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enesesgp\Desktop\Desktop Files 12 Jan 2024\SPP_SAPP\"/>
    </mc:Choice>
  </mc:AlternateContent>
  <xr:revisionPtr revIDLastSave="0" documentId="13_ncr:1_{7162F86B-DA54-4E37-A68C-9690742EFB16}" xr6:coauthVersionLast="47" xr6:coauthVersionMax="47" xr10:uidLastSave="{00000000-0000-0000-0000-000000000000}"/>
  <bookViews>
    <workbookView xWindow="-120" yWindow="-120" windowWidth="29040" windowHeight="15840" tabRatio="800" firstSheet="3" activeTab="3" xr2:uid="{00000000-000D-0000-FFFF-FFFF00000000}"/>
  </bookViews>
  <sheets>
    <sheet name="APP" sheetId="7" state="hidden" r:id="rId1"/>
    <sheet name="PPMP" sheetId="10" state="hidden" r:id="rId2"/>
    <sheet name="SPI" sheetId="11" state="hidden" r:id="rId3"/>
    <sheet name="APP FY 2023" sheetId="21" r:id="rId4"/>
    <sheet name="PPMP FY 2023" sheetId="22" r:id="rId5"/>
    <sheet name="SPI FY 2023" sheetId="23" r:id="rId6"/>
  </sheets>
  <definedNames>
    <definedName name="_xlnm.Print_Area" localSheetId="0">APP!$A$1:$N$42</definedName>
    <definedName name="_xlnm.Print_Area" localSheetId="3">'APP FY 2023'!$A$1:$N$19</definedName>
    <definedName name="_xlnm.Print_Area" localSheetId="1">PPMP!$A$1:$U$647</definedName>
    <definedName name="_xlnm.Print_Area" localSheetId="4">'PPMP FY 2023'!$A$1:$U$38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3" l="1"/>
  <c r="R11" i="23" s="1"/>
  <c r="E16" i="23"/>
  <c r="H13" i="22" l="1"/>
  <c r="H12" i="22" l="1"/>
  <c r="H11" i="22" l="1"/>
  <c r="H10" i="22" s="1"/>
  <c r="H14" i="22"/>
  <c r="L10" i="21"/>
  <c r="L11" i="21" s="1"/>
  <c r="Q16" i="23"/>
  <c r="R16" i="23" s="1"/>
  <c r="K10" i="21" l="1"/>
  <c r="K11" i="21" s="1"/>
  <c r="R17" i="23"/>
  <c r="Q17" i="23"/>
  <c r="R12" i="23"/>
  <c r="G12" i="11" l="1"/>
  <c r="H472" i="10"/>
  <c r="O20" i="11" l="1"/>
  <c r="N20" i="11"/>
  <c r="K20" i="11"/>
  <c r="M20" i="11" s="1"/>
  <c r="H20" i="11"/>
  <c r="G20" i="11"/>
  <c r="F20" i="11"/>
  <c r="C20" i="11"/>
  <c r="E20" i="11" s="1"/>
  <c r="O13" i="11"/>
  <c r="O12" i="11"/>
  <c r="N13" i="11"/>
  <c r="N12" i="11"/>
  <c r="L12" i="11"/>
  <c r="K13" i="11"/>
  <c r="K12" i="11"/>
  <c r="J12" i="11"/>
  <c r="H13" i="11"/>
  <c r="H12" i="11"/>
  <c r="G13" i="11"/>
  <c r="F13" i="11"/>
  <c r="F12" i="11"/>
  <c r="D12" i="11"/>
  <c r="C13" i="11"/>
  <c r="C12" i="11"/>
  <c r="B12" i="11"/>
  <c r="B11" i="11"/>
  <c r="Q18" i="11"/>
  <c r="M18" i="11"/>
  <c r="I18" i="11"/>
  <c r="I20" i="11" l="1"/>
  <c r="Q20" i="11"/>
  <c r="R20" i="11" l="1"/>
  <c r="H313" i="10"/>
  <c r="H314" i="10"/>
  <c r="H315" i="10"/>
  <c r="H316" i="10"/>
  <c r="H317" i="10"/>
  <c r="H312" i="10"/>
  <c r="H311" i="10" l="1"/>
  <c r="H294" i="10"/>
  <c r="H293" i="10" s="1"/>
  <c r="H292" i="10" s="1"/>
  <c r="J623" i="10"/>
  <c r="L12" i="7" l="1"/>
  <c r="K12" i="7" s="1"/>
  <c r="H493" i="10"/>
  <c r="H494" i="10"/>
  <c r="H495" i="10"/>
  <c r="H496" i="10"/>
  <c r="H497" i="10"/>
  <c r="H492" i="10"/>
  <c r="H491" i="10" l="1"/>
  <c r="K623" i="10"/>
  <c r="L623" i="10"/>
  <c r="M623" i="10"/>
  <c r="N623" i="10"/>
  <c r="O623" i="10"/>
  <c r="P623" i="10"/>
  <c r="Q623" i="10"/>
  <c r="R623" i="10"/>
  <c r="S623" i="10"/>
  <c r="T623" i="10"/>
  <c r="U623" i="10"/>
  <c r="H583" i="10" l="1"/>
  <c r="H582" i="10"/>
  <c r="H592" i="10"/>
  <c r="H591" i="10"/>
  <c r="H590" i="10"/>
  <c r="H589" i="10"/>
  <c r="H587" i="10"/>
  <c r="H586" i="10"/>
  <c r="H585" i="10" s="1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64" i="10"/>
  <c r="H581" i="10" l="1"/>
  <c r="H580" i="10" s="1"/>
  <c r="H588" i="10"/>
  <c r="H584" i="10" s="1"/>
  <c r="H563" i="10"/>
  <c r="H558" i="10"/>
  <c r="H559" i="10"/>
  <c r="H560" i="10"/>
  <c r="H561" i="10"/>
  <c r="H562" i="10"/>
  <c r="H557" i="10"/>
  <c r="M30" i="7" l="1"/>
  <c r="K30" i="7" s="1"/>
  <c r="M29" i="7"/>
  <c r="K29" i="7" s="1"/>
  <c r="H556" i="10"/>
  <c r="H555" i="10" s="1"/>
  <c r="M28" i="7" l="1"/>
  <c r="K28" i="7" s="1"/>
  <c r="I638" i="10"/>
  <c r="H310" i="10"/>
  <c r="H309" i="10"/>
  <c r="H308" i="10"/>
  <c r="H307" i="10"/>
  <c r="H306" i="10" l="1"/>
  <c r="H506" i="10" l="1"/>
  <c r="H509" i="10"/>
  <c r="H508" i="10" s="1"/>
  <c r="H507" i="10" s="1"/>
  <c r="H515" i="10"/>
  <c r="H514" i="10" s="1"/>
  <c r="H513" i="10" s="1"/>
  <c r="H505" i="10"/>
  <c r="H504" i="10"/>
  <c r="H503" i="10"/>
  <c r="H512" i="10"/>
  <c r="H511" i="10" s="1"/>
  <c r="H510" i="10" s="1"/>
  <c r="I637" i="10" l="1"/>
  <c r="L22" i="7"/>
  <c r="K22" i="7" s="1"/>
  <c r="L21" i="7"/>
  <c r="K21" i="7" s="1"/>
  <c r="L23" i="7"/>
  <c r="K23" i="7" s="1"/>
  <c r="H619" i="10"/>
  <c r="H618" i="10" s="1"/>
  <c r="H622" i="10"/>
  <c r="H621" i="10"/>
  <c r="H617" i="10"/>
  <c r="H616" i="10" s="1"/>
  <c r="H615" i="10"/>
  <c r="H614" i="10" s="1"/>
  <c r="H611" i="10"/>
  <c r="H612" i="10"/>
  <c r="H610" i="10"/>
  <c r="H607" i="10"/>
  <c r="H608" i="10"/>
  <c r="H606" i="10"/>
  <c r="H602" i="10"/>
  <c r="H603" i="10"/>
  <c r="H604" i="10"/>
  <c r="H601" i="10"/>
  <c r="H597" i="10"/>
  <c r="H598" i="10"/>
  <c r="H596" i="10"/>
  <c r="H620" i="10" l="1"/>
  <c r="H613" i="10" s="1"/>
  <c r="H595" i="10"/>
  <c r="H600" i="10"/>
  <c r="H605" i="10"/>
  <c r="H609" i="10"/>
  <c r="H599" i="10" l="1"/>
  <c r="H594" i="10" s="1"/>
  <c r="M33" i="7" l="1"/>
  <c r="K33" i="7" s="1"/>
  <c r="I639" i="10"/>
  <c r="H553" i="10"/>
  <c r="H552" i="10" s="1"/>
  <c r="H551" i="10" s="1"/>
  <c r="M34" i="7" l="1"/>
  <c r="L26" i="7"/>
  <c r="K26" i="7" s="1"/>
  <c r="H548" i="10"/>
  <c r="H549" i="10"/>
  <c r="H550" i="10"/>
  <c r="H547" i="10"/>
  <c r="H545" i="10"/>
  <c r="G544" i="10" s="1"/>
  <c r="H544" i="10" s="1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18" i="10"/>
  <c r="H502" i="10"/>
  <c r="H501" i="10" s="1"/>
  <c r="H500" i="10"/>
  <c r="H499" i="10" s="1"/>
  <c r="H483" i="10"/>
  <c r="H484" i="10"/>
  <c r="H485" i="10"/>
  <c r="H486" i="10"/>
  <c r="H487" i="10"/>
  <c r="H488" i="10"/>
  <c r="H489" i="10"/>
  <c r="H490" i="10"/>
  <c r="H482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3" i="10"/>
  <c r="H474" i="10"/>
  <c r="H475" i="10"/>
  <c r="H476" i="10"/>
  <c r="H477" i="10"/>
  <c r="H478" i="10"/>
  <c r="H479" i="10"/>
  <c r="H480" i="10"/>
  <c r="H446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28" i="10"/>
  <c r="G481" i="10" l="1"/>
  <c r="H498" i="10"/>
  <c r="G546" i="10"/>
  <c r="H546" i="10" s="1"/>
  <c r="H543" i="10" s="1"/>
  <c r="H517" i="10"/>
  <c r="H516" i="10" s="1"/>
  <c r="L24" i="7" s="1"/>
  <c r="K24" i="7" s="1"/>
  <c r="H481" i="10"/>
  <c r="G445" i="10"/>
  <c r="G427" i="10"/>
  <c r="H427" i="10" s="1"/>
  <c r="H426" i="10" s="1"/>
  <c r="H420" i="10"/>
  <c r="H421" i="10"/>
  <c r="H422" i="10"/>
  <c r="H423" i="10"/>
  <c r="H424" i="10"/>
  <c r="H425" i="10"/>
  <c r="H419" i="10"/>
  <c r="H417" i="10"/>
  <c r="L18" i="7" l="1"/>
  <c r="K18" i="7" s="1"/>
  <c r="L25" i="7"/>
  <c r="K25" i="7" s="1"/>
  <c r="L20" i="7"/>
  <c r="K20" i="7" s="1"/>
  <c r="H445" i="10"/>
  <c r="H444" i="10" s="1"/>
  <c r="G418" i="10"/>
  <c r="H418" i="10" s="1"/>
  <c r="H414" i="10"/>
  <c r="H415" i="10"/>
  <c r="H416" i="10"/>
  <c r="H413" i="10"/>
  <c r="H409" i="10"/>
  <c r="H410" i="10"/>
  <c r="H411" i="10"/>
  <c r="H408" i="10"/>
  <c r="H397" i="10"/>
  <c r="H396" i="10"/>
  <c r="H393" i="10"/>
  <c r="H394" i="10"/>
  <c r="H392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77" i="10"/>
  <c r="H401" i="10"/>
  <c r="H402" i="10"/>
  <c r="H403" i="10"/>
  <c r="H404" i="10"/>
  <c r="H405" i="10"/>
  <c r="H406" i="10"/>
  <c r="H400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63" i="10"/>
  <c r="H352" i="10"/>
  <c r="H353" i="10"/>
  <c r="H354" i="10"/>
  <c r="H355" i="10"/>
  <c r="H356" i="10"/>
  <c r="H357" i="10"/>
  <c r="H358" i="10"/>
  <c r="H359" i="10"/>
  <c r="H360" i="10"/>
  <c r="H361" i="10"/>
  <c r="H351" i="10"/>
  <c r="H348" i="10"/>
  <c r="H349" i="10"/>
  <c r="H347" i="10"/>
  <c r="H336" i="10"/>
  <c r="H337" i="10"/>
  <c r="H338" i="10"/>
  <c r="H339" i="10"/>
  <c r="H340" i="10"/>
  <c r="H341" i="10"/>
  <c r="H342" i="10"/>
  <c r="H343" i="10"/>
  <c r="H344" i="10"/>
  <c r="H345" i="10"/>
  <c r="H335" i="10"/>
  <c r="H323" i="10"/>
  <c r="H324" i="10"/>
  <c r="H325" i="10"/>
  <c r="H326" i="10"/>
  <c r="H327" i="10"/>
  <c r="H328" i="10"/>
  <c r="H329" i="10"/>
  <c r="H330" i="10"/>
  <c r="H331" i="10"/>
  <c r="H332" i="10"/>
  <c r="H333" i="10"/>
  <c r="H322" i="10"/>
  <c r="L19" i="7" l="1"/>
  <c r="G334" i="10"/>
  <c r="G407" i="10"/>
  <c r="H407" i="10" s="1"/>
  <c r="G412" i="10"/>
  <c r="H412" i="10" s="1"/>
  <c r="H391" i="10"/>
  <c r="H395" i="10"/>
  <c r="G376" i="10"/>
  <c r="G399" i="10"/>
  <c r="H399" i="10" s="1"/>
  <c r="H350" i="10"/>
  <c r="G346" i="10"/>
  <c r="H346" i="10" s="1"/>
  <c r="G362" i="10"/>
  <c r="H362" i="10" s="1"/>
  <c r="G321" i="10"/>
  <c r="H321" i="10" s="1"/>
  <c r="D19" i="11" l="1"/>
  <c r="L16" i="7"/>
  <c r="K16" i="7" s="1"/>
  <c r="L15" i="7"/>
  <c r="K15" i="7" s="1"/>
  <c r="H376" i="10"/>
  <c r="B19" i="11"/>
  <c r="O19" i="11"/>
  <c r="L19" i="11"/>
  <c r="H19" i="11"/>
  <c r="K19" i="7"/>
  <c r="H334" i="10"/>
  <c r="H398" i="10"/>
  <c r="H390" i="10"/>
  <c r="L17" i="7" l="1"/>
  <c r="K17" i="7" s="1"/>
  <c r="H320" i="10"/>
  <c r="H319" i="10"/>
  <c r="H303" i="10"/>
  <c r="H304" i="10"/>
  <c r="H302" i="10"/>
  <c r="H298" i="10"/>
  <c r="H299" i="10"/>
  <c r="H300" i="10"/>
  <c r="H297" i="10"/>
  <c r="H318" i="10" l="1"/>
  <c r="H305" i="10" s="1"/>
  <c r="H301" i="10"/>
  <c r="H296" i="10"/>
  <c r="B18" i="11" s="1"/>
  <c r="E18" i="11" s="1"/>
  <c r="R18" i="11" s="1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35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01" i="10"/>
  <c r="H193" i="10"/>
  <c r="H194" i="10"/>
  <c r="H195" i="10"/>
  <c r="H196" i="10"/>
  <c r="H197" i="10"/>
  <c r="H198" i="10"/>
  <c r="H199" i="10"/>
  <c r="H192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73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45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23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00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69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38" i="10"/>
  <c r="H36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12" i="10"/>
  <c r="L14" i="7" l="1"/>
  <c r="K14" i="7" s="1"/>
  <c r="G172" i="10"/>
  <c r="H295" i="10"/>
  <c r="H234" i="10"/>
  <c r="H191" i="10"/>
  <c r="H200" i="10"/>
  <c r="H144" i="10"/>
  <c r="H122" i="10"/>
  <c r="H68" i="10"/>
  <c r="H99" i="10"/>
  <c r="H37" i="10"/>
  <c r="H11" i="10"/>
  <c r="C19" i="11" l="1"/>
  <c r="E19" i="11" s="1"/>
  <c r="E21" i="11" s="1"/>
  <c r="F19" i="11"/>
  <c r="L13" i="7"/>
  <c r="K13" i="7" s="1"/>
  <c r="G19" i="11"/>
  <c r="N19" i="11"/>
  <c r="Q19" i="11" s="1"/>
  <c r="Q21" i="11" s="1"/>
  <c r="J19" i="11"/>
  <c r="H172" i="10"/>
  <c r="H10" i="10" s="1"/>
  <c r="K19" i="11"/>
  <c r="I19" i="11" l="1"/>
  <c r="I21" i="11" s="1"/>
  <c r="I635" i="10"/>
  <c r="I640" i="10" s="1"/>
  <c r="I642" i="10" s="1"/>
  <c r="M19" i="11"/>
  <c r="M21" i="11" s="1"/>
  <c r="R21" i="11" s="1"/>
  <c r="L11" i="7"/>
  <c r="H623" i="10"/>
  <c r="I13" i="11"/>
  <c r="R19" i="11" l="1"/>
  <c r="K11" i="7"/>
  <c r="K34" i="7" s="1"/>
  <c r="L34" i="7"/>
  <c r="Q12" i="11"/>
  <c r="Q13" i="11"/>
  <c r="M12" i="11"/>
  <c r="M13" i="11"/>
  <c r="I12" i="11"/>
  <c r="I14" i="11" s="1"/>
  <c r="E12" i="11"/>
  <c r="E13" i="11"/>
  <c r="E11" i="11"/>
  <c r="E14" i="11" l="1"/>
  <c r="M14" i="11"/>
  <c r="Q14" i="11"/>
  <c r="R14" i="11" s="1"/>
  <c r="R13" i="11"/>
  <c r="R12" i="11"/>
  <c r="R11" i="11"/>
</calcChain>
</file>

<file path=xl/sharedStrings.xml><?xml version="1.0" encoding="utf-8"?>
<sst xmlns="http://schemas.openxmlformats.org/spreadsheetml/2006/main" count="1733" uniqueCount="590">
  <si>
    <t>L/Nr</t>
  </si>
  <si>
    <t>General Description</t>
  </si>
  <si>
    <t>End user</t>
  </si>
  <si>
    <t>Qty/Size</t>
  </si>
  <si>
    <t>Procurement Schedule</t>
  </si>
  <si>
    <t>MOOE</t>
  </si>
  <si>
    <t>Total</t>
  </si>
  <si>
    <t>CO</t>
  </si>
  <si>
    <t>Approved By:</t>
  </si>
  <si>
    <t>H E A D Q U A R T E R S</t>
  </si>
  <si>
    <t>Fort Andres Bonifacio, Metro Manila</t>
  </si>
  <si>
    <t>Line Item Nr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</si>
  <si>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</si>
  <si>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</si>
  <si>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</si>
  <si>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</si>
  <si>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</si>
  <si>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</si>
  <si>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</si>
  <si>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</si>
  <si>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</si>
  <si>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(Brief Description of Program/Project)</t>
  </si>
  <si>
    <t>Prepared By:</t>
  </si>
  <si>
    <t>Recommended By:</t>
  </si>
  <si>
    <t xml:space="preserve">Code </t>
  </si>
  <si>
    <t xml:space="preserve">                  Estimated Budget                  </t>
  </si>
  <si>
    <t>J</t>
  </si>
  <si>
    <t>F</t>
  </si>
  <si>
    <t>M</t>
  </si>
  <si>
    <t>A</t>
  </si>
  <si>
    <t>S</t>
  </si>
  <si>
    <t>O</t>
  </si>
  <si>
    <t>N</t>
  </si>
  <si>
    <t>D</t>
  </si>
  <si>
    <t>Grand Total</t>
  </si>
  <si>
    <t>Code (PAP)</t>
  </si>
  <si>
    <t>Procurement
Project</t>
  </si>
  <si>
    <t>PMO/
End-User</t>
  </si>
  <si>
    <t>Method Procurement</t>
  </si>
  <si>
    <t>OFFICE OF THE ASSISTANT CHIEF OF STAFF FOR C4S, G6, PA</t>
  </si>
  <si>
    <t>Negotiated 53.9</t>
  </si>
  <si>
    <t>OFFICE OF THE ASSISTANT CHIEF OF STAFF FOR C4S, G6</t>
  </si>
  <si>
    <t>AC of S for C4S, G6</t>
  </si>
  <si>
    <t>Chief PBB, OG6, PA</t>
  </si>
  <si>
    <t>AC of S for C4S, G6, PA</t>
  </si>
  <si>
    <t>Commanding General, PA</t>
  </si>
  <si>
    <t>Brigadier  General   PA</t>
  </si>
  <si>
    <t>Public Bidding</t>
  </si>
  <si>
    <t>Fort Bonifacio, Metro Manila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</si>
  <si>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</si>
  <si>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</si>
  <si>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</si>
  <si>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</si>
  <si>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</si>
  <si>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</si>
  <si>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</si>
  <si>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</si>
  <si>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</si>
  <si>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</si>
  <si>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</si>
  <si>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</si>
  <si>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</si>
  <si>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</si>
  <si>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</si>
  <si>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</si>
  <si>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</si>
  <si>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</si>
  <si>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</si>
  <si>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</si>
  <si>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</si>
  <si>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Mode of Procurement</t>
  </si>
  <si>
    <t>5-02-13-050-07</t>
  </si>
  <si>
    <t>Chairperson, PABAC 2</t>
  </si>
  <si>
    <t>Direct Contracting</t>
  </si>
  <si>
    <t>5-02-03-210-07</t>
  </si>
  <si>
    <t>5-02-03-210-03</t>
  </si>
  <si>
    <t>5-02-03-210-09</t>
  </si>
  <si>
    <t>Project Procurement Management Plan (PPMP) CY 2023</t>
  </si>
  <si>
    <t>MOOE CY 2023</t>
  </si>
  <si>
    <t>5-02-05-030-00</t>
  </si>
  <si>
    <t>5-02-05-040-00</t>
  </si>
  <si>
    <t>Semi Expendable - Communication Equipment</t>
  </si>
  <si>
    <t>Semi Expendable - ICT Equipment</t>
  </si>
  <si>
    <t>GAA CY 2023</t>
  </si>
  <si>
    <t>Internet Subscription Exepnses</t>
  </si>
  <si>
    <t>Cable, Satellite, Telegraph, and Radio Subscription Expenses</t>
  </si>
  <si>
    <t>N/A</t>
  </si>
  <si>
    <t>PA-USARPAC Signal (C4S) Operations SMEE 23-1 (In-Country)</t>
  </si>
  <si>
    <t>ROMEO S BRAWNER JR</t>
  </si>
  <si>
    <t>Semi-Expendable - Military, Police and Security Equipment</t>
  </si>
  <si>
    <t>Procurement will be on 1st to 4th Qtr 2023</t>
  </si>
  <si>
    <t>CONSTANCIO M ESPINA II</t>
  </si>
  <si>
    <t>ALVIN     V    FLORES</t>
  </si>
  <si>
    <t xml:space="preserve">Colonel     GSC   (SC)     PA </t>
  </si>
  <si>
    <t>MAJ       (SC)      PA</t>
  </si>
  <si>
    <t>5-02-03-990-00</t>
  </si>
  <si>
    <t>Other Supplies and Materials Expenses</t>
  </si>
  <si>
    <t>Colonel     GSC  (SC)     PA</t>
  </si>
  <si>
    <t>Lieutenant General      PA</t>
  </si>
  <si>
    <t>5-02-02-010-01</t>
  </si>
  <si>
    <t>5-02-13-050-10</t>
  </si>
  <si>
    <t>Annual Procurement Plan (APP) CY 2023</t>
  </si>
  <si>
    <t>ICT Training Expenses</t>
  </si>
  <si>
    <t>ROLAN M GUSINALEM</t>
  </si>
  <si>
    <t>Memento for GOHAS</t>
  </si>
  <si>
    <t>Token for SME</t>
  </si>
  <si>
    <t>Customized Notebook w/ Pen</t>
  </si>
  <si>
    <t>Printer Ink (Colored/Black)</t>
  </si>
  <si>
    <t>Cert Holder</t>
  </si>
  <si>
    <t>Plaque of Appreciation</t>
  </si>
  <si>
    <t>Photo Paper</t>
  </si>
  <si>
    <t>Sticker Paper</t>
  </si>
  <si>
    <t>Specialty Board Paper for Certificate</t>
  </si>
  <si>
    <t>Alcohol (1 gallon)</t>
  </si>
  <si>
    <t>Face Mask (disposable)</t>
  </si>
  <si>
    <t>Face Shield</t>
  </si>
  <si>
    <t>Mini Alcohol Spray</t>
  </si>
  <si>
    <t>Pop Filter</t>
  </si>
  <si>
    <t>Bag (Supplies of Participants)</t>
  </si>
  <si>
    <t>Paper Towel</t>
  </si>
  <si>
    <t>Payment of Luna Hall</t>
  </si>
  <si>
    <t>Lunch</t>
  </si>
  <si>
    <t>PM Snacks</t>
  </si>
  <si>
    <t>Ice Breaker</t>
  </si>
  <si>
    <t>Cocktails after Closing Ceremony</t>
  </si>
  <si>
    <t>Cultural Tour</t>
  </si>
  <si>
    <t>G6 Hosted Dinner</t>
  </si>
  <si>
    <t>Van Rental (Tour)</t>
  </si>
  <si>
    <t>AM Snacks</t>
  </si>
  <si>
    <t>pcs</t>
  </si>
  <si>
    <t>sets</t>
  </si>
  <si>
    <t>pc</t>
  </si>
  <si>
    <t>packs</t>
  </si>
  <si>
    <t>box</t>
  </si>
  <si>
    <t>days</t>
  </si>
  <si>
    <t>pax</t>
  </si>
  <si>
    <t>lots</t>
  </si>
  <si>
    <t>Ink</t>
  </si>
  <si>
    <t>Wires and Cables</t>
  </si>
  <si>
    <t>Breakfast</t>
  </si>
  <si>
    <t>Dinner</t>
  </si>
  <si>
    <t>Drinks during Cocktails</t>
  </si>
  <si>
    <t>Janitorial</t>
  </si>
  <si>
    <t>Toll Fee</t>
  </si>
  <si>
    <t>Load (Broadband)</t>
  </si>
  <si>
    <t>Giveaways</t>
  </si>
  <si>
    <t>Billeting</t>
  </si>
  <si>
    <t>lot</t>
  </si>
  <si>
    <t>PA-USARPAC Signal (C4S) Operations SMEE 23-2 (In-Country)</t>
  </si>
  <si>
    <t>PA-USARPAC Cybersecurity SMEE (In-Country)</t>
  </si>
  <si>
    <t>Payment of Ricarte Hall</t>
  </si>
  <si>
    <t>ICT Requirements</t>
  </si>
  <si>
    <t>PA-USARPAC IT SMEE (In-Country)</t>
  </si>
  <si>
    <t>AM Snacks (5 Days)</t>
  </si>
  <si>
    <t>Lunch (5 Days)</t>
  </si>
  <si>
    <t>PM Snacks (5 Days)</t>
  </si>
  <si>
    <t>day</t>
  </si>
  <si>
    <t>C4S Capability Development Workshop</t>
  </si>
  <si>
    <t>Memento for Lecturers</t>
  </si>
  <si>
    <t>Token Participants</t>
  </si>
  <si>
    <t>Alcohol (pump)</t>
  </si>
  <si>
    <t>Venue Rental (Jalandoni and Ricarte)</t>
  </si>
  <si>
    <t>Tarpauline</t>
  </si>
  <si>
    <t>Flashdrive</t>
  </si>
  <si>
    <t>Honoraria for Lecturers</t>
  </si>
  <si>
    <t>Ballpen</t>
  </si>
  <si>
    <t>Notebook</t>
  </si>
  <si>
    <t>Board Marker (red, blue, black)</t>
  </si>
  <si>
    <t>Long Brown Envelope</t>
  </si>
  <si>
    <t>Permanent Marker (blue, red, black)</t>
  </si>
  <si>
    <t>Breakfast (150 pax x 3 days)</t>
  </si>
  <si>
    <t>Snacks AM (150 pax x 3 days)</t>
  </si>
  <si>
    <t>Lunch (150 pax x 3 days)</t>
  </si>
  <si>
    <t>Snacks PM(150 pax x 3 days)</t>
  </si>
  <si>
    <t>Cocktails</t>
  </si>
  <si>
    <t>bottle</t>
  </si>
  <si>
    <t>Conduct of Cyber Exercises</t>
  </si>
  <si>
    <t>3in1 Router</t>
  </si>
  <si>
    <t>Masking Tape</t>
  </si>
  <si>
    <t>Bond Paper</t>
  </si>
  <si>
    <t>Printer Ink (Colored)</t>
  </si>
  <si>
    <t>Printer Ink (Black)</t>
  </si>
  <si>
    <t>Duct Tape</t>
  </si>
  <si>
    <t>15" Laptop Computer</t>
  </si>
  <si>
    <t>Printer</t>
  </si>
  <si>
    <t>HDMI Cables 15 Meters</t>
  </si>
  <si>
    <t>Microsoft Windows (Operating System)</t>
  </si>
  <si>
    <t>UTP Cable Cat6</t>
  </si>
  <si>
    <t>RJ45</t>
  </si>
  <si>
    <t>Lunch (Buffet)</t>
  </si>
  <si>
    <t>Dinner (Buffet)</t>
  </si>
  <si>
    <t>Snacks (AM and PM)</t>
  </si>
  <si>
    <t>rm</t>
  </si>
  <si>
    <t>rolls</t>
  </si>
  <si>
    <t>Cybersecurity Training (PA CTC)</t>
  </si>
  <si>
    <t>Laptop</t>
  </si>
  <si>
    <t>Anti Virus</t>
  </si>
  <si>
    <t>Microsoft Office</t>
  </si>
  <si>
    <t>Snacks AM</t>
  </si>
  <si>
    <t>Snacks PM</t>
  </si>
  <si>
    <t>Cybersecurity Summit</t>
  </si>
  <si>
    <t>Parchment Paper</t>
  </si>
  <si>
    <t>Memento for CS, PA and GOHAS</t>
  </si>
  <si>
    <t>ID Holder with ID Lace</t>
  </si>
  <si>
    <t>Token for Guest Speakers</t>
  </si>
  <si>
    <t>Specialty Paper (Certificates)</t>
  </si>
  <si>
    <t>Board Paper for ID</t>
  </si>
  <si>
    <t>Cell Card Expenses</t>
  </si>
  <si>
    <t>HDMI Cable</t>
  </si>
  <si>
    <t>Double "A" Battery</t>
  </si>
  <si>
    <t>1st Day - Breakfast</t>
  </si>
  <si>
    <t>2nd Day - Breakfast</t>
  </si>
  <si>
    <t>Airfare (PAMU Reps from Vis &amp; Min)</t>
  </si>
  <si>
    <t>Signal Consultative Workshop</t>
  </si>
  <si>
    <t>1ID (Manila to Pagadian)</t>
  </si>
  <si>
    <t>3ID (Manila to Roxas/Cebu)</t>
  </si>
  <si>
    <t>4ID (Manila to Cagayan de Oro)</t>
  </si>
  <si>
    <t>5ID (Manila to Cauayan)</t>
  </si>
  <si>
    <t>6ID (Manila to Cotabato)</t>
  </si>
  <si>
    <t>8ID (Manila to Tacloban)</t>
  </si>
  <si>
    <t>9ID (Manila to Naga)</t>
  </si>
  <si>
    <t>10ID (Manila to Davao)</t>
  </si>
  <si>
    <t>11ID (Manila to Zamboanga)</t>
  </si>
  <si>
    <t>11ID (Zamboanga to Jolo)</t>
  </si>
  <si>
    <t>1ID</t>
  </si>
  <si>
    <t>2ID</t>
  </si>
  <si>
    <t>3ID</t>
  </si>
  <si>
    <t>4ID</t>
  </si>
  <si>
    <t>5ID</t>
  </si>
  <si>
    <t>6ID</t>
  </si>
  <si>
    <t>7ID</t>
  </si>
  <si>
    <t>8ID</t>
  </si>
  <si>
    <t>9ID</t>
  </si>
  <si>
    <t>10ID</t>
  </si>
  <si>
    <t>11ID</t>
  </si>
  <si>
    <t>1ID (Pagadian to Manila )</t>
  </si>
  <si>
    <t>3ID (Roxas to Manila)</t>
  </si>
  <si>
    <t>4ID (Cagayan de Oro to Manila)</t>
  </si>
  <si>
    <t>5ID (Cauayan to Manila)</t>
  </si>
  <si>
    <t>6ID (Cotabato to Manila)</t>
  </si>
  <si>
    <t>8ID (Tacloban to Manila)</t>
  </si>
  <si>
    <t>9ID (Naga to Manila)</t>
  </si>
  <si>
    <t>10ID (Davao to Manila)</t>
  </si>
  <si>
    <t>11ID (Zamboanga to Manila)</t>
  </si>
  <si>
    <t>11ID (Jolo to Zamboanga)</t>
  </si>
  <si>
    <t>52EBDE</t>
  </si>
  <si>
    <t>Frame (210"X297"-A4)</t>
  </si>
  <si>
    <t>53EBDE</t>
  </si>
  <si>
    <t>54EBDE</t>
  </si>
  <si>
    <t>55EBDE</t>
  </si>
  <si>
    <t>Breakfast (Buffet)</t>
  </si>
  <si>
    <t>Medallion (GOHAS)</t>
  </si>
  <si>
    <t>Memento (GOHAS)</t>
  </si>
  <si>
    <t>Cybersecurity Resource Speakers (Tokens)</t>
  </si>
  <si>
    <t>Special Paper (Certificates) (210"X297"-A4)</t>
  </si>
  <si>
    <t>Semi-Expendable - Information and Communications Technology Equipment</t>
  </si>
  <si>
    <t>ICT Support to Newly Activated Units</t>
  </si>
  <si>
    <t>Desktop Computer with OS</t>
  </si>
  <si>
    <t>Laptop Computer</t>
  </si>
  <si>
    <t>Multimedia Projector</t>
  </si>
  <si>
    <t>Electronics Support to Newly Activated Units</t>
  </si>
  <si>
    <t>PAS</t>
  </si>
  <si>
    <t>GPS handheld</t>
  </si>
  <si>
    <t>Digital Camera</t>
  </si>
  <si>
    <t xml:space="preserve">Public Bidding </t>
  </si>
  <si>
    <t>External Drive</t>
  </si>
  <si>
    <t>Portable Optical Drive</t>
  </si>
  <si>
    <t>Electronics Refurbishment for Retraining Program</t>
  </si>
  <si>
    <t>Speaker stand</t>
  </si>
  <si>
    <t>12 Channel Trident mixer (BOE)</t>
  </si>
  <si>
    <t>Powered Speaker</t>
  </si>
  <si>
    <t>Microphone Cord ready made 10 mtrs</t>
  </si>
  <si>
    <t>XLR Male Connector</t>
  </si>
  <si>
    <t>XLR Female Connector</t>
  </si>
  <si>
    <t>Atlantic Pro Chairman</t>
  </si>
  <si>
    <t>Atlantic Pro Delegate</t>
  </si>
  <si>
    <t>Shure Microphone</t>
  </si>
  <si>
    <t>Desktop Computer (CRP)</t>
  </si>
  <si>
    <t>UPS</t>
  </si>
  <si>
    <t>Enhancement of Audio Visual System</t>
  </si>
  <si>
    <t>Amplifier</t>
  </si>
  <si>
    <t>Speaker</t>
  </si>
  <si>
    <t>Speaker Wall Bracket</t>
  </si>
  <si>
    <t>Central Console Unit</t>
  </si>
  <si>
    <t>Condenser Gooseneck Mic</t>
  </si>
  <si>
    <t>Wireless Microphone</t>
  </si>
  <si>
    <t>Dynamic Microphone</t>
  </si>
  <si>
    <t>AVR 10KVA</t>
  </si>
  <si>
    <t>TV Monitor</t>
  </si>
  <si>
    <t>UPS (KStar 2000VA)</t>
  </si>
  <si>
    <t>Microphone Stand</t>
  </si>
  <si>
    <t>Speaker Wire</t>
  </si>
  <si>
    <t>Microphone Cord</t>
  </si>
  <si>
    <t>XLR Male/ Female Socket</t>
  </si>
  <si>
    <t>XLR Male/ Female</t>
  </si>
  <si>
    <t>3.5mm to PL55 (20mtrs)</t>
  </si>
  <si>
    <t>roll</t>
  </si>
  <si>
    <t>Repair and Maintenance of Total Protection</t>
  </si>
  <si>
    <t>Total Lightning Protection System</t>
  </si>
  <si>
    <t>Soil Conductivity Materials</t>
  </si>
  <si>
    <t>Exothermic Weld Powder #90</t>
  </si>
  <si>
    <t>bags</t>
  </si>
  <si>
    <t>IS Support for PA Anniversary</t>
  </si>
  <si>
    <t>Speaker MTS10</t>
  </si>
  <si>
    <t>UPS (2000VA)</t>
  </si>
  <si>
    <t>Information System Refurbishment for Retraining Program</t>
  </si>
  <si>
    <t>Desktop Computer (BOE)</t>
  </si>
  <si>
    <t>Projector</t>
  </si>
  <si>
    <t>Desktop Computer (BRP)</t>
  </si>
  <si>
    <t>set</t>
  </si>
  <si>
    <t>Semi-Expendable - Communications Equipment</t>
  </si>
  <si>
    <t>Enhancement of Operations Centers</t>
  </si>
  <si>
    <t>Desktop</t>
  </si>
  <si>
    <t>MS Office</t>
  </si>
  <si>
    <t>Monitor (Smart TV)</t>
  </si>
  <si>
    <t>Dynamic Microphone (shure)</t>
  </si>
  <si>
    <t>Blue Force Tracking System</t>
  </si>
  <si>
    <t>Server License</t>
  </si>
  <si>
    <t>HPE DL360 Gen10 Intel Xeon-Silver 4114 Processor</t>
  </si>
  <si>
    <t>16GB RDIMM 2R 2666 MT/s</t>
  </si>
  <si>
    <t>Embedded 4-port 1GbE with optional HPE FlexibleLOM and/or standup cards</t>
  </si>
  <si>
    <t>HPE Smart Array P408i-a SR Gen10 12G SAS Modular Controller</t>
  </si>
  <si>
    <t>HPE 480GB SATA 6G Read Intensive LFF (3.5in)</t>
  </si>
  <si>
    <t>8 SFF HDD Bays</t>
  </si>
  <si>
    <t>2 PCIe: 1 x16 FH / 1 x8 LP</t>
  </si>
  <si>
    <t>HPE 500W Flex Slot Platinum Hot Plug Low Halogen Power Supply Kit</t>
  </si>
  <si>
    <t>Operating System</t>
  </si>
  <si>
    <t>Transport Case</t>
  </si>
  <si>
    <t>GPs Tracker Device (Satellite Based) with 1 year Subscription</t>
  </si>
  <si>
    <t>GPS Tracker Device (SIM Based) with 1 year subscription</t>
  </si>
  <si>
    <t>Communication Equipment Support to Newly Activated Units</t>
  </si>
  <si>
    <t>Satellite Phone, Handheld</t>
  </si>
  <si>
    <t>UHF/FM 40-100W Base Radio</t>
  </si>
  <si>
    <t>UHF/FM 2-10W Handheld Radio</t>
  </si>
  <si>
    <t>Communication Equipment for RRU</t>
  </si>
  <si>
    <t>UHF/FM HH Radio</t>
  </si>
  <si>
    <t>GPS Handheld</t>
  </si>
  <si>
    <t>Enhancement of Satellite Communications</t>
  </si>
  <si>
    <t>VSAT Equipment</t>
  </si>
  <si>
    <t>Subscription (1year/12 Months)</t>
  </si>
  <si>
    <t>Satellite Phone</t>
  </si>
  <si>
    <t>Subscription (1year)</t>
  </si>
  <si>
    <t>Battery Fabrication through 3D Printing</t>
  </si>
  <si>
    <t>3D Printer</t>
  </si>
  <si>
    <t>Filament</t>
  </si>
  <si>
    <t>Paint</t>
  </si>
  <si>
    <t>kls</t>
  </si>
  <si>
    <t>ltrs</t>
  </si>
  <si>
    <t>Commo System Refurbishment for Retraining Program</t>
  </si>
  <si>
    <t>UHF Base Radio (BOE)</t>
  </si>
  <si>
    <t>UHFHandheld Radio</t>
  </si>
  <si>
    <t>Battery</t>
  </si>
  <si>
    <t>RG8 Cable</t>
  </si>
  <si>
    <t>Satellite Phones</t>
  </si>
  <si>
    <t>Antenna for UHF Base Radios</t>
  </si>
  <si>
    <t>Headset for Handheld Radios</t>
  </si>
  <si>
    <t>Semi-Expendable - Military Police and Security Equipment</t>
  </si>
  <si>
    <t>CCTV Enhancement</t>
  </si>
  <si>
    <t>Network Video Recorder (NVR) 24 Channel</t>
  </si>
  <si>
    <t>Hard drive 4TB for NVR</t>
  </si>
  <si>
    <t>5MP Network Bullet IP Camera</t>
  </si>
  <si>
    <t>32MP IR Panoramic Outdoor Dome Camera</t>
  </si>
  <si>
    <t>18-Port Unmanaged Switch</t>
  </si>
  <si>
    <t>Pole Hoop Bracket for Security Outdoor Camera</t>
  </si>
  <si>
    <t>Hikvision DS-2CD6984G0-HIS 32MP PanoVu Series IR Panoramic Outdoor Dome Camera</t>
  </si>
  <si>
    <t>UPS APC BX625 CIMS</t>
  </si>
  <si>
    <t>LED TV</t>
  </si>
  <si>
    <t>Media Converter</t>
  </si>
  <si>
    <t>Pool Hope Bracket</t>
  </si>
  <si>
    <t>Outdoor Pole type Rack Cabinet</t>
  </si>
  <si>
    <t>Fiber Optic Cable</t>
  </si>
  <si>
    <t>STP Cable Cat6 305m (Heavy Duty)</t>
  </si>
  <si>
    <t>STP Cable</t>
  </si>
  <si>
    <t>mtrs</t>
  </si>
  <si>
    <t>Repair and Maintenance of PA UHF Repeater</t>
  </si>
  <si>
    <t>Solar Battery</t>
  </si>
  <si>
    <t>Bariloop Antenna</t>
  </si>
  <si>
    <t>20AH Change Controller</t>
  </si>
  <si>
    <t>16mm x 0.80m Eye Bolt - (Anchorage)</t>
  </si>
  <si>
    <t>190mm x 12mm Thick Plate (3" to 2.5")</t>
  </si>
  <si>
    <t>12mm A325 Bolt with N&amp;W</t>
  </si>
  <si>
    <t>12mm x 6.0m Square Bar (Ladder)</t>
  </si>
  <si>
    <t>Welding Rod</t>
  </si>
  <si>
    <t>6mm - 7 Strands x 2.10mm Guy Wire</t>
  </si>
  <si>
    <t>12mm Shackle Bolt</t>
  </si>
  <si>
    <t>3 Bolt Clamp HD (2-sets) on 8mm Guy Wire</t>
  </si>
  <si>
    <t>12mm Tumbuckle</t>
  </si>
  <si>
    <t>3-sets Clamp with Rope Thimble</t>
  </si>
  <si>
    <t>2 Bolt Clamp with Thimble</t>
  </si>
  <si>
    <t>Adjustable 3-Way Down Guy Ring Assembly</t>
  </si>
  <si>
    <t>Early Streamer Air Terminals, 100 mtrs</t>
  </si>
  <si>
    <t>5/8" Ground Rod x 3mtrs Copperweld</t>
  </si>
  <si>
    <t>Lightning Rod Copper Connector</t>
  </si>
  <si>
    <t>Ground Rod Connector</t>
  </si>
  <si>
    <t>Copper Wire Soft Drawn, 30mm2</t>
  </si>
  <si>
    <t>20mm PVC Pipe</t>
  </si>
  <si>
    <t>Royal Cord Wire, 3.5mm2, 2-Strand</t>
  </si>
  <si>
    <t>Nema 3R Enclosure with 30AT CB</t>
  </si>
  <si>
    <t>Hangers, Clamps &amp; Support</t>
  </si>
  <si>
    <t>Metal Primer</t>
  </si>
  <si>
    <t>Paint Thinner</t>
  </si>
  <si>
    <t>Paint Brush 3"</t>
  </si>
  <si>
    <t>Paint Brush 5"</t>
  </si>
  <si>
    <t>Solar Panel 100W</t>
  </si>
  <si>
    <t>RG58 Coaxial Cable</t>
  </si>
  <si>
    <t>RG8 Coaxial Cable</t>
  </si>
  <si>
    <t>RG6 Cable</t>
  </si>
  <si>
    <t>Connectors</t>
  </si>
  <si>
    <t>gal</t>
  </si>
  <si>
    <t>qtrs</t>
  </si>
  <si>
    <t>Repair and Maintenance of Fixed Communication</t>
  </si>
  <si>
    <t>Lashing Wire Clamp</t>
  </si>
  <si>
    <t>Grounding Wire # 14</t>
  </si>
  <si>
    <t>Grounding Rod (½ x 3")</t>
  </si>
  <si>
    <t>Discharge Element</t>
  </si>
  <si>
    <t>Terminal Lugs</t>
  </si>
  <si>
    <t>TW Green Wire 30mm2</t>
  </si>
  <si>
    <t>Exothermic Welding Connection</t>
  </si>
  <si>
    <t>Dyna Bolt 5/8</t>
  </si>
  <si>
    <t>Internet Subscription Expenses</t>
  </si>
  <si>
    <t>Internet Protocol Virtual Private Network (IPVPN) Subscription MITHI</t>
  </si>
  <si>
    <t>IPVPN Subscription</t>
  </si>
  <si>
    <t>Enhancement of Night Fighting System (NFS)</t>
  </si>
  <si>
    <t>Image Intensifier Tube</t>
  </si>
  <si>
    <t>Electronic Housing</t>
  </si>
  <si>
    <t>Eyecup</t>
  </si>
  <si>
    <t>Demist Shield</t>
  </si>
  <si>
    <t>Sacrificial window</t>
  </si>
  <si>
    <t>Neck Cord</t>
  </si>
  <si>
    <t>Carrying Case</t>
  </si>
  <si>
    <t>Carrying Case Strap</t>
  </si>
  <si>
    <t>Weapon Mount</t>
  </si>
  <si>
    <t>Head/Helmet Mount Adaptor</t>
  </si>
  <si>
    <t>Headmount Assembly</t>
  </si>
  <si>
    <t>Eyepiece Cover</t>
  </si>
  <si>
    <t>Eyecup Retainer</t>
  </si>
  <si>
    <t>Battery Housing Cap with Retainer</t>
  </si>
  <si>
    <t>Power Switch Knob</t>
  </si>
  <si>
    <t>Variable Gain Knob</t>
  </si>
  <si>
    <t>Eyepiece Lens Assy</t>
  </si>
  <si>
    <t>Objective Lens Assy</t>
  </si>
  <si>
    <t>Monocular Housing</t>
  </si>
  <si>
    <t>O-ring Eyepiece Lens Assy</t>
  </si>
  <si>
    <t>O-ring Main Housing</t>
  </si>
  <si>
    <t>O-ring Objective Lens Assy</t>
  </si>
  <si>
    <t>O-ring Batt Housing Cap</t>
  </si>
  <si>
    <t>O-ring Purge Screw</t>
  </si>
  <si>
    <t>Objective Lens Cap</t>
  </si>
  <si>
    <t>UHF Base Radio</t>
  </si>
  <si>
    <t>Terminal Head</t>
  </si>
  <si>
    <t>Ion Converter Module</t>
  </si>
  <si>
    <t>Brace Bracket 1/2 dia. S-40</t>
  </si>
  <si>
    <t>ICT Software Subscription</t>
  </si>
  <si>
    <t>5-02-99-070-01</t>
  </si>
  <si>
    <t>Renewal of Enterprise Anti-virus</t>
  </si>
  <si>
    <t>VPN Subscription MITHI</t>
  </si>
  <si>
    <t>VPN Subscription</t>
  </si>
  <si>
    <t>CAPITAL OUTLAY CY 2023</t>
  </si>
  <si>
    <t xml:space="preserve">Office Productivity </t>
  </si>
  <si>
    <t xml:space="preserve">Desktop Computer </t>
  </si>
  <si>
    <t>Multi-function Printer</t>
  </si>
  <si>
    <t>Information and Communications Technology Equipment</t>
  </si>
  <si>
    <t>5-06-04-050-03</t>
  </si>
  <si>
    <t>Server</t>
  </si>
  <si>
    <t>Desktop Computer</t>
  </si>
  <si>
    <t>PA Information System Development</t>
  </si>
  <si>
    <t>Enhancement of Reservist Personnel Management Information System</t>
  </si>
  <si>
    <t>Development of PA Program Objective Memorandum (POM) Management Information System (MIS)</t>
  </si>
  <si>
    <t xml:space="preserve">Server </t>
  </si>
  <si>
    <t>Enhancement of Army Training Management Information System</t>
  </si>
  <si>
    <t>UPS 6000 Watts</t>
  </si>
  <si>
    <t>Laptop Computer i7</t>
  </si>
  <si>
    <t>Laptop Computer i5</t>
  </si>
  <si>
    <t>Developers Workstation</t>
  </si>
  <si>
    <t>PA Cybersecurity Enhancement Project</t>
  </si>
  <si>
    <t>Cybersecurity SIEM</t>
  </si>
  <si>
    <t>Security Information and Event Management</t>
  </si>
  <si>
    <t xml:space="preserve">CSIRT Forensic Equipment </t>
  </si>
  <si>
    <t xml:space="preserve">Forensic Equipment </t>
  </si>
  <si>
    <t xml:space="preserve">R&amp;F Cyber Range Training </t>
  </si>
  <si>
    <t>Intrusion Detection System (IDS)/ Intrusion Prevention System (IPS) Equipment</t>
  </si>
  <si>
    <t xml:space="preserve">Network Security </t>
  </si>
  <si>
    <t xml:space="preserve">Packet Sniffing Tools </t>
  </si>
  <si>
    <t>Data Leak Prevention Tools</t>
  </si>
  <si>
    <t>VSAT Subscription</t>
  </si>
  <si>
    <t xml:space="preserve">Payment of VSAT Subscription </t>
  </si>
  <si>
    <t>Cable, Satellite, Telegraph and Radio Expenses</t>
  </si>
  <si>
    <t>Payment of PA Internet Bills (PANET)</t>
  </si>
  <si>
    <t>Payment of HPA Wi-Fi Network</t>
  </si>
  <si>
    <t>Payment of SaaS/PaaS Subscription (Roll-base)</t>
  </si>
  <si>
    <t xml:space="preserve">Payment PA Web Hosting </t>
  </si>
  <si>
    <t>Telephone Expense - Landline</t>
  </si>
  <si>
    <t>5-02-05-020-02</t>
  </si>
  <si>
    <t>Payment of Telephone Landline Bills</t>
  </si>
  <si>
    <t>Telephone Landline Bills</t>
  </si>
  <si>
    <t>R&amp;M of Communications Equipment</t>
  </si>
  <si>
    <t>R&amp;M of Military Police and Security Equipment</t>
  </si>
  <si>
    <t>units</t>
  </si>
  <si>
    <t>Web Camera 4K</t>
  </si>
  <si>
    <t>CAPITAL OUTLAY (MITHI) CY 2023</t>
  </si>
  <si>
    <t xml:space="preserve">Projector </t>
  </si>
  <si>
    <t>Sound System</t>
  </si>
  <si>
    <t>Sustainment of Newly completed facilities under TIKAS Project - 10ID, PA</t>
  </si>
  <si>
    <t>Sustainment of Newly completed facilities under TIKAS Project - 5ID, PA</t>
  </si>
  <si>
    <t>Television set</t>
  </si>
  <si>
    <t xml:space="preserve">CCTV Camera </t>
  </si>
  <si>
    <t>Speaker w/Amplifier/Mixer</t>
  </si>
  <si>
    <t xml:space="preserve">Television set </t>
  </si>
  <si>
    <t>Sustainment of Newly completed facilities under TIKAS Project - Cyber Bn &amp; NETBn, ASR, PA</t>
  </si>
  <si>
    <t>Cyber Bn/ NETBn</t>
  </si>
  <si>
    <t>Public Address System</t>
  </si>
  <si>
    <t>Television set 70"</t>
  </si>
  <si>
    <t>Television set 55"</t>
  </si>
  <si>
    <t>Television set 40"</t>
  </si>
  <si>
    <t>Desktop Computer i5</t>
  </si>
  <si>
    <t>Network Server</t>
  </si>
  <si>
    <t>Sustainment of Newly completed facilities under TIKAS Project - PAICoE, AIR, PA</t>
  </si>
  <si>
    <t>AIR</t>
  </si>
  <si>
    <t xml:space="preserve"> Smart LED TV Samsung  LED TV 40”</t>
  </si>
  <si>
    <t>Sennheizer D1 Wireless Microphone (Black)</t>
  </si>
  <si>
    <t>School Registration System (3pcs. ViewSonic 55” 4K UHD Interactive All-In-One</t>
  </si>
  <si>
    <t xml:space="preserve">Projector Screen Large 250" 16:9 Wall Mounted Canvas HD </t>
  </si>
  <si>
    <t>HP N270 27” Monitor</t>
  </si>
  <si>
    <t>LG Super UHD 4K HDR Smart LED TV 86”</t>
  </si>
  <si>
    <t>Smart LED TV Samsung UA65F8000 65"</t>
  </si>
  <si>
    <t>Samsung LED TV 40"</t>
  </si>
  <si>
    <t>Asus Vivo Book K571 Intel Core i7, 16GB RAM</t>
  </si>
  <si>
    <t>Projector Screen with stand 135”</t>
  </si>
  <si>
    <t>Epson L1455 A3 Wi-Fi Duplex All-In-One Tank Printer</t>
  </si>
  <si>
    <t>Lexmark MX622adhe Multifunction Monochrome Printer, 7", Grey (36S0920)</t>
  </si>
  <si>
    <t>Bosch Public System (6-speakers [30-watt] wall mounted)</t>
  </si>
  <si>
    <t>Sound System with speakers &amp; Wireless Discussion System</t>
  </si>
  <si>
    <t>Sony Shake X10 Components</t>
  </si>
  <si>
    <t>Yamaha STAGEPAS 600BT 680W Bluetooth PA System with Stands (2-speakers)</t>
  </si>
  <si>
    <t>unit</t>
  </si>
  <si>
    <t xml:space="preserve">Communication Equipment </t>
  </si>
  <si>
    <t>5-06-04-050-07</t>
  </si>
  <si>
    <t>Motorola DM4600e Base Station Digital (vhf-uhf radio)</t>
  </si>
  <si>
    <t>Motorola Base Radio Station (vhf-uhf) w/ antenna</t>
  </si>
  <si>
    <t>(Office Productivity) Enhancement of ICT Equipment MITHI</t>
  </si>
  <si>
    <t>HPAG6</t>
  </si>
  <si>
    <t>PAMU</t>
  </si>
  <si>
    <t>HPA</t>
  </si>
  <si>
    <t>RESCOM</t>
  </si>
  <si>
    <t>NETBn</t>
  </si>
  <si>
    <t>Cyber Bn</t>
  </si>
  <si>
    <t>PA-RTA Cyber Security SMEE (In-Country)</t>
  </si>
  <si>
    <t>5-02-03-210-02</t>
  </si>
  <si>
    <t>Airconditioning Unit</t>
  </si>
  <si>
    <t xml:space="preserve">Semi-Expendable - Office Equipment </t>
  </si>
  <si>
    <t xml:space="preserve">Router </t>
  </si>
  <si>
    <t xml:space="preserve">Wireless Router </t>
  </si>
  <si>
    <t xml:space="preserve">24 ports Management Switch </t>
  </si>
  <si>
    <t xml:space="preserve">24 ports Distribution Switch </t>
  </si>
  <si>
    <t>Wi-Fi Mesh</t>
  </si>
  <si>
    <t>(Office Productivity) ICT Equipment Maintenance MITHI</t>
  </si>
  <si>
    <t>(Office Productivity) Renewal of Enterprise Anti-virus MITHI</t>
  </si>
  <si>
    <t>Public Biidding</t>
  </si>
  <si>
    <t>(Office Productivity) Enhancement of Closed Network MITHI</t>
  </si>
  <si>
    <t xml:space="preserve">Repair and Maintenance of Communication Equipment </t>
  </si>
  <si>
    <t xml:space="preserve">Process thru Early Procurement </t>
  </si>
  <si>
    <t>MITHI CY 2023</t>
  </si>
  <si>
    <t>CO CY 2023</t>
  </si>
  <si>
    <t>None</t>
  </si>
  <si>
    <t>PAWAF</t>
  </si>
  <si>
    <t>SPF</t>
  </si>
  <si>
    <t>MITHI</t>
  </si>
  <si>
    <t>Paint (Black)</t>
  </si>
  <si>
    <t>Paint (Green)</t>
  </si>
  <si>
    <t>(Office Productivity) Enhancement of Office Equipment MITHI</t>
  </si>
  <si>
    <t>Mandatory</t>
  </si>
  <si>
    <t>Capital Outlay</t>
  </si>
  <si>
    <t>Sub-Total</t>
  </si>
  <si>
    <t>Grand-Total</t>
  </si>
  <si>
    <t>Date:  14 November 2022</t>
  </si>
  <si>
    <t>MAJ         (SC)         PA</t>
  </si>
  <si>
    <t>ROY         M        GALIDO</t>
  </si>
  <si>
    <t xml:space="preserve">PAMUs </t>
  </si>
  <si>
    <t>'5-02-99-070-01</t>
  </si>
  <si>
    <t>Operating System and Office Productivity Corporate Account</t>
  </si>
  <si>
    <t>Windows 11 Pro - Legalization Get Genuine (Perpetual)</t>
  </si>
  <si>
    <t>Office Productivity Software</t>
  </si>
  <si>
    <t>Negotiated 53.5</t>
  </si>
  <si>
    <t>The said project will be implemented on the 1st to 4th Qtr CY 2024</t>
  </si>
  <si>
    <t>Project Procurement Management Plan (PPMP)</t>
  </si>
  <si>
    <t>Date: 15 January 2024</t>
  </si>
  <si>
    <t>Brigadier General     PA</t>
  </si>
  <si>
    <t>GAA CY 2023 (Continuing)</t>
  </si>
  <si>
    <t>Annual Procurement Plan (APP) CY 2024</t>
  </si>
  <si>
    <t>BENJAMIN    L     HAO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</si>
</sst>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1FFCE"/>
        <bgColor indexed="64"/>
      </patternFill>
    </fill>
    <fill>
      <patternFill patternType="solid">
        <fgColor rgb="FFD6EA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164" fontId="2" fillId="3" borderId="0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Alignment="1">
      <alignment vertical="center"/>
    </xf>
    <xf numFmtId="0" fontId="4" fillId="0" borderId="0" xfId="0" applyFont="1"/>
    <xf numFmtId="3" fontId="4" fillId="3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 wrapText="1"/>
    </xf>
    <xf numFmtId="164" fontId="2" fillId="3" borderId="0" xfId="1" applyFont="1" applyFill="1" applyBorder="1" applyAlignment="1">
      <alignment horizontal="left" vertical="center" wrapText="1"/>
    </xf>
    <xf numFmtId="164" fontId="2" fillId="3" borderId="0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4" fillId="3" borderId="0" xfId="1" applyFont="1" applyFill="1" applyAlignment="1">
      <alignment horizontal="left" vertical="center" wrapText="1"/>
    </xf>
    <xf numFmtId="164" fontId="4" fillId="3" borderId="0" xfId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3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1" applyFont="1" applyFill="1" applyAlignment="1">
      <alignment horizontal="center" vertical="center"/>
    </xf>
    <xf numFmtId="164" fontId="4" fillId="3" borderId="0" xfId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3" borderId="0" xfId="1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wrapText="1"/>
    </xf>
    <xf numFmtId="3" fontId="2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164" fontId="2" fillId="3" borderId="0" xfId="1" applyFont="1" applyFill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5" borderId="1" xfId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6" fontId="2" fillId="3" borderId="0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9" fillId="3" borderId="0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3" borderId="0" xfId="1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5" fillId="0" borderId="4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3" fontId="0" fillId="0" borderId="0" xfId="3" applyFont="1"/>
    <xf numFmtId="0" fontId="14" fillId="0" borderId="5" xfId="0" applyFont="1" applyBorder="1" applyAlignment="1">
      <alignment horizontal="left" wrapText="1"/>
    </xf>
    <xf numFmtId="43" fontId="11" fillId="0" borderId="0" xfId="3" applyFont="1"/>
    <xf numFmtId="43" fontId="0" fillId="0" borderId="0" xfId="0" applyNumberFormat="1"/>
    <xf numFmtId="0" fontId="15" fillId="0" borderId="5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43" fontId="13" fillId="0" borderId="0" xfId="3" applyFont="1" applyAlignment="1">
      <alignment wrapText="1"/>
    </xf>
    <xf numFmtId="43" fontId="12" fillId="0" borderId="0" xfId="3" applyFont="1" applyAlignment="1">
      <alignment wrapText="1"/>
    </xf>
    <xf numFmtId="0" fontId="13" fillId="0" borderId="0" xfId="0" applyFont="1"/>
    <xf numFmtId="43" fontId="13" fillId="2" borderId="0" xfId="3" applyFont="1" applyFill="1"/>
    <xf numFmtId="43" fontId="16" fillId="2" borderId="0" xfId="3" applyFont="1" applyFill="1"/>
    <xf numFmtId="43" fontId="13" fillId="0" borderId="0" xfId="0" applyNumberFormat="1" applyFont="1"/>
    <xf numFmtId="43" fontId="13" fillId="0" borderId="0" xfId="3" applyFont="1"/>
    <xf numFmtId="4" fontId="13" fillId="0" borderId="0" xfId="0" applyNumberFormat="1" applyFont="1"/>
    <xf numFmtId="164" fontId="0" fillId="0" borderId="0" xfId="0" applyNumberFormat="1"/>
    <xf numFmtId="164" fontId="13" fillId="0" borderId="0" xfId="0" applyNumberFormat="1" applyFont="1"/>
    <xf numFmtId="0" fontId="13" fillId="2" borderId="0" xfId="0" applyFont="1" applyFill="1"/>
    <xf numFmtId="43" fontId="16" fillId="0" borderId="0" xfId="3" applyFont="1"/>
    <xf numFmtId="43" fontId="17" fillId="0" borderId="0" xfId="3" applyFont="1" applyBorder="1" applyAlignment="1">
      <alignment horizontal="center" vertical="center" wrapText="1"/>
    </xf>
    <xf numFmtId="43" fontId="18" fillId="0" borderId="0" xfId="3" applyFont="1" applyBorder="1"/>
    <xf numFmtId="43" fontId="17" fillId="2" borderId="0" xfId="3" applyFont="1" applyFill="1" applyBorder="1" applyAlignment="1">
      <alignment horizontal="left" vertical="center" wrapText="1"/>
    </xf>
    <xf numFmtId="43" fontId="13" fillId="2" borderId="0" xfId="3" applyFont="1" applyFill="1" applyBorder="1" applyAlignment="1">
      <alignment horizontal="center" vertical="center" wrapText="1"/>
    </xf>
    <xf numFmtId="43" fontId="13" fillId="2" borderId="0" xfId="3" applyFont="1" applyFill="1" applyBorder="1"/>
    <xf numFmtId="43" fontId="0" fillId="0" borderId="0" xfId="3" applyFont="1" applyBorder="1"/>
    <xf numFmtId="0" fontId="0" fillId="0" borderId="0" xfId="0" applyAlignment="1">
      <alignment horizontal="right"/>
    </xf>
    <xf numFmtId="43" fontId="19" fillId="0" borderId="0" xfId="3" applyFont="1" applyBorder="1"/>
    <xf numFmtId="43" fontId="17" fillId="0" borderId="0" xfId="3" applyFont="1" applyBorder="1"/>
    <xf numFmtId="0" fontId="18" fillId="0" borderId="0" xfId="0" applyFont="1"/>
    <xf numFmtId="43" fontId="17" fillId="2" borderId="0" xfId="3" applyFont="1" applyFill="1" applyBorder="1"/>
    <xf numFmtId="0" fontId="18" fillId="2" borderId="0" xfId="0" applyFont="1" applyFill="1"/>
    <xf numFmtId="0" fontId="17" fillId="0" borderId="0" xfId="0" applyFont="1"/>
    <xf numFmtId="43" fontId="17" fillId="0" borderId="0" xfId="0" applyNumberFormat="1" applyFont="1"/>
    <xf numFmtId="0" fontId="4" fillId="3" borderId="0" xfId="0" applyFont="1" applyFill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4" fillId="0" borderId="1" xfId="0" applyNumberFormat="1" applyFont="1" applyBorder="1" applyAlignment="1">
      <alignment horizontal="center" wrapText="1"/>
    </xf>
    <xf numFmtId="3" fontId="15" fillId="0" borderId="5" xfId="0" applyNumberFormat="1" applyFont="1" applyBorder="1" applyAlignment="1">
      <alignment horizontal="center" wrapText="1"/>
    </xf>
    <xf numFmtId="3" fontId="15" fillId="7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43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4" fillId="0" borderId="1" xfId="1" applyFont="1" applyBorder="1" applyAlignment="1">
      <alignment horizontal="right" wrapText="1"/>
    </xf>
    <xf numFmtId="43" fontId="2" fillId="3" borderId="1" xfId="3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wrapText="1"/>
    </xf>
    <xf numFmtId="4" fontId="15" fillId="7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3" fontId="15" fillId="8" borderId="1" xfId="0" applyNumberFormat="1" applyFont="1" applyFill="1" applyBorder="1" applyAlignment="1">
      <alignment horizontal="right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43" fontId="15" fillId="7" borderId="1" xfId="0" applyNumberFormat="1" applyFont="1" applyFill="1" applyBorder="1" applyAlignment="1">
      <alignment horizontal="right" vertical="center" wrapText="1"/>
    </xf>
    <xf numFmtId="164" fontId="15" fillId="7" borderId="1" xfId="1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center" wrapText="1"/>
    </xf>
    <xf numFmtId="43" fontId="2" fillId="3" borderId="1" xfId="3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3" borderId="1" xfId="3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6" borderId="1" xfId="3" applyNumberFormat="1" applyFont="1" applyFill="1" applyBorder="1" applyAlignment="1">
      <alignment horizontal="right" vertical="center" wrapText="1"/>
    </xf>
    <xf numFmtId="166" fontId="2" fillId="6" borderId="1" xfId="1" applyNumberFormat="1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4" fontId="4" fillId="6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43" fontId="2" fillId="3" borderId="0" xfId="0" applyNumberFormat="1" applyFont="1" applyFill="1" applyAlignment="1">
      <alignment horizontal="left" vertical="center" wrapText="1"/>
    </xf>
    <xf numFmtId="164" fontId="4" fillId="3" borderId="0" xfId="1" applyFont="1" applyFill="1" applyAlignment="1">
      <alignment horizontal="left" vertical="center"/>
    </xf>
    <xf numFmtId="43" fontId="4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164" fontId="4" fillId="9" borderId="1" xfId="1" applyFont="1" applyFill="1" applyBorder="1" applyAlignment="1">
      <alignment horizontal="center" vertical="center"/>
    </xf>
    <xf numFmtId="0" fontId="7" fillId="9" borderId="1" xfId="1" applyNumberFormat="1" applyFont="1" applyFill="1" applyBorder="1" applyAlignment="1">
      <alignment horizontal="center" vertical="center"/>
    </xf>
    <xf numFmtId="0" fontId="7" fillId="9" borderId="1" xfId="0" quotePrefix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164" fontId="4" fillId="9" borderId="1" xfId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3" fontId="2" fillId="10" borderId="1" xfId="1" applyNumberFormat="1" applyFont="1" applyFill="1" applyBorder="1" applyAlignment="1">
      <alignment horizontal="center" vertical="center" wrapText="1"/>
    </xf>
    <xf numFmtId="164" fontId="2" fillId="10" borderId="1" xfId="1" applyFont="1" applyFill="1" applyBorder="1" applyAlignment="1">
      <alignment horizontal="center" vertical="center" wrapText="1"/>
    </xf>
    <xf numFmtId="164" fontId="4" fillId="10" borderId="1" xfId="1" applyFont="1" applyFill="1" applyBorder="1" applyAlignment="1">
      <alignment horizontal="center" vertical="center"/>
    </xf>
    <xf numFmtId="0" fontId="7" fillId="10" borderId="1" xfId="1" applyNumberFormat="1" applyFont="1" applyFill="1" applyBorder="1" applyAlignment="1">
      <alignment horizontal="center" vertical="center"/>
    </xf>
    <xf numFmtId="164" fontId="4" fillId="10" borderId="1" xfId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21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3" fontId="4" fillId="10" borderId="1" xfId="1" applyNumberFormat="1" applyFont="1" applyFill="1" applyBorder="1" applyAlignment="1">
      <alignment horizontal="center" vertical="center" wrapText="1"/>
    </xf>
    <xf numFmtId="164" fontId="4" fillId="10" borderId="1" xfId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3" fontId="21" fillId="3" borderId="0" xfId="0" applyNumberFormat="1" applyFont="1" applyFill="1" applyAlignment="1">
      <alignment horizontal="left" vertical="center"/>
    </xf>
    <xf numFmtId="164" fontId="21" fillId="3" borderId="0" xfId="1" applyFont="1" applyFill="1" applyAlignment="1">
      <alignment horizontal="left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right" vertical="center" wrapText="1"/>
    </xf>
    <xf numFmtId="0" fontId="2" fillId="12" borderId="1" xfId="0" applyFont="1" applyFill="1" applyBorder="1" applyAlignment="1">
      <alignment horizontal="center" vertical="center" wrapText="1"/>
    </xf>
    <xf numFmtId="164" fontId="4" fillId="12" borderId="1" xfId="1" applyFont="1" applyFill="1" applyBorder="1" applyAlignment="1">
      <alignment vertical="center"/>
    </xf>
    <xf numFmtId="164" fontId="2" fillId="12" borderId="1" xfId="1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7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10" borderId="1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21" fillId="9" borderId="1" xfId="1" applyNumberFormat="1" applyFont="1" applyFill="1" applyBorder="1" applyAlignment="1">
      <alignment horizontal="center" vertical="center"/>
    </xf>
    <xf numFmtId="0" fontId="2" fillId="9" borderId="1" xfId="1" applyNumberFormat="1" applyFont="1" applyFill="1" applyBorder="1" applyAlignment="1">
      <alignment horizontal="center" vertical="center"/>
    </xf>
    <xf numFmtId="164" fontId="4" fillId="3" borderId="0" xfId="1" applyFont="1" applyFill="1" applyAlignment="1">
      <alignment horizontal="center" vertical="center"/>
    </xf>
    <xf numFmtId="164" fontId="2" fillId="2" borderId="1" xfId="1" applyFont="1" applyFill="1" applyBorder="1" applyAlignment="1">
      <alignment horizontal="left" vertical="center"/>
    </xf>
    <xf numFmtId="164" fontId="2" fillId="10" borderId="1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0" xfId="0" applyNumberFormat="1" applyFont="1" applyFill="1" applyAlignment="1">
      <alignment horizontal="left" vertical="center"/>
    </xf>
    <xf numFmtId="0" fontId="3" fillId="10" borderId="1" xfId="0" quotePrefix="1" applyFont="1" applyFill="1" applyBorder="1" applyAlignment="1">
      <alignment horizontal="center" vertical="center"/>
    </xf>
    <xf numFmtId="0" fontId="3" fillId="9" borderId="1" xfId="0" quotePrefix="1" applyFont="1" applyFill="1" applyBorder="1" applyAlignment="1">
      <alignment horizontal="center" vertical="center"/>
    </xf>
    <xf numFmtId="164" fontId="2" fillId="9" borderId="1" xfId="1" applyFont="1" applyFill="1" applyBorder="1" applyAlignment="1">
      <alignment horizontal="left" vertical="center"/>
    </xf>
    <xf numFmtId="0" fontId="3" fillId="10" borderId="1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5" fillId="0" borderId="8" xfId="0" applyFont="1" applyBorder="1" applyAlignment="1">
      <alignment horizontal="right" wrapText="1"/>
    </xf>
    <xf numFmtId="0" fontId="14" fillId="0" borderId="1" xfId="0" applyFont="1" applyBorder="1" applyAlignment="1">
      <alignment horizontal="left" wrapText="1"/>
    </xf>
    <xf numFmtId="3" fontId="15" fillId="0" borderId="9" xfId="0" applyNumberFormat="1" applyFont="1" applyBorder="1" applyAlignment="1">
      <alignment horizontal="center" wrapText="1"/>
    </xf>
    <xf numFmtId="3" fontId="15" fillId="7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43" fontId="15" fillId="2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0" xfId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" name="Text Box 5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" name="Text Box 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" name="Text Box 4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" name="Text Box 5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" name="Text Box 5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" name="Text Box 5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" name="Text Box 6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" name="Text Box 6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" name="Text Box 6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" name="Text Box 6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" name="Text Box 6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" name="Text Box 6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" name="Text Box 70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" name="Text Box 7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" name="Text Box 7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" name="Text Box 7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" name="Text Box 7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" name="Text Box 7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" name="Text Box 7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" name="Text Box 8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" name="Text Box 8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" name="Text Box 55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" name="Text Box 56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" name="Text Box 5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" name="Text Box 5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" name="Text Box 5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" name="Text Box 6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" name="Text Box 6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" name="Text Box 6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" name="Text Box 64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" name="Text Box 6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" name="Text Box 6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" name="Text Box 6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" name="Text Box 6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" name="Text Box 7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" name="Text Box 7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" name="Text Box 7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" name="Text Box 7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" name="Text Box 7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" name="Text Box 8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" name="Text Box 8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" name="Text Box 40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" name="Text Box 4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" name="Text Box 4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" name="Text Box 44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" name="Text Box 4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" name="Text Box 47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" name="Text Box 48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" name="Text Box 55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" name="Text Box 5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" name="Text Box 57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" name="Text Box 58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" name="Text Box 59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" name="Text Box 6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" name="Text Box 6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" name="Text Box 6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" name="Text Box 6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" name="Text Box 66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" name="Text Box 67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" name="Text Box 68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" name="Text Box 69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" name="Text Box 70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" name="Text Box 7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" name="Text Box 7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" name="Text Box 7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" name="Text Box 7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" name="Text Box 75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" name="Text Box 77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" name="Text Box 78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" name="Text Box 80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" name="Text Box 8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" name="Text Box 12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" name="Text Box 4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" name="Text Box 5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" name="Text Box 52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" name="Text Box 53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" name="Text Box 40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" name="Text Box 4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" name="Text Box 42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" name="Text Box 43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" name="Text Box 44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" name="Text Box 46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" name="Text Box 47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" name="Text Box 4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" name="Text Box 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" name="Text Box 5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" name="Text Box 5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" name="Text Box 5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" name="Text Box 5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" name="Text Box 5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" name="Text Box 5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" name="Text Box 5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" name="Text Box 59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" name="Text Box 6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" name="Text Box 6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" name="Text Box 6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" name="Text Box 64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" name="Text Box 66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" name="Text Box 67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" name="Text Box 68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" name="Text Box 69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" name="Text Box 70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" name="Text Box 7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" name="Text Box 72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" name="Text Box 73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" name="Text Box 74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" name="Text Box 75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" name="Text Box 77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" name="Text Box 78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" name="Text Box 8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" name="Text Box 8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" name="Text Box 40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" name="Text Box 4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" name="Text Box 4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" name="Text Box 4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" name="Text Box 4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" name="Text Box 4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" name="Text Box 55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" name="Text Box 56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" name="Text Box 57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" name="Text Box 58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" name="Text Box 6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" name="Text Box 6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" name="Text Box 6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" name="Text Box 64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" name="Text Box 6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" name="Text Box 6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" name="Text Box 6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" name="Text Box 6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" name="Text Box 7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" name="Text Box 7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" name="Text Box 7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" name="Text Box 7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" name="Text Box 7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" name="Text Box 7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" name="Text Box 77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" name="Text Box 78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" name="Text Box 8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" name="Text Box 8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" name="Text Box 40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" name="Text Box 4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" name="Text Box 4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" name="Text Box 43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" name="Text Box 44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" name="Text Box 45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" name="Text Box 4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" name="Text Box 47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" name="Text Box 55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" name="Text Box 56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" name="Text Box 57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" name="Text Box 58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" name="Text Box 60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" name="Text Box 6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" name="Text Box 6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" name="Text Box 64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" name="Text Box 66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" name="Text Box 67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" name="Text Box 68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" name="Text Box 69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" name="Text Box 70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" name="Text Box 7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" name="Text Box 72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" name="Text Box 73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" name="Text Box 74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" name="Text Box 75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" name="Text Box 77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" name="Text Box 78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" name="Text Box 80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" name="Text Box 8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" name="Text Box 40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" name="Text Box 4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" name="Text Box 4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" name="Text Box 44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" name="Text Box 47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" name="Text Box 48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" name="Text Box 55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" name="Text Box 56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" name="Text Box 57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" name="Text Box 58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" name="Text Box 59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" name="Text Box 60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" name="Text Box 6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" name="Text Box 62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" name="Text Box 64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" name="Text Box 6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" name="Text Box 6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" name="Text Box 6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" name="Text Box 6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" name="Text Box 7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" name="Text Box 7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" name="Text Box 7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" name="Text Box 7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" name="Text Box 7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" name="Text Box 7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" name="Text Box 77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" name="Text Box 80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" name="Text Box 49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" name="Text Box 50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" name="Text Box 52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" name="Text Box 53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" name="Text Box 40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" name="Text Box 4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" name="Text Box 4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" name="Text Box 44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" name="Text Box 47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" name="Text Box 48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" name="Text Box 55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" name="Text Box 56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" name="Text Box 57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" name="Text Box 58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" name="Text Box 59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" name="Text Box 60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" name="Text Box 6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" name="Text Box 62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" name="Text Box 64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" name="Text Box 6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" name="Text Box 6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" name="Text Box 6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" name="Text Box 6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" name="Text Box 7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" name="Text Box 7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" name="Text Box 7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" name="Text Box 7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" name="Text Box 7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" name="Text Box 7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" name="Text Box 77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" name="Text Box 78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" name="Text Box 8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" name="Text Box 8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" name="Text Box 43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" name="Text Box 44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" name="Text Box 48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" name="Text Box 55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" name="Text Box 56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" name="Text Box 57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" name="Text Box 58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" name="Text Box 59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" name="Text Box 60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" name="Text Box 6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" name="Text Box 62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" name="Text Box 64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" name="Text Box 66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" name="Text Box 67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" name="Text Box 74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" name="Text Box 75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" name="Text Box 77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" name="Text Box 78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" name="Text Box 80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" name="Text Box 8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" name="Text Box 40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" name="Text Box 4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" name="Text Box 42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" name="Text Box 44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" name="Text Box 46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" name="Text Box 47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" name="Text Box 48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" name="Text Box 55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" name="Text Box 56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" name="Text Box 57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" name="Text Box 58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" name="Text Box 60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" name="Text Box 6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" name="Text Box 62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" name="Text Box 64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" name="Text Box 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" name="Text Box 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" name="Text Box 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" name="Text Box 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" name="Text Box 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" name="Text Box 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" name="Text Box 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" name="Text Box 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" name="Text Box 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" name="Text Box 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" name="Text Box 77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" name="Text Box 78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" name="Text Box 80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" name="Text Box 8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" name="Text Box 10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" name="Text Box 12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" name="Text Box 5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" name="Text Box 5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" name="Text Box 1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" name="Text Box 1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" name="Text Box 1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" name="Text Box 44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" name="Text Box 45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" name="Text Box 46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" name="Text Box 48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" name="Text Box 49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" name="Text Box 50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" name="Text Box 5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" name="Text Box 53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" name="Text Box 55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" name="Text Box 56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" name="Text Box 57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" name="Text Box 58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" name="Text Box 59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" name="Text Box 60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" name="Text Box 6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" name="Text Box 62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" name="Text Box 64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" name="Text Box 6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" name="Text Box 6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" name="Text Box 6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" name="Text Box 6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" name="Text Box 7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" name="Text Box 7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" name="Text Box 7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" name="Text Box 7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" name="Text Box 7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" name="Text Box 7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" name="Text Box 77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" name="Text Box 78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" name="Text Box 8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" name="Text Box 8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" name="Text Box 40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" name="Text Box 4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" name="Text Box 42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" name="Text Box 44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" name="Text Box 45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" name="Text Box 46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" name="Text Box 47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" name="Text Box 48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" name="Text Box 55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" name="Text Box 56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" name="Text Box 57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" name="Text Box 58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" name="Text Box 60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" name="Text Box 6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" name="Text Box 62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" name="Text Box 63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" name="Text Box 64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" name="Text Box 66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" name="Text Box 67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" name="Text Box 74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" name="Text Box 75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" name="Text Box 77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" name="Text Box 78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" name="Text Box 80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" name="Text Box 8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" name="Text Box 40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" name="Text Box 41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" name="Text Box 42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" name="Text Box 44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" name="Text Box 4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" name="Text Box 48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7" name="Text Box 5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8" name="Text Box 56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9" name="Text Box 57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0" name="Text Box 58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1" name="Text Box 59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2" name="Text Box 60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3" name="Text Box 6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4" name="Text Box 62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6" name="Text Box 64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7" name="Text Box 6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8" name="Text Box 6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9" name="Text Box 6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0" name="Text Box 6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1" name="Text Box 7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2" name="Text Box 7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3" name="Text Box 7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4" name="Text Box 7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7" name="Text Box 77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8" name="Text Box 78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9" name="Text Box 80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0" name="Text Box 8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2" name="Text Box 40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3" name="Text Box 4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6" name="Text Box 44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7" name="Text Box 4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8" name="Text Box 46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0" name="Text Box 48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1" name="Text Box 55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2" name="Text Box 56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3" name="Text Box 57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4" name="Text Box 58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5" name="Text Box 59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6" name="Text Box 60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7" name="Text Box 61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8" name="Text Box 62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9" name="Text Box 63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0" name="Text Box 64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1" name="Text Box 66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2" name="Text Box 67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9" name="Text Box 74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0" name="Text Box 75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1" name="Text Box 77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2" name="Text Box 78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3" name="Text Box 8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7" name="Text Box 11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8" name="Text Box 12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9" name="Text Box 49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0" name="Text Box 50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1" name="Text Box 52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2" name="Text Box 53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4" name="Text Box 40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5" name="Text Box 41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6" name="Text Box 42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8" name="Text Box 44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9" name="Text Box 45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2" name="Text Box 48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3" name="Text Box 55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4" name="Text Box 56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5" name="Text Box 57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6" name="Text Box 58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7" name="Text Box 59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8" name="Text Box 60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9" name="Text Box 61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0" name="Text Box 62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2" name="Text Box 64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3" name="Text Box 66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4" name="Text Box 67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5" name="Text Box 68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6" name="Text Box 69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7" name="Text Box 70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8" name="Text Box 7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9" name="Text Box 72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0" name="Text Box 73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1" name="Text Box 74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2" name="Text Box 75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3" name="Text Box 77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5" name="Text Box 80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6" name="Text Box 8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8" name="Text Box 40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9" name="Text Box 4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0" name="Text Box 42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2" name="Text Box 44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3" name="Text Box 45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6" name="Text Box 48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7" name="Text Box 55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8" name="Text Box 56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9" name="Text Box 57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0" name="Text Box 58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1" name="Text Box 59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2" name="Text Box 60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3" name="Text Box 61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4" name="Text Box 62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5" name="Text Box 63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6" name="Text Box 64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7" name="Text Box 6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8" name="Text Box 6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9" name="Text Box 6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0" name="Text Box 6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1" name="Text Box 7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2" name="Text Box 7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3" name="Text Box 7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4" name="Text Box 7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5" name="Text Box 7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6" name="Text Box 7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7" name="Text Box 77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8" name="Text Box 78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9" name="Text Box 80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0" name="Text Box 8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2" name="Text Box 40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3" name="Text Box 4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4" name="Text Box 42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5" name="Text Box 43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6" name="Text Box 44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7" name="Text Box 45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0" name="Text Box 48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1" name="Text Box 5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2" name="Text Box 56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3" name="Text Box 57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4" name="Text Box 58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5" name="Text Box 59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6" name="Text Box 60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7" name="Text Box 6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8" name="Text Box 62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0" name="Text Box 64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1" name="Text Box 66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2" name="Text Box 67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3" name="Text Box 68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4" name="Text Box 69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5" name="Text Box 70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6" name="Text Box 7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7" name="Text Box 72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8" name="Text Box 73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9" name="Text Box 74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0" name="Text Box 75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1" name="Text Box 77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2" name="Text Box 78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3" name="Text Box 8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4" name="Text Box 8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5" name="Text Box 49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6" name="Text Box 50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8" name="Text Box 53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6" name="Text Box 10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7" name="Text Box 1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8" name="Text Box 12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0" name="Text Box 40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1" name="Text Box 4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2" name="Text Box 42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4" name="Text Box 44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5" name="Text Box 45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8" name="Text Box 48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9" name="Text Box 49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0" name="Text Box 50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2" name="Text Box 53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3" name="Text Box 55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4" name="Text Box 56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5" name="Text Box 57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6" name="Text Box 58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7" name="Text Box 59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8" name="Text Box 60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9" name="Text Box 6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0" name="Text Box 62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1" name="Text Box 63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2" name="Text Box 64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3" name="Text Box 66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4" name="Text Box 67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5" name="Text Box 68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6" name="Text Box 69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7" name="Text Box 70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8" name="Text Box 7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9" name="Text Box 72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0" name="Text Box 73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1" name="Text Box 74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2" name="Text Box 75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3" name="Text Box 77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4" name="Text Box 78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5" name="Text Box 80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6" name="Text Box 81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8" name="Text Box 40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9" name="Text Box 41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0" name="Text Box 42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2" name="Text Box 44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3" name="Text Box 45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5" name="Text Box 47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7" name="Text Box 55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8" name="Text Box 56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9" name="Text Box 57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0" name="Text Box 58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1" name="Text Box 59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2" name="Text Box 60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3" name="Text Box 6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4" name="Text Box 62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5" name="Text Box 63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6" name="Text Box 64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7" name="Text Box 66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8" name="Text Box 67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9" name="Text Box 68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0" name="Text Box 69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1" name="Text Box 7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2" name="Text Box 7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3" name="Text Box 7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4" name="Text Box 7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5" name="Text Box 74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6" name="Text Box 75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7" name="Text Box 77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9" name="Text Box 80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0" name="Text Box 8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2" name="Text Box 40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3" name="Text Box 4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4" name="Text Box 42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6" name="Text Box 44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7" name="Text Box 45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9" name="Text Box 47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0" name="Text Box 48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1" name="Text Box 55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2" name="Text Box 56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3" name="Text Box 57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4" name="Text Box 58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5" name="Text Box 59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6" name="Text Box 60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7" name="Text Box 61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8" name="Text Box 62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0" name="Text Box 64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1" name="Text Box 66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2" name="Text Box 67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3" name="Text Box 68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4" name="Text Box 69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5" name="Text Box 70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6" name="Text Box 71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7" name="Text Box 72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8" name="Text Box 73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9" name="Text Box 74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0" name="Text Box 75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1" name="Text Box 7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3" name="Text Box 80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4" name="Text Box 8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6" name="Text Box 40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8" name="Text Box 42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0" name="Text Box 44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1" name="Text Box 45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4" name="Text Box 48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5" name="Text Box 55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6" name="Text Box 56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7" name="Text Box 57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8" name="Text Box 58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9" name="Text Box 59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0" name="Text Box 60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1" name="Text Box 6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2" name="Text Box 62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3" name="Text Box 63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4" name="Text Box 64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5" name="Text Box 66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6" name="Text Box 67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7" name="Text Box 68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8" name="Text Box 69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9" name="Text Box 70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0" name="Text Box 7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1" name="Text Box 72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2" name="Text Box 73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3" name="Text Box 74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4" name="Text Box 5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5" name="Text Box 52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6" name="Text Box 53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8" name="Text Box 40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0" name="Text Box 42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2" name="Text Box 44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3" name="Text Box 45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5" name="Text Box 47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6" name="Text Box 48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7" name="Text Box 55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8" name="Text Box 56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9" name="Text Box 57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0" name="Text Box 58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1" name="Text Box 59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2" name="Text Box 60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3" name="Text Box 6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4" name="Text Box 62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5" name="Text Box 63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6" name="Text Box 64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7" name="Text Box 66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8" name="Text Box 6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9" name="Text Box 68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0" name="Text Box 69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1" name="Text Box 7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2" name="Text Box 7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3" name="Text Box 72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4" name="Text Box 73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5" name="Text Box 74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6" name="Text Box 75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7" name="Text Box 77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8" name="Text Box 78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9" name="Text Box 80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0" name="Text Box 8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2" name="Text Box 40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3" name="Text Box 4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6" name="Text Box 44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7" name="Text Box 45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8" name="Text Box 46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9" name="Text Box 47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0" name="Text Box 48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1" name="Text Box 55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2" name="Text Box 56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3" name="Text Box 57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4" name="Text Box 58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5" name="Text Box 59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6" name="Text Box 60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7" name="Text Box 6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8" name="Text Box 62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0" name="Text Box 64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1" name="Text Box 66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2" name="Text Box 67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3" name="Text Box 68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4" name="Text Box 69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5" name="Text Box 70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6" name="Text Box 7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7" name="Text Box 72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8" name="Text Box 73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9" name="Text Box 74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0" name="Text Box 75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1" name="Text Box 7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2" name="Text Box 7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3" name="Text Box 80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4" name="Text Box 81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6" name="Text Box 40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8" name="Text Box 42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0" name="Text Box 44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1" name="Text Box 45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2" name="Text Box 46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3" name="Text Box 47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4" name="Text Box 48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5" name="Text Box 55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6" name="Text Box 56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7" name="Text Box 57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8" name="Text Box 58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9" name="Text Box 59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0" name="Text Box 60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1" name="Text Box 6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2" name="Text Box 62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3" name="Text Box 63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4" name="Text Box 64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5" name="Text Box 66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6" name="Text Box 67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7" name="Text Box 68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8" name="Text Box 69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9" name="Text Box 70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0" name="Text Box 7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1" name="Text Box 72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2" name="Text Box 73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3" name="Text Box 74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4" name="Text Box 75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5" name="Text Box 77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6" name="Text Box 78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8" name="Text Box 8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9" name="Text Box 49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0" name="Text Box 50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1" name="Text Box 52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2" name="Text Box 53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6" name="Text Box 6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1" name="Text Box 11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2" name="Text Box 12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4" name="Text Box 4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5" name="Text Box 4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6" name="Text Box 4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8" name="Text Box 4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9" name="Text Box 4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0" name="Text Box 4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1" name="Text Box 4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3" name="Text Box 4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4" name="Text Box 5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5" name="Text Box 52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6" name="Text Box 53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7" name="Text Box 55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8" name="Text Box 56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9" name="Text Box 57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0" name="Text Box 58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1" name="Text Box 59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2" name="Text Box 60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3" name="Text Box 6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4" name="Text Box 62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5" name="Text Box 63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6" name="Text Box 64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7" name="Text Box 66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8" name="Text Box 67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9" name="Text Box 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0" name="Text Box 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1" name="Text Box 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2" name="Text Box 7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3" name="Text Box 72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4" name="Text Box 73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5" name="Text Box 74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6" name="Text Box 7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7" name="Text Box 77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8" name="Text Box 78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9" name="Text Box 80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0" name="Text Box 8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2" name="Text Box 40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4" name="Text Box 42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0" name="Text Box 48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1" name="Text Box 55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2" name="Text Box 56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3" name="Text Box 57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4" name="Text Box 58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5" name="Text Box 59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6" name="Text Box 60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7" name="Text Box 6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8" name="Text Box 62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0" name="Text Box 64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1" name="Text Box 66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2" name="Text Box 67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9" name="Text Box 74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0" name="Text Box 75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1" name="Text Box 7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2" name="Text Box 7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4" name="Text Box 8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6" name="Text Box 40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7" name="Text Box 4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8" name="Text Box 42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0" name="Text Box 44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1" name="Text Box 45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3" name="Text Box 47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4" name="Text Box 48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5" name="Text Box 55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6" name="Text Box 56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7" name="Text Box 57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8" name="Text Box 58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9" name="Text Box 59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0" name="Text Box 60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1" name="Text Box 6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2" name="Text Box 62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3" name="Text Box 63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4" name="Text Box 64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5" name="Text Box 66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6" name="Text Box 67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7" name="Text Box 68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8" name="Text Box 69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9" name="Text Box 70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0" name="Text Box 7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1" name="Text Box 72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2" name="Text Box 73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3" name="Text Box 74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4" name="Text Box 75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7" name="Text Box 80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8" name="Text Box 81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0" name="Text Box 40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2" name="Text Box 42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3" name="Text Box 43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4" name="Text Box 44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5" name="Text Box 45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7" name="Text Box 47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8" name="Text Box 48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9" name="Text Box 5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0" name="Text Box 5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1" name="Text Box 5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2" name="Text Box 5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3" name="Text Box 5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4" name="Text Box 6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5" name="Text Box 6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6" name="Text Box 6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8" name="Text Box 6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9" name="Text Box 66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0" name="Text Box 67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1" name="Text Box 68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2" name="Text Box 69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3" name="Text Box 70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4" name="Text Box 7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5" name="Text Box 72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6" name="Text Box 73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7" name="Text Box 74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8" name="Text Box 75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9" name="Text Box 77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0" name="Text Box 78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1" name="Text Box 80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4" name="Text Box 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5" name="Text Box 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6" name="Text Box 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7" name="Text Box 49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8" name="Text Box 50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9" name="Text Box 52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0" name="Text Box 53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2" name="Text Box 40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3" name="Text Box 4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6" name="Text Box 44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7" name="Text Box 45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9" name="Text Box 47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0" name="Text Box 48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1" name="Text Box 55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2" name="Text Box 56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3" name="Text Box 57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4" name="Text Box 58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6" name="Text Box 60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7" name="Text Box 6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8" name="Text Box 62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9" name="Text Box 63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0" name="Text Box 64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1" name="Text Box 66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2" name="Text Box 67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3" name="Text Box 68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4" name="Text Box 69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5" name="Text Box 70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6" name="Text Box 7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7" name="Text Box 72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8" name="Text Box 73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9" name="Text Box 74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0" name="Text Box 75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1" name="Text Box 7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2" name="Text Box 7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3" name="Text Box 80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4" name="Text Box 81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6" name="Text Box 40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8" name="Text Box 42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9" name="Text Box 43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0" name="Text Box 44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1" name="Text Box 45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3" name="Text Box 47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4" name="Text Box 48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5" name="Text Box 55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6" name="Text Box 56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7" name="Text Box 57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8" name="Text Box 58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9" name="Text Box 59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0" name="Text Box 60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1" name="Text Box 6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2" name="Text Box 62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4" name="Text Box 64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5" name="Text Box 66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6" name="Text Box 67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7" name="Text Box 68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8" name="Text Box 69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0" name="Text Box 7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1" name="Text Box 72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2" name="Text Box 73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3" name="Text Box 74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4" name="Text Box 75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5" name="Text Box 77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6" name="Text Box 78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7" name="Text Box 80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8" name="Text Box 8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0" name="Text Box 40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1" name="Text Box 4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2" name="Text Box 42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3" name="Text Box 43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4" name="Text Box 44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5" name="Text Box 45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7" name="Text Box 47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8" name="Text Box 48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9" name="Text Box 5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0" name="Text Box 5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1" name="Text Box 5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2" name="Text Box 5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3" name="Text Box 5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4" name="Text Box 6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5" name="Text Box 6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6" name="Text Box 6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8" name="Text Box 6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9" name="Text Box 66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0" name="Text Box 67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1" name="Text Box 68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2" name="Text Box 69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3" name="Text Box 70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4" name="Text Box 7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5" name="Text Box 72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6" name="Text Box 73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7" name="Text Box 74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8" name="Text Box 75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9" name="Text Box 77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0" name="Text Box 78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1" name="Text Box 80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2" name="Text Box 8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0" name="Text Box 10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1" name="Text Box 1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2" name="Text Box 12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3" name="Text Box 4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4" name="Text Box 5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5" name="Text Box 52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6" name="Text Box 53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9" name="Text Box 52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0" name="Text Box 53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1" name="Text Box 55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2" name="Text Box 56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3" name="Text Box 57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4" name="Text Box 58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5" name="Text Box 59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6" name="Text Box 60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7" name="Text Box 6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8" name="Text Box 62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0" name="Text Box 64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1" name="Text Box 66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2" name="Text Box 67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3" name="Text Box 68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4" name="Text Box 69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5" name="Text Box 70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6" name="Text Box 7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7" name="Text Box 72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8" name="Text Box 73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9" name="Text Box 74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0" name="Text Box 75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1" name="Text Box 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2" name="Text Box 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3" name="Text Box 80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4" name="Text Box 8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6" name="Text Box 40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7" name="Text Box 4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8" name="Text Box 42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0" name="Text Box 44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1" name="Text Box 45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3" name="Text Box 47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4" name="Text Box 48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5" name="Text Box 55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6" name="Text Box 56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7" name="Text Box 57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8" name="Text Box 58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9" name="Text Box 59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0" name="Text Box 60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1" name="Text Box 6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2" name="Text Box 62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4" name="Text Box 64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5" name="Text Box 66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6" name="Text Box 67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3" name="Text Box 74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4" name="Text Box 75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5" name="Text Box 77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6" name="Text Box 78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7" name="Text Box 80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8" name="Text Box 8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0" name="Text Box 40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2" name="Text Box 42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3" name="Text Box 43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4" name="Text Box 44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5" name="Text Box 45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7" name="Text Box 47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8" name="Text Box 48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9" name="Text Box 5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0" name="Text Box 5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1" name="Text Box 5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2" name="Text Box 5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3" name="Text Box 5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4" name="Text Box 6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5" name="Text Box 6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6" name="Text Box 6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8" name="Text Box 6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9" name="Text Box 66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0" name="Text Box 67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1" name="Text Box 68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2" name="Text Box 69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3" name="Text Box 70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4" name="Text Box 7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5" name="Text Box 72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6" name="Text Box 73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7" name="Text Box 74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8" name="Text Box 75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9" name="Text Box 77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0" name="Text Box 78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1" name="Text Box 80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2" name="Text Box 8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4" name="Text Box 4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5" name="Text Box 4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6" name="Text Box 4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8" name="Text Box 4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9" name="Text Box 4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0" name="Text Box 4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1" name="Text Box 4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2" name="Text Box 4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3" name="Text Box 55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4" name="Text Box 56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5" name="Text Box 57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6" name="Text Box 58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7" name="Text Box 59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8" name="Text Box 60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9" name="Text Box 6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0" name="Text Box 62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2" name="Text Box 64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3" name="Text Box 66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4" name="Text Box 67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1" name="Text Box 74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2" name="Text Box 75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3" name="Text Box 77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4" name="Text Box 78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5" name="Text Box 80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8" name="Text Box 10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9" name="Text Box 1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0" name="Text Box 12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1" name="Text Box 49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2" name="Text Box 50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3" name="Text Box 5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4" name="Text Box 5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6" name="Text Box 40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7" name="Text Box 41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8" name="Text Box 42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9" name="Text Box 43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0" name="Text Box 44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1" name="Text Box 45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3" name="Text Box 47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4" name="Text Box 48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5" name="Text Box 55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6" name="Text Box 56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7" name="Text Box 57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8" name="Text Box 58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9" name="Text Box 59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0" name="Text Box 60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1" name="Text Box 6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2" name="Text Box 62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4" name="Text Box 64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5" name="Text Box 66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6" name="Text Box 67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7" name="Text Box 68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8" name="Text Box 69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9" name="Text Box 70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0" name="Text Box 7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1" name="Text Box 72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2" name="Text Box 73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3" name="Text Box 74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4" name="Text Box 75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5" name="Text Box 77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6" name="Text Box 78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7" name="Text Box 80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8" name="Text Box 8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0" name="Text Box 40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1" name="Text Box 4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2" name="Text Box 42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3" name="Text Box 43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4" name="Text Box 44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5" name="Text Box 45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7" name="Text Box 47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8" name="Text Box 48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9" name="Text Box 5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0" name="Text Box 5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1" name="Text Box 5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2" name="Text Box 5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3" name="Text Box 5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4" name="Text Box 6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5" name="Text Box 6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6" name="Text Box 6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8" name="Text Box 6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9" name="Text Box 66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0" name="Text Box 67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1" name="Text Box 68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2" name="Text Box 69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3" name="Text Box 70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4" name="Text Box 7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5" name="Text Box 72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6" name="Text Box 73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7" name="Text Box 74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8" name="Text Box 75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9" name="Text Box 77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0" name="Text Box 78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1" name="Text Box 8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2" name="Text Box 8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4" name="Text Box 4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6" name="Text Box 4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8" name="Text Box 4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9" name="Text Box 4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1" name="Text Box 4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2" name="Text Box 4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3" name="Text Box 55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4" name="Text Box 56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5" name="Text Box 57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6" name="Text Box 58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7" name="Text Box 59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8" name="Text Box 60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9" name="Text Box 6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0" name="Text Box 62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2" name="Text Box 64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3" name="Text Box 66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4" name="Text Box 67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5" name="Text Box 68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6" name="Text Box 69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7" name="Text Box 70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8" name="Text Box 7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9" name="Text Box 72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0" name="Text Box 73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1" name="Text Box 74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2" name="Text Box 75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3" name="Text Box 77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4" name="Text Box 78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5" name="Text Box 80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6" name="Text Box 8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4" name="Text Box 1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5" name="Text Box 1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6" name="Text Box 1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7" name="Text Box 49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8" name="Text Box 50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9" name="Text Box 52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0" name="Text Box 53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3" name="Text Box 5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4" name="Text Box 6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9" name="Text Box 1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0" name="Text Box 12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2" name="Text Box 40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3" name="Text Box 4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4" name="Text Box 42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5" name="Text Box 43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6" name="Text Box 44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7" name="Text Box 45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9" name="Text Box 47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0" name="Text Box 48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1" name="Text Box 49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2" name="Text Box 50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3" name="Text Box 5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4" name="Text Box 5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5" name="Text Box 55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6" name="Text Box 56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7" name="Text Box 57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8" name="Text Box 58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9" name="Text Box 59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0" name="Text Box 60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1" name="Text Box 6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2" name="Text Box 62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4" name="Text Box 64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5" name="Text Box 66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6" name="Text Box 67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7" name="Text Box 68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8" name="Text Box 69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9" name="Text Box 70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0" name="Text Box 7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1" name="Text Box 72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2" name="Text Box 73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3" name="Text Box 74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4" name="Text Box 75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5" name="Text Box 77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6" name="Text Box 78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7" name="Text Box 80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8" name="Text Box 8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0" name="Text Box 40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1" name="Text Box 4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2" name="Text Box 42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3" name="Text Box 43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4" name="Text Box 44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5" name="Text Box 45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7" name="Text Box 47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8" name="Text Box 48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9" name="Text Box 5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0" name="Text Box 5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1" name="Text Box 5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2" name="Text Box 5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3" name="Text Box 5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4" name="Text Box 6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5" name="Text Box 6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6" name="Text Box 6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7" name="Text Box 6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8" name="Text Box 6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9" name="Text Box 66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0" name="Text Box 67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7" name="Text Box 74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8" name="Text Box 75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9" name="Text Box 77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0" name="Text Box 78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1" name="Text Box 8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2" name="Text Box 8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4" name="Text Box 4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5" name="Text Box 4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6" name="Text Box 4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8" name="Text Box 4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9" name="Text Box 4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0" name="Text Box 4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2" name="Text Box 4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3" name="Text Box 55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4" name="Text Box 56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5" name="Text Box 57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6" name="Text Box 58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8" name="Text Box 60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9" name="Text Box 61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0" name="Text Box 62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2" name="Text Box 64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3" name="Text Box 66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4" name="Text Box 67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5" name="Text Box 68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6" name="Text Box 69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7" name="Text Box 70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8" name="Text Box 7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9" name="Text Box 72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0" name="Text Box 73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1" name="Text Box 74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2" name="Text Box 75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3" name="Text Box 77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4" name="Text Box 78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5" name="Text Box 80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6" name="Text Box 8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8" name="Text Box 40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9" name="Text Box 4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0" name="Text Box 42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2" name="Text Box 44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3" name="Text Box 45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4" name="Text Box 46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5" name="Text Box 47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6" name="Text Box 48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7" name="Text Box 55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8" name="Text Box 56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9" name="Text Box 57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0" name="Text Box 58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1" name="Text Box 59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2" name="Text Box 60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3" name="Text Box 6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4" name="Text Box 62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5" name="Text Box 63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6" name="Text Box 64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7" name="Text Box 6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8" name="Text Box 6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9" name="Text Box 6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0" name="Text Box 6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1" name="Text Box 7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2" name="Text Box 7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3" name="Text Box 7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4" name="Text Box 7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5" name="Text Box 7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6" name="Text Box 50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0" name="Text Box 40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1" name="Text Box 41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2" name="Text Box 42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3" name="Text Box 43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4" name="Text Box 44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5" name="Text Box 45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6" name="Text Box 46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7" name="Text Box 47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8" name="Text Box 48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9" name="Text Box 5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0" name="Text Box 5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1" name="Text Box 5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2" name="Text Box 5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3" name="Text Box 5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4" name="Text Box 6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5" name="Text Box 6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6" name="Text Box 6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7" name="Text Box 6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8" name="Text Box 6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9" name="Text Box 66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0" name="Text Box 67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7" name="Text Box 74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8" name="Text Box 75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9" name="Text Box 77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0" name="Text Box 78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1" name="Text Box 80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2" name="Text Box 8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4" name="Text Box 4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5" name="Text Box 4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6" name="Text Box 4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7" name="Text Box 4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8" name="Text Box 4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9" name="Text Box 4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1" name="Text Box 4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2" name="Text Box 4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3" name="Text Box 55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4" name="Text Box 56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5" name="Text Box 57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6" name="Text Box 58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7" name="Text Box 59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8" name="Text Box 60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9" name="Text Box 6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0" name="Text Box 62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2" name="Text Box 64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3" name="Text Box 66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4" name="Text Box 67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1" name="Text Box 74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2" name="Text Box 75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3" name="Text Box 77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4" name="Text Box 78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5" name="Text Box 80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6" name="Text Box 8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8" name="Text Box 40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9" name="Text Box 4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0" name="Text Box 42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1" name="Text Box 43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3" name="Text Box 45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4" name="Text Box 46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5" name="Text Box 47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6" name="Text Box 48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7" name="Text Box 55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8" name="Text Box 56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9" name="Text Box 57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0" name="Text Box 58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1" name="Text Box 59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2" name="Text Box 60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3" name="Text Box 6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4" name="Text Box 62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6" name="Text Box 64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7" name="Text Box 66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8" name="Text Box 67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5" name="Text Box 74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6" name="Text Box 7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7" name="Text Box 77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8" name="Text Box 78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9" name="Text Box 80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0" name="Text Box 8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1" name="Text Box 49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2" name="Text Box 50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3" name="Text Box 5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4" name="Text Box 53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7" name="Text Box 5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8" name="Text Box 6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9" name="Text Box 7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0" name="Text Box 8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3" name="Text Box 1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4" name="Text Box 12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6" name="Text Box 40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7" name="Text Box 4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8" name="Text Box 42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9" name="Text Box 43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0" name="Text Box 44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1" name="Text Box 45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2" name="Text Box 46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3" name="Text Box 47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4" name="Text Box 48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5" name="Text Box 49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6" name="Text Box 50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7" name="Text Box 52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8" name="Text Box 53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9" name="Text Box 5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0" name="Text Box 5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1" name="Text Box 5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2" name="Text Box 5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3" name="Text Box 5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4" name="Text Box 6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5" name="Text Box 6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6" name="Text Box 6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8" name="Text Box 6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9" name="Text Box 66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0" name="Text Box 67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1" name="Text Box 68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2" name="Text Box 69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3" name="Text Box 70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4" name="Text Box 7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5" name="Text Box 72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6" name="Text Box 73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7" name="Text Box 74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8" name="Text Box 75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9" name="Text Box 77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0" name="Text Box 78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1" name="Text Box 80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2" name="Text Box 8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4" name="Text Box 4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5" name="Text Box 4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6" name="Text Box 4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7" name="Text Box 4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8" name="Text Box 4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9" name="Text Box 4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1" name="Text Box 4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2" name="Text Box 4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3" name="Text Box 55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4" name="Text Box 56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5" name="Text Box 57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6" name="Text Box 58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7" name="Text Box 59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8" name="Text Box 60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9" name="Text Box 6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0" name="Text Box 62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1" name="Text Box 63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2" name="Text Box 64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3" name="Text Box 66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4" name="Text Box 67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5" name="Text Box 68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6" name="Text Box 69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7" name="Text Box 70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8" name="Text Box 7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9" name="Text Box 72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0" name="Text Box 73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1" name="Text Box 74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2" name="Text Box 75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3" name="Text Box 77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4" name="Text Box 78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5" name="Text Box 80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6" name="Text Box 8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8" name="Text Box 40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9" name="Text Box 4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0" name="Text Box 42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1" name="Text Box 43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2" name="Text Box 44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3" name="Text Box 45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4" name="Text Box 46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5" name="Text Box 47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6" name="Text Box 48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7" name="Text Box 55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8" name="Text Box 56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9" name="Text Box 57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0" name="Text Box 58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1" name="Text Box 59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2" name="Text Box 60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3" name="Text Box 61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4" name="Text Box 62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6" name="Text Box 64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7" name="Text Box 66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8" name="Text Box 6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9" name="Text Box 68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0" name="Text Box 6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1" name="Text Box 70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2" name="Text Box 7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3" name="Text Box 72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4" name="Text Box 73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5" name="Text Box 74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6" name="Text Box 75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7" name="Text Box 77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8" name="Text Box 78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9" name="Text Box 80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0" name="Text Box 8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2" name="Text Box 40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3" name="Text Box 4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4" name="Text Box 42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5" name="Text Box 43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6" name="Text Box 44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7" name="Text Box 45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9" name="Text Box 47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0" name="Text Box 48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1" name="Text Box 55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2" name="Text Box 56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3" name="Text Box 57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4" name="Text Box 58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5" name="Text Box 59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6" name="Text Box 60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7" name="Text Box 6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8" name="Text Box 62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9" name="Text Box 63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0" name="Text Box 64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1" name="Text Box 66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2" name="Text Box 67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3" name="Text Box 68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4" name="Text Box 69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5" name="Text Box 70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6" name="Text Box 7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7" name="Text Box 72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8" name="Text Box 73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9" name="Text Box 74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0" name="Text Box 75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1" name="Text Box 7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2" name="Text Box 7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3" name="Text Box 80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8" name="Text Box 12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9" name="Text Box 49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0" name="Text Box 50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1" name="Text Box 52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2" name="Text Box 53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8" name="Text Box 4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9" name="Text Box 4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0" name="Text Box 4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1" name="Text Box 4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2" name="Text Box 4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3" name="Text Box 55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4" name="Text Box 56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5" name="Text Box 57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6" name="Text Box 58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7" name="Text Box 59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8" name="Text Box 60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9" name="Text Box 61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0" name="Text Box 62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2" name="Text Box 64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3" name="Text Box 66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4" name="Text Box 67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5" name="Text Box 68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6" name="Text Box 69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7" name="Text Box 70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8" name="Text Box 71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9" name="Text Box 72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0" name="Text Box 73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1" name="Text Box 74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2" name="Text Box 75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3" name="Text Box 77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4" name="Text Box 78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5" name="Text Box 80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6" name="Text Box 8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8" name="Text Box 40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9" name="Text Box 41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0" name="Text Box 42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1" name="Text Box 43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2" name="Text Box 44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3" name="Text Box 45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5" name="Text Box 47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6" name="Text Box 48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7" name="Text Box 55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8" name="Text Box 56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9" name="Text Box 57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0" name="Text Box 58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1" name="Text Box 59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2" name="Text Box 60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3" name="Text Box 6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4" name="Text Box 62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5" name="Text Box 63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6" name="Text Box 64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7" name="Text Box 66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8" name="Text Box 67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9" name="Text Box 68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0" name="Text Box 69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1" name="Text Box 70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2" name="Text Box 7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3" name="Text Box 72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4" name="Text Box 7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5" name="Text Box 7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6" name="Text Box 7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7" name="Text Box 77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8" name="Text Box 78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9" name="Text Box 80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0" name="Text Box 8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2" name="Text Box 40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3" name="Text Box 4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4" name="Text Box 42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5" name="Text Box 43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6" name="Text Box 44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7" name="Text Box 45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9" name="Text Box 47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0" name="Text Box 48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1" name="Text Box 55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2" name="Text Box 56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3" name="Text Box 57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4" name="Text Box 58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5" name="Text Box 59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6" name="Text Box 60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7" name="Text Box 61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8" name="Text Box 62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9" name="Text Box 63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0" name="Text Box 64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1" name="Text Box 66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2" name="Text Box 67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3" name="Text Box 68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4" name="Text Box 69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5" name="Text Box 70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6" name="Text Box 7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7" name="Text Box 72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8" name="Text Box 73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9" name="Text Box 74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0" name="Text Box 75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1" name="Text Box 7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2" name="Text Box 7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7" name="Text Box 5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8" name="Text Box 6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0" name="Text Box 8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2" name="Text Box 10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3" name="Text Box 1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4" name="Text Box 12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5" name="Text Box 49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6" name="Text Box 50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7" name="Text Box 52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8" name="Text Box 53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1" name="Text Box 5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2" name="Text Box 6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6" name="Text Box 10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7" name="Text Box 1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8" name="Text Box 12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0" name="Text Box 40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1" name="Text Box 4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2" name="Text Box 42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3" name="Text Box 43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4" name="Text Box 44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5" name="Text Box 45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7" name="Text Box 47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8" name="Text Box 48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9" name="Text Box 49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0" name="Text Box 50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3" name="Text Box 55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4" name="Text Box 56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5" name="Text Box 57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6" name="Text Box 58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7" name="Text Box 59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8" name="Text Box 60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9" name="Text Box 6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0" name="Text Box 6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1" name="Text Box 6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2" name="Text Box 6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3" name="Text Box 66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4" name="Text Box 67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5" name="Text Box 68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6" name="Text Box 69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7" name="Text Box 70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8" name="Text Box 7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9" name="Text Box 72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0" name="Text Box 73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1" name="Text Box 74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2" name="Text Box 75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3" name="Text Box 77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4" name="Text Box 78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5" name="Text Box 80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6" name="Text Box 8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8" name="Text Box 40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9" name="Text Box 4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0" name="Text Box 42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1" name="Text Box 43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2" name="Text Box 44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3" name="Text Box 45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5" name="Text Box 47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6" name="Text Box 48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7" name="Text Box 55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8" name="Text Box 56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9" name="Text Box 57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0" name="Text Box 58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1" name="Text Box 59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2" name="Text Box 60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3" name="Text Box 61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4" name="Text Box 62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6" name="Text Box 64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7" name="Text Box 6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8" name="Text Box 6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9" name="Text Box 6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0" name="Text Box 6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1" name="Text Box 7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2" name="Text Box 7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3" name="Text Box 7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4" name="Text Box 7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5" name="Text Box 7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6" name="Text Box 7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7" name="Text Box 77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8" name="Text Box 78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9" name="Text Box 80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0" name="Text Box 8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2" name="Text Box 40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3" name="Text Box 4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4" name="Text Box 42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5" name="Text Box 43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6" name="Text Box 44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7" name="Text Box 45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9" name="Text Box 47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0" name="Text Box 48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1" name="Text Box 55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2" name="Text Box 56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3" name="Text Box 57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4" name="Text Box 58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5" name="Text Box 59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6" name="Text Box 60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7" name="Text Box 61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8" name="Text Box 62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9" name="Text Box 63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0" name="Text Box 64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1" name="Text Box 66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2" name="Text Box 67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3" name="Text Box 68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4" name="Text Box 69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5" name="Text Box 70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6" name="Text Box 7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7" name="Text Box 72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8" name="Text Box 73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9" name="Text Box 74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0" name="Text Box 75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1" name="Text Box 7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2" name="Text Box 7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3" name="Text Box 80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4" name="Text Box 8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6" name="Text Box 40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7" name="Text Box 4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8" name="Text Box 42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9" name="Text Box 43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0" name="Text Box 44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1" name="Text Box 45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2" name="Text Box 46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3" name="Text Box 47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4" name="Text Box 48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5" name="Text Box 55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6" name="Text Box 56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7" name="Text Box 57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8" name="Text Box 58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9" name="Text Box 59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0" name="Text Box 60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1" name="Text Box 61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2" name="Text Box 62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3" name="Text Box 63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4" name="Text Box 64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5" name="Text Box 66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6" name="Text Box 67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7" name="Text Box 68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8" name="Text Box 69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9" name="Text Box 70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0" name="Text Box 7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1" name="Text Box 72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2" name="Text Box 73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3" name="Text Box 74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4" name="Text Box 75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5" name="Text Box 77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6" name="Text Box 78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7" name="Text Box 80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0" name="Text Box 10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1" name="Text Box 11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2" name="Text Box 12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3" name="Text Box 4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4" name="Text Box 5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5" name="Text Box 52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6" name="Text Box 53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8" name="Text Box 40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9" name="Text Box 41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0" name="Text Box 42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1" name="Text Box 43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2" name="Text Box 44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3" name="Text Box 45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4" name="Text Box 46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5" name="Text Box 47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6" name="Text Box 48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7" name="Text Box 55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8" name="Text Box 56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9" name="Text Box 57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0" name="Text Box 58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1" name="Text Box 59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2" name="Text Box 60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3" name="Text Box 61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4" name="Text Box 62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6" name="Text Box 64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7" name="Text Box 66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8" name="Text Box 6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9" name="Text Box 6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0" name="Text Box 6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1" name="Text Box 7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2" name="Text Box 7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3" name="Text Box 7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4" name="Text Box 7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5" name="Text Box 74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6" name="Text Box 7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7" name="Text Box 77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8" name="Text Box 78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9" name="Text Box 80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0" name="Text Box 8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2" name="Text Box 40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4" name="Text Box 42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5" name="Text Box 43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6" name="Text Box 44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7" name="Text Box 45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9" name="Text Box 47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0" name="Text Box 48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1" name="Text Box 55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2" name="Text Box 56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3" name="Text Box 57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4" name="Text Box 58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5" name="Text Box 59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6" name="Text Box 60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7" name="Text Box 61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8" name="Text Box 62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9" name="Text Box 63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0" name="Text Box 64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1" name="Text Box 66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2" name="Text Box 67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3" name="Text Box 68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4" name="Text Box 69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5" name="Text Box 70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6" name="Text Box 71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7" name="Text Box 72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8" name="Text Box 73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9" name="Text Box 74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0" name="Text Box 75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1" name="Text Box 7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2" name="Text Box 7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3" name="Text Box 80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4" name="Text Box 81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6" name="Text Box 40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7" name="Text Box 41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8" name="Text Box 42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9" name="Text Box 43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0" name="Text Box 44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1" name="Text Box 45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2" name="Text Box 46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3" name="Text Box 47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4" name="Text Box 48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5" name="Text Box 55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6" name="Text Box 56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7" name="Text Box 57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8" name="Text Box 58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9" name="Text Box 59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0" name="Text Box 60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1" name="Text Box 6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2" name="Text Box 62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4" name="Text Box 64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5" name="Text Box 66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6" name="Text Box 67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7" name="Text Box 68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8" name="Text Box 69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9" name="Text Box 70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0" name="Text Box 7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1" name="Text Box 72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2" name="Text Box 73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3" name="Text Box 74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4" name="Text Box 75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5" name="Text Box 77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6" name="Text Box 78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7" name="Text Box 80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8" name="Text Box 8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1" name="Text Box 5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2" name="Text Box 6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4" name="Text Box 8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5" name="Text Box 9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8" name="Text Box 12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9" name="Text Box 49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0" name="Text Box 50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1" name="Text Box 52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2" name="Text Box 53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8" name="Text Box 8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9" name="Text Box 9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0" name="Text Box 10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1" name="Text Box 11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4" name="Text Box 4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5" name="Text Box 4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6" name="Text Box 4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7" name="Text Box 4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8" name="Text Box 4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9" name="Text Box 4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0" name="Text Box 4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1" name="Text Box 4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2" name="Text Box 4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3" name="Text Box 4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4" name="Text Box 50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5" name="Text Box 5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6" name="Text Box 5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7" name="Text Box 55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8" name="Text Box 56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9" name="Text Box 57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0" name="Text Box 58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2" name="Text Box 60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3" name="Text Box 61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4" name="Text Box 62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5" name="Text Box 63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6" name="Text Box 64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7" name="Text Box 66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8" name="Text Box 67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9" name="Text Box 68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0" name="Text Box 69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1" name="Text Box 70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2" name="Text Box 7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3" name="Text Box 72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4" name="Text Box 73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5" name="Text Box 74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6" name="Text Box 75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7" name="Text Box 77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8" name="Text Box 78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9" name="Text Box 80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0" name="Text Box 8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2" name="Text Box 40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3" name="Text Box 41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4" name="Text Box 42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5" name="Text Box 43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6" name="Text Box 44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7" name="Text Box 45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8" name="Text Box 46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9" name="Text Box 47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0" name="Text Box 48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1" name="Text Box 55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2" name="Text Box 56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3" name="Text Box 57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4" name="Text Box 58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5" name="Text Box 59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6" name="Text Box 60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7" name="Text Box 61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8" name="Text Box 62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0" name="Text Box 64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1" name="Text Box 66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2" name="Text Box 67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3" name="Text Box 68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4" name="Text Box 69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5" name="Text Box 70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6" name="Text Box 7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7" name="Text Box 72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8" name="Text Box 73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9" name="Text Box 74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0" name="Text Box 75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1" name="Text Box 77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2" name="Text Box 78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3" name="Text Box 8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4" name="Text Box 8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6" name="Text Box 40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8" name="Text Box 42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9" name="Text Box 43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0" name="Text Box 44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1" name="Text Box 45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3" name="Text Box 47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4" name="Text Box 48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5" name="Text Box 55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6" name="Text Box 56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7" name="Text Box 57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8" name="Text Box 58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9" name="Text Box 59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0" name="Text Box 60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1" name="Text Box 61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2" name="Text Box 62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3" name="Text Box 63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4" name="Text Box 64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5" name="Text Box 66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6" name="Text Box 67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7" name="Text Box 68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8" name="Text Box 69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9" name="Text Box 70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0" name="Text Box 7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1" name="Text Box 72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2" name="Text Box 73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3" name="Text Box 74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4" name="Text Box 75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5" name="Text Box 77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6" name="Text Box 78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7" name="Text Box 80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8" name="Text Box 8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0" name="Text Box 40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1" name="Text Box 4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3" name="Text Box 43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4" name="Text Box 44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5" name="Text Box 45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7" name="Text Box 47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8" name="Text Box 48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9" name="Text Box 55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0" name="Text Box 56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1" name="Text Box 57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2" name="Text Box 58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3" name="Text Box 59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4" name="Text Box 60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5" name="Text Box 6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6" name="Text Box 62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8" name="Text Box 64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9" name="Text Box 6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0" name="Text Box 6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1" name="Text Box 6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2" name="Text Box 6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3" name="Text Box 7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4" name="Text Box 7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5" name="Text Box 7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6" name="Text Box 7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7" name="Text Box 7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8" name="Text Box 50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9" name="Text Box 52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0" name="Text Box 53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2" name="Text Box 40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3" name="Text Box 41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4" name="Text Box 42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5" name="Text Box 43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6" name="Text Box 44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7" name="Text Box 45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8" name="Text Box 46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9" name="Text Box 47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0" name="Text Box 48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1" name="Text Box 55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2" name="Text Box 56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3" name="Text Box 57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4" name="Text Box 58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5" name="Text Box 59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6" name="Text Box 60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7" name="Text Box 6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8" name="Text Box 62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9" name="Text Box 63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0" name="Text Box 64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1" name="Text Box 66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2" name="Text Box 67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3" name="Text Box 68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4" name="Text Box 69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5" name="Text Box 70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6" name="Text Box 7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7" name="Text Box 72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8" name="Text Box 73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9" name="Text Box 74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0" name="Text Box 75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1" name="Text Box 77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2" name="Text Box 78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3" name="Text Box 8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4" name="Text Box 8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6" name="Text Box 40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8" name="Text Box 42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0" name="Text Box 44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1" name="Text Box 45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3" name="Text Box 47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4" name="Text Box 48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5" name="Text Box 55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6" name="Text Box 56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7" name="Text Box 57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8" name="Text Box 58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9" name="Text Box 59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0" name="Text Box 60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1" name="Text Box 61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2" name="Text Box 62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3" name="Text Box 63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4" name="Text Box 64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5" name="Text Box 66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6" name="Text Box 67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7" name="Text Box 68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8" name="Text Box 69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9" name="Text Box 70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0" name="Text Box 7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1" name="Text Box 72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2" name="Text Box 73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3" name="Text Box 74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4" name="Text Box 75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5" name="Text Box 77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6" name="Text Box 78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7" name="Text Box 80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8" name="Text Box 8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0" name="Text Box 40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1" name="Text Box 41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2" name="Text Box 42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3" name="Text Box 43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4" name="Text Box 44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5" name="Text Box 45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6" name="Text Box 46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7" name="Text Box 47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8" name="Text Box 48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9" name="Text Box 55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0" name="Text Box 56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1" name="Text Box 57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2" name="Text Box 58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4" name="Text Box 60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5" name="Text Box 61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6" name="Text Box 62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7" name="Text Box 63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8" name="Text Box 64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9" name="Text Box 6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0" name="Text Box 6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1" name="Text Box 6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2" name="Text Box 6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3" name="Text Box 7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4" name="Text Box 7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5" name="Text Box 7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6" name="Text Box 7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7" name="Text Box 7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8" name="Text Box 7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9" name="Text Box 77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0" name="Text Box 78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1" name="Text Box 80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2" name="Text Box 8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5" name="Text Box 5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6" name="Text Box 6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7" name="Text Box 7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8" name="Text Box 8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9" name="Text Box 9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0" name="Text Box 10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1" name="Text Box 11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2" name="Text Box 12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3" name="Text Box 49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4" name="Text Box 50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5" name="Text Box 5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6" name="Text Box 5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9" name="Text Box 5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2" name="Text Box 8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3" name="Text Box 9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4" name="Text Box 10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5" name="Text Box 1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6" name="Text Box 12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8" name="Text Box 40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9" name="Text Box 4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0" name="Text Box 42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1" name="Text Box 43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2" name="Text Box 44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3" name="Text Box 45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4" name="Text Box 46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5" name="Text Box 47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6" name="Text Box 48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7" name="Text Box 49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9" name="Text Box 52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0" name="Text Box 53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1" name="Text Box 55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2" name="Text Box 56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3" name="Text Box 57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4" name="Text Box 58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5" name="Text Box 59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6" name="Text Box 60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7" name="Text Box 61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8" name="Text Box 62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9" name="Text Box 63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0" name="Text Box 64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1" name="Text Box 66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2" name="Text Box 67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3" name="Text Box 68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4" name="Text Box 69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5" name="Text Box 70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6" name="Text Box 71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7" name="Text Box 72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8" name="Text Box 73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9" name="Text Box 74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0" name="Text Box 75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1" name="Text Box 77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2" name="Text Box 78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3" name="Text Box 8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4" name="Text Box 8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6" name="Text Box 40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7" name="Text Box 41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8" name="Text Box 42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9" name="Text Box 43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0" name="Text Box 44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1" name="Text Box 45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3" name="Text Box 47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4" name="Text Box 48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5" name="Text Box 55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6" name="Text Box 56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7" name="Text Box 57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8" name="Text Box 58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0" name="Text Box 60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1" name="Text Box 6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2" name="Text Box 62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3" name="Text Box 63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4" name="Text Box 64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5" name="Text Box 66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6" name="Text Box 67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7" name="Text Box 68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8" name="Text Box 69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9" name="Text Box 70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0" name="Text Box 7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1" name="Text Box 72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2" name="Text Box 73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3" name="Text Box 74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4" name="Text Box 75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5" name="Text Box 77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6" name="Text Box 78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7" name="Text Box 80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8" name="Text Box 8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0" name="Text Box 40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2" name="Text Box 42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3" name="Text Box 43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4" name="Text Box 44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5" name="Text Box 45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7" name="Text Box 47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8" name="Text Box 48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9" name="Text Box 55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0" name="Text Box 56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1" name="Text Box 57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2" name="Text Box 58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3" name="Text Box 59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4" name="Text Box 60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5" name="Text Box 61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6" name="Text Box 62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8" name="Text Box 64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9" name="Text Box 6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0" name="Text Box 6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1" name="Text Box 6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2" name="Text Box 6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3" name="Text Box 7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4" name="Text Box 7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5" name="Text Box 7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6" name="Text Box 7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7" name="Text Box 7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8" name="Text Box 7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9" name="Text Box 77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0" name="Text Box 78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1" name="Text Box 80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2" name="Text Box 8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4" name="Text Box 40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5" name="Text Box 41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6" name="Text Box 42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7" name="Text Box 43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8" name="Text Box 44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9" name="Text Box 45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0" name="Text Box 46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1" name="Text Box 47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2" name="Text Box 48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3" name="Text Box 55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4" name="Text Box 56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5" name="Text Box 57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6" name="Text Box 58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7" name="Text Box 59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8" name="Text Box 60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9" name="Text Box 61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0" name="Text Box 62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1" name="Text Box 63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2" name="Text Box 64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3" name="Text Box 66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4" name="Text Box 67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5" name="Text Box 68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6" name="Text Box 69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7" name="Text Box 70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8" name="Text Box 7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9" name="Text Box 72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0" name="Text Box 73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1" name="Text Box 74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2" name="Text Box 75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3" name="Text Box 77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4" name="Text Box 78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5" name="Text Box 80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6" name="Text Box 8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7" name="Text Box 9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8" name="Text Box 10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9" name="Text Box 1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1" name="Text Box 49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2" name="Text Box 50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3" name="Text Box 52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6" name="Text Box 40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8" name="Text Box 42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9" name="Text Box 43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0" name="Text Box 44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1" name="Text Box 45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3" name="Text Box 47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4" name="Text Box 48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5" name="Text Box 55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6" name="Text Box 56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7" name="Text Box 57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8" name="Text Box 58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9" name="Text Box 59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0" name="Text Box 60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1" name="Text Box 61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2" name="Text Box 62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4" name="Text Box 64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5" name="Text Box 77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6" name="Text Box 78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7" name="Text Box 80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8" name="Text Box 81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0" name="Text Box 40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1" name="Text Box 41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2" name="Text Box 42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3" name="Text Box 43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4" name="Text Box 44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5" name="Text Box 45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6" name="Text Box 46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7" name="Text Box 47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8" name="Text Box 48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9" name="Text Box 55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0" name="Text Box 56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1" name="Text Box 57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2" name="Text Box 58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3" name="Text Box 59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4" name="Text Box 60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5" name="Text Box 61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6" name="Text Box 62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7" name="Text Box 63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8" name="Text Box 64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9" name="Text Box 6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0" name="Text Box 6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1" name="Text Box 6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2" name="Text Box 6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3" name="Text Box 7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4" name="Text Box 7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5" name="Text Box 7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6" name="Text Box 7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7" name="Text Box 7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8" name="Text Box 7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9" name="Text Box 77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0" name="Text Box 78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1" name="Text Box 80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2" name="Text Box 8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4" name="Text Box 40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6" name="Text Box 42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7" name="Text Box 43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8" name="Text Box 44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9" name="Text Box 45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1" name="Text Box 47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2" name="Text Box 48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3" name="Text Box 55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4" name="Text Box 56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5" name="Text Box 57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6" name="Text Box 58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7" name="Text Box 59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8" name="Text Box 60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9" name="Text Box 61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0" name="Text Box 62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2" name="Text Box 64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3" name="Text Box 66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4" name="Text Box 67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5" name="Text Box 68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6" name="Text Box 69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7" name="Text Box 70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8" name="Text Box 71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9" name="Text Box 72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0" name="Text Box 73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1" name="Text Box 74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2" name="Text Box 75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3" name="Text Box 77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4" name="Text Box 78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5" name="Text Box 80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6" name="Text Box 81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9" name="Text Box 5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2" name="Text Box 8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4" name="Text Box 10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5" name="Text Box 1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6" name="Text Box 12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7" name="Text Box 49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3" name="Text Box 5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4" name="Text Box 6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5" name="Text Box 7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6" name="Text Box 8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7" name="Text Box 9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8" name="Text Box 10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9" name="Text Box 11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0" name="Text Box 12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2" name="Text Box 40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3" name="Text Box 4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4" name="Text Box 42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5" name="Text Box 43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6" name="Text Box 44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7" name="Text Box 45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8" name="Text Box 46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9" name="Text Box 47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0" name="Text Box 48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1" name="Text Box 49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2" name="Text Box 50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3" name="Text Box 52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4" name="Text Box 53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5" name="Text Box 55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6" name="Text Box 56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7" name="Text Box 57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8" name="Text Box 58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9" name="Text Box 59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0" name="Text Box 60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1" name="Text Box 6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2" name="Text Box 62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3" name="Text Box 63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4" name="Text Box 64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5" name="Text Box 66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6" name="Text Box 67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7" name="Text Box 68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8" name="Text Box 69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9" name="Text Box 70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0" name="Text Box 7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1" name="Text Box 72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2" name="Text Box 73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3" name="Text Box 74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4" name="Text Box 75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5" name="Text Box 77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6" name="Text Box 78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7" name="Text Box 80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8" name="Text Box 81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0" name="Text Box 40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2" name="Text Box 42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4" name="Text Box 44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5" name="Text Box 45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6" name="Text Box 46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7" name="Text Box 47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8" name="Text Box 48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9" name="Text Box 55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0" name="Text Box 56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1" name="Text Box 57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2" name="Text Box 58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3" name="Text Box 59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4" name="Text Box 60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5" name="Text Box 6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6" name="Text Box 62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8" name="Text Box 64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9" name="Text Box 6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0" name="Text Box 6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1" name="Text Box 6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2" name="Text Box 6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3" name="Text Box 7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4" name="Text Box 7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5" name="Text Box 7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6" name="Text Box 7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7" name="Text Box 7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8" name="Text Box 7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9" name="Text Box 77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0" name="Text Box 78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1" name="Text Box 80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2" name="Text Box 8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4" name="Text Box 40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5" name="Text Box 4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6" name="Text Box 42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7" name="Text Box 43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8" name="Text Box 44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9" name="Text Box 45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1" name="Text Box 47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2" name="Text Box 48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3" name="Text Box 55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4" name="Text Box 56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5" name="Text Box 57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6" name="Text Box 58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7" name="Text Box 59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8" name="Text Box 60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9" name="Text Box 6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0" name="Text Box 62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1" name="Text Box 63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2" name="Text Box 64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3" name="Text Box 66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4" name="Text Box 67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5" name="Text Box 68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6" name="Text Box 69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7" name="Text Box 70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8" name="Text Box 71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9" name="Text Box 72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0" name="Text Box 73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1" name="Text Box 74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2" name="Text Box 75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3" name="Text Box 77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4" name="Text Box 78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5" name="Text Box 80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6" name="Text Box 81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8" name="Text Box 40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0" name="Text Box 42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2" name="Text Box 44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3" name="Text Box 45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5" name="Text Box 47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6" name="Text Box 48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7" name="Text Box 55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8" name="Text Box 56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9" name="Text Box 57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0" name="Text Box 58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1" name="Text Box 59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2" name="Text Box 60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3" name="Text Box 61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4" name="Text Box 62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5" name="Text Box 63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6" name="Text Box 64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7" name="Text Box 66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8" name="Text Box 67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9" name="Text Box 68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0" name="Text Box 69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1" name="Text Box 70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2" name="Text Box 7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3" name="Text Box 72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4" name="Text Box 73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5" name="Text Box 74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6" name="Text Box 75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7" name="Text Box 77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8" name="Text Box 78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9" name="Text Box 80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0" name="Text Box 8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2" name="Text Box 10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3" name="Text Box 11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4" name="Text Box 12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5" name="Text Box 49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6" name="Text Box 50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8" name="Text Box 53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0" name="Text Box 40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1" name="Text Box 41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3" name="Text Box 43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4" name="Text Box 44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5" name="Text Box 45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6" name="Text Box 46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7" name="Text Box 47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8" name="Text Box 48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9" name="Text Box 55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0" name="Text Box 56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1" name="Text Box 57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2" name="Text Box 58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3" name="Text Box 59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4" name="Text Box 60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5" name="Text Box 61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6" name="Text Box 62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7" name="Text Box 63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8" name="Text Box 64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9" name="Text Box 6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0" name="Text Box 6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1" name="Text Box 6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2" name="Text Box 6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3" name="Text Box 7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4" name="Text Box 7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5" name="Text Box 7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6" name="Text Box 7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7" name="Text Box 7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8" name="Text Box 7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9" name="Text Box 77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0" name="Text Box 78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1" name="Text Box 80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2" name="Text Box 8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4" name="Text Box 40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6" name="Text Box 42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7" name="Text Box 43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8" name="Text Box 44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9" name="Text Box 45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1" name="Text Box 47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2" name="Text Box 48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3" name="Text Box 55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4" name="Text Box 56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5" name="Text Box 57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6" name="Text Box 58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7" name="Text Box 59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8" name="Text Box 60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9" name="Text Box 61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0" name="Text Box 62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1" name="Text Box 63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2" name="Text Box 64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3" name="Text Box 66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4" name="Text Box 67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5" name="Text Box 68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6" name="Text Box 69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7" name="Text Box 70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8" name="Text Box 71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9" name="Text Box 72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0" name="Text Box 73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1" name="Text Box 74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2" name="Text Box 75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3" name="Text Box 77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4" name="Text Box 78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5" name="Text Box 80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6" name="Text Box 81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9" name="Text Box 41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0" name="Text Box 42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2" name="Text Box 44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3" name="Text Box 45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4" name="Text Box 46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5" name="Text Box 47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6" name="Text Box 48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7" name="Text Box 55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8" name="Text Box 56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9" name="Text Box 57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0" name="Text Box 58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1" name="Text Box 59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2" name="Text Box 60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3" name="Text Box 6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4" name="Text Box 6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5" name="Text Box 6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6" name="Text Box 6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7" name="Text Box 66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8" name="Text Box 67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9" name="Text Box 68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0" name="Text Box 69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1" name="Text Box 70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2" name="Text Box 7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3" name="Text Box 7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4" name="Text Box 7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5" name="Text Box 74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6" name="Text Box 75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7" name="Text Box 77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8" name="Text Box 78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9" name="Text Box 80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0" name="Text Box 8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6" name="Text Box 8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8" name="Text Box 10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9" name="Text Box 1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0" name="Text Box 12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1" name="Text Box 4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2" name="Text Box 5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7" name="Text Box 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8" name="Text Box 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0" name="Text Box 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2" name="Text Box 1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3" name="Text Box 1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6" name="Text Box 40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7" name="Text Box 41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8" name="Text Box 42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0" name="Text Box 44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1" name="Text Box 45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2" name="Text Box 46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3" name="Text Box 47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4" name="Text Box 48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5" name="Text Box 49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6" name="Text Box 50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7" name="Text Box 52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8" name="Text Box 53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9" name="Text Box 55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0" name="Text Box 56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1" name="Text Box 57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2" name="Text Box 58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3" name="Text Box 59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4" name="Text Box 60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5" name="Text Box 61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6" name="Text Box 62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7" name="Text Box 63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8" name="Text Box 64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9" name="Text Box 66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0" name="Text Box 67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1" name="Text Box 68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2" name="Text Box 69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3" name="Text Box 70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4" name="Text Box 71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5" name="Text Box 72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6" name="Text Box 73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7" name="Text Box 74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8" name="Text Box 75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9" name="Text Box 7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0" name="Text Box 7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1" name="Text Box 80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2" name="Text Box 8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4" name="Text Box 40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5" name="Text Box 41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6" name="Text Box 42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7" name="Text Box 43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8" name="Text Box 44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9" name="Text Box 45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0" name="Text Box 46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1" name="Text Box 47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2" name="Text Box 48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3" name="Text Box 55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4" name="Text Box 56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5" name="Text Box 57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6" name="Text Box 58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7" name="Text Box 59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8" name="Text Box 60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9" name="Text Box 61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0" name="Text Box 62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1" name="Text Box 63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2" name="Text Box 64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3" name="Text Box 66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4" name="Text Box 67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5" name="Text Box 68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6" name="Text Box 69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7" name="Text Box 70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8" name="Text Box 71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9" name="Text Box 72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0" name="Text Box 73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1" name="Text Box 74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2" name="Text Box 75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3" name="Text Box 77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4" name="Text Box 78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5" name="Text Box 80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6" name="Text Box 81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8" name="Text Box 40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9" name="Text Box 41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0" name="Text Box 42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1" name="Text Box 43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2" name="Text Box 44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3" name="Text Box 45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4" name="Text Box 46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5" name="Text Box 47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6" name="Text Box 48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7" name="Text Box 5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8" name="Text Box 5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9" name="Text Box 5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0" name="Text Box 5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1" name="Text Box 5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2" name="Text Box 6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3" name="Text Box 6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4" name="Text Box 6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5" name="Text Box 6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6" name="Text Box 6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7" name="Text Box 66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8" name="Text Box 67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9" name="Text Box 68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0" name="Text Box 69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1" name="Text Box 70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2" name="Text Box 71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3" name="Text Box 72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4" name="Text Box 7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5" name="Text Box 74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6" name="Text Box 75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7" name="Text Box 77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8" name="Text Box 78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9" name="Text Box 80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0" name="Text Box 81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2" name="Text Box 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3" name="Text Box 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4" name="Text Box 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5" name="Text Box 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6" name="Text Box 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7" name="Text Box 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8" name="Text Box 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9" name="Text Box 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0" name="Text Box 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1" name="Text Box 55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2" name="Text Box 56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3" name="Text Box 57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4" name="Text Box 58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5" name="Text Box 59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6" name="Text Box 60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7" name="Text Box 61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8" name="Text Box 62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0" name="Text Box 64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1" name="Text Box 66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2" name="Text Box 67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3" name="Text Box 68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4" name="Text Box 69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5" name="Text Box 70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6" name="Text Box 71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7" name="Text Box 72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8" name="Text Box 73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9" name="Text Box 74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0" name="Text Box 50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1" name="Text Box 52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2" name="Text Box 53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4" name="Text Box 40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5" name="Text Box 41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6" name="Text Box 42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7" name="Text Box 43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8" name="Text Box 44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9" name="Text Box 45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0" name="Text Box 46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1" name="Text Box 47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2" name="Text Box 48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3" name="Text Box 55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4" name="Text Box 56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5" name="Text Box 57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6" name="Text Box 58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7" name="Text Box 59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8" name="Text Box 60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9" name="Text Box 61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0" name="Text Box 62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2" name="Text Box 64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3" name="Text Box 66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4" name="Text Box 67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5" name="Text Box 68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6" name="Text Box 69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7" name="Text Box 70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8" name="Text Box 71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9" name="Text Box 72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0" name="Text Box 73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1" name="Text Box 74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2" name="Text Box 75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3" name="Text Box 77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4" name="Text Box 78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5" name="Text Box 80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6" name="Text Box 81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8" name="Text Box 40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9" name="Text Box 41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0" name="Text Box 42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1" name="Text Box 43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2" name="Text Box 44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3" name="Text Box 45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4" name="Text Box 46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5" name="Text Box 47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6" name="Text Box 48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7" name="Text Box 5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8" name="Text Box 5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9" name="Text Box 5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0" name="Text Box 5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1" name="Text Box 5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2" name="Text Box 6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3" name="Text Box 6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4" name="Text Box 6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5" name="Text Box 6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6" name="Text Box 6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7" name="Text Box 66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8" name="Text Box 67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9" name="Text Box 68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0" name="Text Box 69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1" name="Text Box 70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2" name="Text Box 71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3" name="Text Box 72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4" name="Text Box 73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5" name="Text Box 74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6" name="Text Box 75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7" name="Text Box 77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8" name="Text Box 78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9" name="Text Box 80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0" name="Text Box 81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2" name="Text Box 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3" name="Text Box 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4" name="Text Box 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6" name="Text Box 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7" name="Text Box 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8" name="Text Box 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9" name="Text Box 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0" name="Text Box 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1" name="Text Box 55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2" name="Text Box 56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3" name="Text Box 57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4" name="Text Box 58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5" name="Text Box 59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6" name="Text Box 60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7" name="Text Box 61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8" name="Text Box 62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0" name="Text Box 64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1" name="Text Box 66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2" name="Text Box 67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3" name="Text Box 68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4" name="Text Box 69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5" name="Text Box 70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6" name="Text Box 71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7" name="Text Box 72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8" name="Text Box 73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9" name="Text Box 74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0" name="Text Box 75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1" name="Text Box 77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2" name="Text Box 78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3" name="Text Box 80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4" name="Text Box 81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7" name="Text Box 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8" name="Text Box 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0" name="Text Box 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1" name="Text Box 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2" name="Text Box 1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3" name="Text Box 1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4" name="Text Box 1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5" name="Text Box 49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6" name="Text Box 50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7" name="Text Box 52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8" name="Text Box 53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1" name="Text Box 5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2" name="Text Box 6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3" name="Text Box 7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6" name="Text Box 10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7" name="Text Box 11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8" name="Text Box 12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0" name="Text Box 40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1" name="Text Box 41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2" name="Text Box 42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3" name="Text Box 43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4" name="Text Box 44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5" name="Text Box 45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6" name="Text Box 46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7" name="Text Box 47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8" name="Text Box 48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9" name="Text Box 49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0" name="Text Box 50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1" name="Text Box 52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2" name="Text Box 53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3" name="Text Box 55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4" name="Text Box 56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5" name="Text Box 57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6" name="Text Box 58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7" name="Text Box 59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8" name="Text Box 60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9" name="Text Box 61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0" name="Text Box 62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1" name="Text Box 63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2" name="Text Box 64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3" name="Text Box 66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4" name="Text Box 67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5" name="Text Box 68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6" name="Text Box 69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7" name="Text Box 70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8" name="Text Box 71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9" name="Text Box 72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0" name="Text Box 73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1" name="Text Box 74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2" name="Text Box 75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3" name="Text Box 77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4" name="Text Box 78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5" name="Text Box 80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6" name="Text Box 81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8" name="Text Box 40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9" name="Text Box 41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0" name="Text Box 42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2" name="Text Box 44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3" name="Text Box 45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4" name="Text Box 46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5" name="Text Box 47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6" name="Text Box 48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7" name="Text Box 5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8" name="Text Box 5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9" name="Text Box 5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0" name="Text Box 5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1" name="Text Box 5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2" name="Text Box 6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3" name="Text Box 6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4" name="Text Box 6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5" name="Text Box 6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6" name="Text Box 6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7" name="Text Box 66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8" name="Text Box 67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9" name="Text Box 6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0" name="Text Box 69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1" name="Text Box 70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2" name="Text Box 7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3" name="Text Box 7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4" name="Text Box 73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5" name="Text Box 74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6" name="Text Box 75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7" name="Text Box 77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8" name="Text Box 78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9" name="Text Box 80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0" name="Text Box 81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2" name="Text Box 4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3" name="Text Box 4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4" name="Text Box 4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5" name="Text Box 4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7" name="Text Box 4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9" name="Text Box 4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0" name="Text Box 4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1" name="Text Box 55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2" name="Text Box 56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3" name="Text Box 57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4" name="Text Box 58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5" name="Text Box 59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6" name="Text Box 60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7" name="Text Box 61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8" name="Text Box 62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9" name="Text Box 63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0" name="Text Box 64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1" name="Text Box 66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2" name="Text Box 67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3" name="Text Box 68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4" name="Text Box 69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5" name="Text Box 70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6" name="Text Box 71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7" name="Text Box 72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8" name="Text Box 73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9" name="Text Box 74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0" name="Text Box 75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1" name="Text Box 77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2" name="Text Box 78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3" name="Text Box 80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4" name="Text Box 81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6" name="Text Box 40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7" name="Text Box 41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8" name="Text Box 42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9" name="Text Box 43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0" name="Text Box 44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1" name="Text Box 45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2" name="Text Box 46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3" name="Text Box 47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4" name="Text Box 48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5" name="Text Box 55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6" name="Text Box 56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7" name="Text Box 57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8" name="Text Box 58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9" name="Text Box 59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0" name="Text Box 60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1" name="Text Box 61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2" name="Text Box 62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3" name="Text Box 63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4" name="Text Box 64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5" name="Text Box 66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6" name="Text Box 67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7" name="Text Box 68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8" name="Text Box 69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9" name="Text Box 70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0" name="Text Box 71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1" name="Text Box 72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2" name="Text Box 73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3" name="Text Box 74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4" name="Text Box 75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5" name="Text Box 77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6" name="Text Box 78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7" name="Text Box 80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1" name="Text Box 11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2" name="Text Box 12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3" name="Text Box 49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4" name="Text Box 50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5" name="Text Box 52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6" name="Text Box 53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8" name="Text Box 40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9" name="Text Box 41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0" name="Text Box 42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2" name="Text Box 44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3" name="Text Box 45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4" name="Text Box 46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5" name="Text Box 47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6" name="Text Box 48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7" name="Text Box 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8" name="Text Box 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9" name="Text Box 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0" name="Text Box 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1" name="Text Box 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2" name="Text Box 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3" name="Text Box 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4" name="Text Box 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5" name="Text Box 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6" name="Text Box 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7" name="Text Box 66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8" name="Text Box 67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9" name="Text Box 68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0" name="Text Box 69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1" name="Text Box 70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2" name="Text Box 71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3" name="Text Box 72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4" name="Text Box 73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5" name="Text Box 74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6" name="Text Box 75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7" name="Text Box 77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8" name="Text Box 78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9" name="Text Box 80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0" name="Text Box 81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2" name="Text Box 4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3" name="Text Box 4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4" name="Text Box 4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5" name="Text Box 4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6" name="Text Box 4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7" name="Text Box 4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9" name="Text Box 4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0" name="Text Box 4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1" name="Text Box 55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2" name="Text Box 56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3" name="Text Box 57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4" name="Text Box 58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5" name="Text Box 59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6" name="Text Box 60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7" name="Text Box 61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8" name="Text Box 62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9" name="Text Box 63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0" name="Text Box 64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1" name="Text Box 66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2" name="Text Box 67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3" name="Text Box 68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4" name="Text Box 69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5" name="Text Box 70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6" name="Text Box 71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7" name="Text Box 72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8" name="Text Box 73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9" name="Text Box 74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0" name="Text Box 75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1" name="Text Box 77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2" name="Text Box 78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3" name="Text Box 80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4" name="Text Box 81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6" name="Text Box 40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7" name="Text Box 41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8" name="Text Box 42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9" name="Text Box 43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0" name="Text Box 44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1" name="Text Box 45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2" name="Text Box 46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3" name="Text Box 47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4" name="Text Box 48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5" name="Text Box 55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6" name="Text Box 56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7" name="Text Box 57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8" name="Text Box 58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9" name="Text Box 59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0" name="Text Box 60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1" name="Text Box 61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2" name="Text Box 62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3" name="Text Box 63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4" name="Text Box 64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5" name="Text Box 66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6" name="Text Box 67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7" name="Text Box 68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8" name="Text Box 69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9" name="Text Box 70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0" name="Text Box 71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1" name="Text Box 72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2" name="Text Box 73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3" name="Text Box 74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4" name="Text Box 75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5" name="Text Box 77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6" name="Text Box 78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7" name="Text Box 80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8" name="Text Box 81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1" name="Text Box 5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2" name="Text Box 6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3" name="Text Box 7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6" name="Text Box 10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7" name="Text Box 11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8" name="Text Box 12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9" name="Text Box 49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0" name="Text Box 50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1" name="Text Box 52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2" name="Text Box 53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8" name="Text Box 8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0" name="Text Box 10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1" name="Text Box 11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2" name="Text Box 12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4" name="Text Box 40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5" name="Text Box 41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6" name="Text Box 42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7" name="Text Box 43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8" name="Text Box 44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9" name="Text Box 45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1" name="Text Box 47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2" name="Text Box 48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3" name="Text Box 49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4" name="Text Box 50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5" name="Text Box 52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6" name="Text Box 53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7" name="Text Box 5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8" name="Text Box 5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9" name="Text Box 5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0" name="Text Box 5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1" name="Text Box 5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2" name="Text Box 6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3" name="Text Box 6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4" name="Text Box 6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5" name="Text Box 6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6" name="Text Box 6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7" name="Text Box 66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8" name="Text Box 67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9" name="Text Box 68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0" name="Text Box 69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1" name="Text Box 70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2" name="Text Box 71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3" name="Text Box 72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4" name="Text Box 73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5" name="Text Box 74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6" name="Text Box 75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7" name="Text Box 77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8" name="Text Box 78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9" name="Text Box 80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0" name="Text Box 81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2" name="Text Box 4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3" name="Text Box 4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4" name="Text Box 4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5" name="Text Box 4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6" name="Text Box 4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7" name="Text Box 4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8" name="Text Box 4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9" name="Text Box 4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0" name="Text Box 4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1" name="Text Box 55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2" name="Text Box 56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3" name="Text Box 57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4" name="Text Box 58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5" name="Text Box 59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6" name="Text Box 60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7" name="Text Box 61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8" name="Text Box 62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9" name="Text Box 63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0" name="Text Box 64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1" name="Text Box 66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2" name="Text Box 67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3" name="Text Box 68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4" name="Text Box 69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5" name="Text Box 70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6" name="Text Box 71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7" name="Text Box 72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8" name="Text Box 73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9" name="Text Box 74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0" name="Text Box 75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1" name="Text Box 77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2" name="Text Box 78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3" name="Text Box 80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4" name="Text Box 81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6" name="Text Box 40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8" name="Text Box 42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9" name="Text Box 43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0" name="Text Box 44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1" name="Text Box 45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3" name="Text Box 47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4" name="Text Box 48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5" name="Text Box 55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6" name="Text Box 56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7" name="Text Box 57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8" name="Text Box 58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9" name="Text Box 59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0" name="Text Box 60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1" name="Text Box 61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2" name="Text Box 62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3" name="Text Box 63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4" name="Text Box 64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5" name="Text Box 66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6" name="Text Box 67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7" name="Text Box 68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8" name="Text Box 69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9" name="Text Box 70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0" name="Text Box 71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1" name="Text Box 72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2" name="Text Box 73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3" name="Text Box 74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4" name="Text Box 75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5" name="Text Box 77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6" name="Text Box 78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7" name="Text Box 80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8" name="Text Box 81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0" name="Text Box 40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1" name="Text Box 41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2" name="Text Box 42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3" name="Text Box 43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4" name="Text Box 44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5" name="Text Box 45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6" name="Text Box 46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7" name="Text Box 47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8" name="Text Box 48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9" name="Text Box 55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0" name="Text Box 56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1" name="Text Box 57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2" name="Text Box 58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3" name="Text Box 59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4" name="Text Box 60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5" name="Text Box 61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6" name="Text Box 62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7" name="Text Box 63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8" name="Text Box 64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9" name="Text Box 66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0" name="Text Box 67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1" name="Text Box 68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2" name="Text Box 69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3" name="Text Box 70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4" name="Text Box 71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5" name="Text Box 72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6" name="Text Box 73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7" name="Text Box 74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8" name="Text Box 75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9" name="Text Box 7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0" name="Text Box 7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1" name="Text Box 80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2" name="Text Box 8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5" name="Text Box 11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7" name="Text Box 49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8" name="Text Box 50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9" name="Text Box 52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0" name="Text Box 53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2" name="Text Box 4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4" name="Text Box 4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5" name="Text Box 4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6" name="Text Box 4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7" name="Text Box 4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8" name="Text Box 4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9" name="Text Box 4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0" name="Text Box 4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1" name="Text Box 55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2" name="Text Box 56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3" name="Text Box 57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4" name="Text Box 58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5" name="Text Box 59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6" name="Text Box 60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7" name="Text Box 61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8" name="Text Box 62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9" name="Text Box 63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0" name="Text Box 64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1" name="Text Box 66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2" name="Text Box 67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3" name="Text Box 68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4" name="Text Box 69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5" name="Text Box 70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6" name="Text Box 71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7" name="Text Box 72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8" name="Text Box 73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9" name="Text Box 74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0" name="Text Box 75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1" name="Text Box 77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2" name="Text Box 78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3" name="Text Box 80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4" name="Text Box 81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6" name="Text Box 40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7" name="Text Box 41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8" name="Text Box 42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9" name="Text Box 43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0" name="Text Box 44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1" name="Text Box 45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2" name="Text Box 46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3" name="Text Box 47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4" name="Text Box 48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5" name="Text Box 55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6" name="Text Box 56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7" name="Text Box 57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8" name="Text Box 58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9" name="Text Box 59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0" name="Text Box 60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1" name="Text Box 61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2" name="Text Box 62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3" name="Text Box 63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4" name="Text Box 64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5" name="Text Box 66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6" name="Text Box 67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7" name="Text Box 68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8" name="Text Box 69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9" name="Text Box 70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0" name="Text Box 71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1" name="Text Box 72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2" name="Text Box 73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3" name="Text Box 74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4" name="Text Box 75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5" name="Text Box 77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6" name="Text Box 78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7" name="Text Box 80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8" name="Text Box 81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9" name="Text Box 39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0" name="Text Box 40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2" name="Text Box 42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3" name="Text Box 43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4" name="Text Box 44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5" name="Text Box 45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7" name="Text Box 47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8" name="Text Box 48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9" name="Text Box 55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0" name="Text Box 56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1" name="Text Box 57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2" name="Text Box 58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3" name="Text Box 59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4" name="Text Box 60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5" name="Text Box 61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6" name="Text Box 62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7" name="Text Box 63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8" name="Text Box 64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9" name="Text Box 66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0" name="Text Box 67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1" name="Text Box 68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2" name="Text Box 69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3" name="Text Box 70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4" name="Text Box 71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5" name="Text Box 72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6" name="Text Box 73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7" name="Text Box 74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8" name="Text Box 75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9" name="Text Box 7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0" name="Text Box 7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1" name="Text Box 80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2" name="Text Box 81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0" name="Text Box 10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3" name="Text Box 49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4" name="Text Box 50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5" name="Text Box 52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6" name="Text Box 53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9" name="Text Box 5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0" name="Text Box 6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1" name="Text Box 7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4" name="Text Box 10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5" name="Text Box 11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6" name="Text Box 12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7" name="Text Box 39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8" name="Text Box 40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9" name="Text Box 41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0" name="Text Box 42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1" name="Text Box 43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2" name="Text Box 44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3" name="Text Box 45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4" name="Text Box 46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5" name="Text Box 47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6" name="Text Box 48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7" name="Text Box 49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8" name="Text Box 50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9" name="Text Box 52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0" name="Text Box 53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1" name="Text Box 55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2" name="Text Box 56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3" name="Text Box 57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4" name="Text Box 58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5" name="Text Box 59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6" name="Text Box 60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7" name="Text Box 61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8" name="Text Box 62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9" name="Text Box 63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0" name="Text Box 64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1" name="Text Box 66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2" name="Text Box 67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3" name="Text Box 68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4" name="Text Box 69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5" name="Text Box 70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6" name="Text Box 71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7" name="Text Box 72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8" name="Text Box 73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9" name="Text Box 74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0" name="Text Box 75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1" name="Text Box 77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2" name="Text Box 78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3" name="Text Box 80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4" name="Text Box 81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5" name="Text Box 39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6" name="Text Box 40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8" name="Text Box 42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0" name="Text Box 44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1" name="Text Box 45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3" name="Text Box 47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4" name="Text Box 48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5" name="Text Box 55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6" name="Text Box 56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7" name="Text Box 57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8" name="Text Box 58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9" name="Text Box 59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0" name="Text Box 60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1" name="Text Box 61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2" name="Text Box 62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4" name="Text Box 64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5" name="Text Box 66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6" name="Text Box 67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7" name="Text Box 68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8" name="Text Box 69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9" name="Text Box 70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0" name="Text Box 71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1" name="Text Box 72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2" name="Text Box 73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3" name="Text Box 74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4" name="Text Box 75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5" name="Text Box 77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6" name="Text Box 78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7" name="Text Box 80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8" name="Text Box 81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9" name="Text Box 39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0" name="Text Box 40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1" name="Text Box 41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2" name="Text Box 42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4" name="Text Box 44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5" name="Text Box 45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6" name="Text Box 46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7" name="Text Box 47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8" name="Text Box 48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9" name="Text Box 55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0" name="Text Box 56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1" name="Text Box 57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2" name="Text Box 58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3" name="Text Box 59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4" name="Text Box 60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5" name="Text Box 61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6" name="Text Box 62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7" name="Text Box 63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8" name="Text Box 64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9" name="Text Box 66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0" name="Text Box 67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1" name="Text Box 68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2" name="Text Box 69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3" name="Text Box 70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4" name="Text Box 71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5" name="Text Box 72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6" name="Text Box 73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7" name="Text Box 74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8" name="Text Box 75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9" name="Text Box 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0" name="Text Box 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1" name="Text Box 80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2" name="Text Box 81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3" name="Text Box 39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4" name="Text Box 40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5" name="Text Box 41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6" name="Text Box 42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7" name="Text Box 43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8" name="Text Box 44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9" name="Text Box 45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0" name="Text Box 46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1" name="Text Box 47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2" name="Text Box 48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3" name="Text Box 55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4" name="Text Box 56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5" name="Text Box 57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6" name="Text Box 58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7" name="Text Box 59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8" name="Text Box 60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9" name="Text Box 61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0" name="Text Box 62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1" name="Text Box 63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2" name="Text Box 64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3" name="Text Box 66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4" name="Text Box 67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5" name="Text Box 68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6" name="Text Box 69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7" name="Text Box 70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8" name="Text Box 71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9" name="Text Box 72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0" name="Text Box 73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1" name="Text Box 74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2" name="Text Box 5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3" name="Text Box 52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4" name="Text Box 53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5" name="Text Box 39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6" name="Text Box 40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8" name="Text Box 42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0" name="Text Box 44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1" name="Text Box 45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3" name="Text Box 47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4" name="Text Box 48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5" name="Text Box 55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6" name="Text Box 56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7" name="Text Box 57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8" name="Text Box 58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9" name="Text Box 59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0" name="Text Box 60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1" name="Text Box 61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2" name="Text Box 62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3" name="Text Box 63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4" name="Text Box 64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5" name="Text Box 66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6" name="Text Box 67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7" name="Text Box 68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8" name="Text Box 69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9" name="Text Box 70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0" name="Text Box 71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1" name="Text Box 72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2" name="Text Box 73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3" name="Text Box 74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4" name="Text Box 75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5" name="Text Box 77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6" name="Text Box 78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7" name="Text Box 80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8" name="Text Box 8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9" name="Text Box 3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0" name="Text Box 40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1" name="Text Box 41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2" name="Text Box 42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3" name="Text Box 43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4" name="Text Box 44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5" name="Text Box 45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7" name="Text Box 47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8" name="Text Box 48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9" name="Text Box 55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0" name="Text Box 56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1" name="Text Box 57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2" name="Text Box 58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3" name="Text Box 59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4" name="Text Box 60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5" name="Text Box 61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6" name="Text Box 62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7" name="Text Box 63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8" name="Text Box 64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9" name="Text Box 66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0" name="Text Box 67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1" name="Text Box 68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2" name="Text Box 69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3" name="Text Box 70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4" name="Text Box 71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5" name="Text Box 72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6" name="Text Box 73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7" name="Text Box 74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8" name="Text Box 75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9" name="Text Box 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0" name="Text Box 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1" name="Text Box 80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2" name="Text Box 81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3" name="Text Box 39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4" name="Text Box 40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6" name="Text Box 42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7" name="Text Box 43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8" name="Text Box 44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9" name="Text Box 45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0" name="Text Box 46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1" name="Text Box 47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2" name="Text Box 48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3" name="Text Box 55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4" name="Text Box 56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5" name="Text Box 57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6" name="Text Box 58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7" name="Text Box 59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8" name="Text Box 60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9" name="Text Box 61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0" name="Text Box 62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1" name="Text Box 63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2" name="Text Box 64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3" name="Text Box 66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4" name="Text Box 67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5" name="Text Box 68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6" name="Text Box 69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7" name="Text Box 70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8" name="Text Box 71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9" name="Text Box 72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0" name="Text Box 73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1" name="Text Box 74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2" name="Text Box 75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3" name="Text Box 77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4" name="Text Box 78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5" name="Text Box 80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6" name="Text Box 81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7" name="Text Box 3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0" name="Text Box 6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1" name="Text Box 7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4" name="Text Box 10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5" name="Text Box 11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6" name="Text Box 12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7" name="Text Box 49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8" name="Text Box 50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9" name="Text Box 52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0" name="Text Box 53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6" name="Text Box 8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7" name="Text Box 9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8" name="Text Box 10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9" name="Text Box 11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0" name="Text Box 12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1" name="Text Box 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2" name="Text Box 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3" name="Text Box 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4" name="Text Box 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5" name="Text Box 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6" name="Text Box 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7" name="Text Box 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8" name="Text Box 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9" name="Text Box 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0" name="Text Box 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1" name="Text Box 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2" name="Text Box 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3" name="Text Box 52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4" name="Text Box 53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5" name="Text Box 55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6" name="Text Box 56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7" name="Text Box 57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8" name="Text Box 58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9" name="Text Box 59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0" name="Text Box 60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1" name="Text Box 61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2" name="Text Box 62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3" name="Text Box 63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4" name="Text Box 64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5" name="Text Box 66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6" name="Text Box 67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7" name="Text Box 68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8" name="Text Box 69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9" name="Text Box 70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0" name="Text Box 71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1" name="Text Box 72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2" name="Text Box 73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3" name="Text Box 74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4" name="Text Box 75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5" name="Text Box 77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6" name="Text Box 78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7" name="Text Box 80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8" name="Text Box 81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9" name="Text Box 39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0" name="Text Box 40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1" name="Text Box 41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2" name="Text Box 42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3" name="Text Box 43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4" name="Text Box 44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5" name="Text Box 45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6" name="Text Box 46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7" name="Text Box 47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8" name="Text Box 48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9" name="Text Box 55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0" name="Text Box 56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1" name="Text Box 57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2" name="Text Box 58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3" name="Text Box 59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4" name="Text Box 60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5" name="Text Box 61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6" name="Text Box 62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7" name="Text Box 63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8" name="Text Box 64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9" name="Text Box 66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0" name="Text Box 67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1" name="Text Box 68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2" name="Text Box 69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3" name="Text Box 70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4" name="Text Box 71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5" name="Text Box 72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6" name="Text Box 73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7" name="Text Box 74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8" name="Text Box 75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9" name="Text Box 7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0" name="Text Box 7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1" name="Text Box 80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2" name="Text Box 81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3" name="Text Box 39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4" name="Text Box 40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5" name="Text Box 41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6" name="Text Box 42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7" name="Text Box 43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8" name="Text Box 44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9" name="Text Box 45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1" name="Text Box 47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2" name="Text Box 48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3" name="Text Box 55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4" name="Text Box 56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5" name="Text Box 57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6" name="Text Box 58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7" name="Text Box 59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8" name="Text Box 60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9" name="Text Box 61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0" name="Text Box 62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1" name="Text Box 63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2" name="Text Box 64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3" name="Text Box 66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4" name="Text Box 67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5" name="Text Box 68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6" name="Text Box 69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7" name="Text Box 70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8" name="Text Box 71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9" name="Text Box 72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0" name="Text Box 73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1" name="Text Box 74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2" name="Text Box 75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3" name="Text Box 77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4" name="Text Box 78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5" name="Text Box 80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6" name="Text Box 81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7" name="Text Box 39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8" name="Text Box 40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9" name="Text Box 41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0" name="Text Box 42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1" name="Text Box 43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2" name="Text Box 44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3" name="Text Box 45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4" name="Text Box 46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5" name="Text Box 47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6" name="Text Box 48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7" name="Text Box 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8" name="Text Box 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9" name="Text Box 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0" name="Text Box 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1" name="Text Box 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2" name="Text Box 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3" name="Text Box 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4" name="Text Box 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5" name="Text Box 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6" name="Text Box 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7" name="Text Box 66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8" name="Text Box 67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9" name="Text Box 68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0" name="Text Box 69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1" name="Text Box 70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2" name="Text Box 71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3" name="Text Box 72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4" name="Text Box 73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5" name="Text Box 74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6" name="Text Box 75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7" name="Text Box 77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8" name="Text Box 78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9" name="Text Box 80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0" name="Text Box 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2" name="Text Box 1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3" name="Text Box 1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4" name="Text Box 1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5" name="Text Box 49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6" name="Text Box 50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7" name="Text Box 52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8" name="Text Box 53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9" name="Text Box 39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0" name="Text Box 40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1" name="Text Box 41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2" name="Text Box 42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3" name="Text Box 43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4" name="Text Box 44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5" name="Text Box 45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6" name="Text Box 46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7" name="Text Box 47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8" name="Text Box 48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9" name="Text Box 55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0" name="Text Box 56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1" name="Text Box 57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2" name="Text Box 58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3" name="Text Box 59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4" name="Text Box 60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5" name="Text Box 61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6" name="Text Box 62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7" name="Text Box 63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8" name="Text Box 64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9" name="Text Box 66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0" name="Text Box 67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1" name="Text Box 68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2" name="Text Box 69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3" name="Text Box 70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4" name="Text Box 71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5" name="Text Box 72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6" name="Text Box 73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7" name="Text Box 74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8" name="Text Box 75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9" name="Text Box 7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0" name="Text Box 7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1" name="Text Box 80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2" name="Text Box 81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3" name="Text Box 39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4" name="Text Box 40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5" name="Text Box 41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6" name="Text Box 42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7" name="Text Box 43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8" name="Text Box 44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9" name="Text Box 45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0" name="Text Box 46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1" name="Text Box 47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2" name="Text Box 48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3" name="Text Box 55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4" name="Text Box 56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5" name="Text Box 57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6" name="Text Box 58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7" name="Text Box 59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8" name="Text Box 60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9" name="Text Box 61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0" name="Text Box 62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1" name="Text Box 63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2" name="Text Box 64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3" name="Text Box 66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4" name="Text Box 67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5" name="Text Box 68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6" name="Text Box 69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7" name="Text Box 70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8" name="Text Box 71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9" name="Text Box 72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0" name="Text Box 73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1" name="Text Box 74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2" name="Text Box 75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3" name="Text Box 77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4" name="Text Box 78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5" name="Text Box 80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6" name="Text Box 81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7" name="Text Box 39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8" name="Text Box 40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9" name="Text Box 41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0" name="Text Box 42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1" name="Text Box 43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2" name="Text Box 44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3" name="Text Box 45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4" name="Text Box 46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5" name="Text Box 47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6" name="Text Box 48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7" name="Text Box 5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8" name="Text Box 5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9" name="Text Box 5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0" name="Text Box 5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1" name="Text Box 5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2" name="Text Box 6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3" name="Text Box 6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4" name="Text Box 6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5" name="Text Box 6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6" name="Text Box 6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7" name="Text Box 66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8" name="Text Box 67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5" name="Text Box 74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6" name="Text Box 75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7" name="Text Box 77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8" name="Text Box 78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9" name="Text Box 80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0" name="Text Box 81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6" name="Text Box 8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8" name="Text Box 10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1" name="Text Box 4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2" name="Text Box 5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3" name="Text Box 52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4" name="Text Box 53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7" name="Text Box 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8" name="Text Box 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0" name="Text Box 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1" name="Text Box 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2" name="Text Box 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3" name="Text Box 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4" name="Text Box 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5" name="Text Box 39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6" name="Text Box 40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7" name="Text Box 41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8" name="Text Box 42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9" name="Text Box 43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0" name="Text Box 44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1" name="Text Box 45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3" name="Text Box 47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4" name="Text Box 48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5" name="Text Box 49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6" name="Text Box 50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7" name="Text Box 52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8" name="Text Box 53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9" name="Text Box 55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0" name="Text Box 56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1" name="Text Box 57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2" name="Text Box 58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3" name="Text Box 59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4" name="Text Box 60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5" name="Text Box 61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6" name="Text Box 62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7" name="Text Box 63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8" name="Text Box 64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9" name="Text Box 66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0" name="Text Box 67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1" name="Text Box 68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2" name="Text Box 69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3" name="Text Box 70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4" name="Text Box 71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5" name="Text Box 72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6" name="Text Box 73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7" name="Text Box 74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8" name="Text Box 75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9" name="Text Box 7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0" name="Text Box 7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1" name="Text Box 80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2" name="Text Box 81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3" name="Text Box 39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4" name="Text Box 40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5" name="Text Box 41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6" name="Text Box 42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7" name="Text Box 43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8" name="Text Box 44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9" name="Text Box 45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1" name="Text Box 47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2" name="Text Box 48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3" name="Text Box 55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4" name="Text Box 56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5" name="Text Box 57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6" name="Text Box 58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7" name="Text Box 59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8" name="Text Box 60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9" name="Text Box 61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0" name="Text Box 62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1" name="Text Box 63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2" name="Text Box 64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3" name="Text Box 66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4" name="Text Box 67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5" name="Text Box 68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6" name="Text Box 69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7" name="Text Box 70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8" name="Text Box 71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9" name="Text Box 72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0" name="Text Box 73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1" name="Text Box 74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2" name="Text Box 75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3" name="Text Box 77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4" name="Text Box 78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5" name="Text Box 80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6" name="Text Box 81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7" name="Text Box 39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8" name="Text Box 40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9" name="Text Box 41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0" name="Text Box 42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1" name="Text Box 43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3" name="Text Box 45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4" name="Text Box 46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5" name="Text Box 47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6" name="Text Box 48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7" name="Text Box 5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8" name="Text Box 5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9" name="Text Box 5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0" name="Text Box 5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1" name="Text Box 5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2" name="Text Box 6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3" name="Text Box 6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4" name="Text Box 6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5" name="Text Box 6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6" name="Text Box 6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7" name="Text Box 66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8" name="Text Box 67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9" name="Text Box 68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0" name="Text Box 69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1" name="Text Box 70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2" name="Text Box 71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3" name="Text Box 72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4" name="Text Box 73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5" name="Text Box 74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6" name="Text Box 75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7" name="Text Box 77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8" name="Text Box 78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9" name="Text Box 80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0" name="Text Box 81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1" name="Text Box 3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2" name="Text Box 4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3" name="Text Box 4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4" name="Text Box 4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5" name="Text Box 4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6" name="Text Box 4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7" name="Text Box 4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8" name="Text Box 4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9" name="Text Box 4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0" name="Text Box 4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1" name="Text Box 55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2" name="Text Box 56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3" name="Text Box 57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4" name="Text Box 58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5" name="Text Box 59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6" name="Text Box 60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7" name="Text Box 61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8" name="Text Box 62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9" name="Text Box 63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0" name="Text Box 64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1" name="Text Box 66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2" name="Text Box 67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3" name="Text Box 68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4" name="Text Box 69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5" name="Text Box 70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6" name="Text Box 71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7" name="Text Box 72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8" name="Text Box 73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9" name="Text Box 74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0" name="Text Box 75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1" name="Text Box 77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2" name="Text Box 78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3" name="Text Box 80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5" name="Text Box 9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8" name="Text Box 12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9" name="Text Box 49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0" name="Text Box 50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1" name="Text Box 52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2" name="Text Box 53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3" name="Text Box 39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4" name="Text Box 40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5" name="Text Box 41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6" name="Text Box 42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7" name="Text Box 43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8" name="Text Box 44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9" name="Text Box 45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0" name="Text Box 46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1" name="Text Box 47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2" name="Text Box 48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3" name="Text Box 55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4" name="Text Box 56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5" name="Text Box 57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6" name="Text Box 58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7" name="Text Box 59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8" name="Text Box 60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9" name="Text Box 61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0" name="Text Box 62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1" name="Text Box 63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2" name="Text Box 64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3" name="Text Box 66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4" name="Text Box 67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5" name="Text Box 68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6" name="Text Box 69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7" name="Text Box 70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8" name="Text Box 71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9" name="Text Box 72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0" name="Text Box 73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1" name="Text Box 74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2" name="Text Box 75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3" name="Text Box 77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4" name="Text Box 78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5" name="Text Box 80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6" name="Text Box 81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7" name="Text Box 39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8" name="Text Box 40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9" name="Text Box 41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0" name="Text Box 42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1" name="Text Box 43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2" name="Text Box 44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3" name="Text Box 45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4" name="Text Box 46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5" name="Text Box 47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6" name="Text Box 48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7" name="Text Box 55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8" name="Text Box 56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9" name="Text Box 57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0" name="Text Box 58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1" name="Text Box 59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2" name="Text Box 60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3" name="Text Box 61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4" name="Text Box 62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6" name="Text Box 64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7" name="Text Box 66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8" name="Text Box 67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9" name="Text Box 68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0" name="Text Box 69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1" name="Text Box 70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2" name="Text Box 71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3" name="Text Box 72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4" name="Text Box 73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5" name="Text Box 74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6" name="Text Box 75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7" name="Text Box 77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8" name="Text Box 78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9" name="Text Box 80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0" name="Text Box 81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1" name="Text Box 39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2" name="Text Box 40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3" name="Text Box 41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4" name="Text Box 42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5" name="Text Box 43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6" name="Text Box 44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7" name="Text Box 45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8" name="Text Box 46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9" name="Text Box 47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0" name="Text Box 48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1" name="Text Box 55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2" name="Text Box 56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3" name="Text Box 57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4" name="Text Box 58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5" name="Text Box 59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6" name="Text Box 60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7" name="Text Box 61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8" name="Text Box 62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9" name="Text Box 63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0" name="Text Box 64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1" name="Text Box 66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2" name="Text Box 67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3" name="Text Box 68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4" name="Text Box 69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5" name="Text Box 70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6" name="Text Box 71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7" name="Text Box 72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8" name="Text Box 73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9" name="Text Box 74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0" name="Text Box 75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1" name="Text Box 77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2" name="Text Box 78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3" name="Text Box 80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4" name="Text Box 81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7" name="Text Box 5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8" name="Text Box 6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0" name="Text Box 8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1" name="Text Box 9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3" name="Text Box 11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4" name="Text Box 12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5" name="Text Box 49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6" name="Text Box 50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7" name="Text Box 52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8" name="Text Box 53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1" name="Text Box 5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2" name="Text Box 6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3" name="Text Box 7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4" name="Text Box 8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5" name="Text Box 9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8" name="Text Box 12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9" name="Text Box 39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0" name="Text Box 40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1" name="Text Box 41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2" name="Text Box 42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3" name="Text Box 43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4" name="Text Box 44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5" name="Text Box 45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6" name="Text Box 46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7" name="Text Box 47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8" name="Text Box 48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9" name="Text Box 49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0" name="Text Box 50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1" name="Text Box 52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2" name="Text Box 53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3" name="Text Box 55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4" name="Text Box 56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5" name="Text Box 57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6" name="Text Box 58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7" name="Text Box 59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8" name="Text Box 60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9" name="Text Box 61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0" name="Text Box 62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1" name="Text Box 63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2" name="Text Box 64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3" name="Text Box 66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4" name="Text Box 67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5" name="Text Box 68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6" name="Text Box 69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7" name="Text Box 70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8" name="Text Box 71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9" name="Text Box 72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0" name="Text Box 73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1" name="Text Box 74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2" name="Text Box 75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3" name="Text Box 77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4" name="Text Box 78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5" name="Text Box 80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6" name="Text Box 81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7" name="Text Box 39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8" name="Text Box 40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9" name="Text Box 41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0" name="Text Box 42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1" name="Text Box 43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2" name="Text Box 44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3" name="Text Box 45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4" name="Text Box 46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5" name="Text Box 47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6" name="Text Box 48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7" name="Text Box 55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8" name="Text Box 56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9" name="Text Box 57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0" name="Text Box 58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1" name="Text Box 59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2" name="Text Box 60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3" name="Text Box 61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4" name="Text Box 62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5" name="Text Box 63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6" name="Text Box 64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7" name="Text Box 66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8" name="Text Box 67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9" name="Text Box 68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0" name="Text Box 69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1" name="Text Box 70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2" name="Text Box 71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3" name="Text Box 72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4" name="Text Box 73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5" name="Text Box 74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6" name="Text Box 75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7" name="Text Box 77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8" name="Text Box 78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9" name="Text Box 80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0" name="Text Box 81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1" name="Text Box 39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2" name="Text Box 40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3" name="Text Box 41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4" name="Text Box 42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5" name="Text Box 43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7" name="Text Box 45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8" name="Text Box 46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9" name="Text Box 47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0" name="Text Box 48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1" name="Text Box 55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2" name="Text Box 56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3" name="Text Box 57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4" name="Text Box 58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5" name="Text Box 59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6" name="Text Box 60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7" name="Text Box 61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8" name="Text Box 62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9" name="Text Box 63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0" name="Text Box 64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1" name="Text Box 66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2" name="Text Box 67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3" name="Text Box 68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4" name="Text Box 69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5" name="Text Box 70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6" name="Text Box 71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7" name="Text Box 72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8" name="Text Box 73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9" name="Text Box 74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0" name="Text Box 75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1" name="Text Box 77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2" name="Text Box 78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3" name="Text Box 80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4" name="Text Box 81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5" name="Text Box 39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6" name="Text Box 40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7" name="Text Box 41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8" name="Text Box 42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9" name="Text Box 43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0" name="Text Box 44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1" name="Text Box 45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2" name="Text Box 46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3" name="Text Box 47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4" name="Text Box 48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5" name="Text Box 55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6" name="Text Box 56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7" name="Text Box 57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8" name="Text Box 58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9" name="Text Box 59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0" name="Text Box 60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1" name="Text Box 61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2" name="Text Box 62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3" name="Text Box 63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4" name="Text Box 64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5" name="Text Box 66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6" name="Text Box 67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7" name="Text Box 68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8" name="Text Box 69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9" name="Text Box 70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24</xdr:row>
      <xdr:rowOff>0</xdr:rowOff>
    </xdr:from>
    <xdr:ext cx="2133600" cy="14107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2475" y="5467350"/>
          <a:ext cx="2133600" cy="14107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Prepared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ROLAN M GUSINALEM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Major,       (SC)          PA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Chief, PBB, OG6 </a:t>
          </a:r>
        </a:p>
      </xdr:txBody>
    </xdr:sp>
    <xdr:clientData/>
  </xdr:oneCellAnchor>
  <xdr:oneCellAnchor>
    <xdr:from>
      <xdr:col>12</xdr:col>
      <xdr:colOff>257175</xdr:colOff>
      <xdr:row>24</xdr:row>
      <xdr:rowOff>0</xdr:rowOff>
    </xdr:from>
    <xdr:ext cx="3070972" cy="112466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12381" y="4325471"/>
          <a:ext cx="3070972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CONSTANCIO M ESPINA II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Colonel     GSC   (SC)     PA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AC of S for C4S, G6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CFB08658-0B57-4BB5-975C-CA57E9C048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" name="Text Box 52">
          <a:extLst>
            <a:ext uri="{FF2B5EF4-FFF2-40B4-BE49-F238E27FC236}">
              <a16:creationId xmlns:a16="http://schemas.microsoft.com/office/drawing/2014/main" id="{A58A691C-AA5B-4959-86B9-58B5F8948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DE45490D-40D9-48CF-9EE7-6F45FB8309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51C9D80-180D-4C34-9160-D4F5C82637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" name="Text Box 40">
          <a:extLst>
            <a:ext uri="{FF2B5EF4-FFF2-40B4-BE49-F238E27FC236}">
              <a16:creationId xmlns:a16="http://schemas.microsoft.com/office/drawing/2014/main" id="{D4015A7E-20F4-490F-83F4-C04E7B9D77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id="{1CD013D4-FFB7-402A-A7FB-4EEA296267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id="{F6BE431A-B769-44AB-9485-147815584F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FE9C1E82-609B-4220-A550-C99D4AAD58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id="{2C9C5F20-AFF8-427F-87EF-C2DEB1972E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CEB0AA94-3568-40F2-9169-BDCC5F5621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D552150F-AA61-4E21-8A4D-37BCC1ACC8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7794DD71-7566-47DA-BDA3-ECBD0A1CF4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" name="Text Box 48">
          <a:extLst>
            <a:ext uri="{FF2B5EF4-FFF2-40B4-BE49-F238E27FC236}">
              <a16:creationId xmlns:a16="http://schemas.microsoft.com/office/drawing/2014/main" id="{18C6D77D-55DC-431C-93CB-9FABACFEFD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2A1F2BA6-A0AE-4EAC-93E9-7F3EAE2EC9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" name="Text Box 56">
          <a:extLst>
            <a:ext uri="{FF2B5EF4-FFF2-40B4-BE49-F238E27FC236}">
              <a16:creationId xmlns:a16="http://schemas.microsoft.com/office/drawing/2014/main" id="{7A3E5930-3648-429B-8DEF-419086B2EE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" name="Text Box 57">
          <a:extLst>
            <a:ext uri="{FF2B5EF4-FFF2-40B4-BE49-F238E27FC236}">
              <a16:creationId xmlns:a16="http://schemas.microsoft.com/office/drawing/2014/main" id="{FD25569C-59CA-4336-BDAF-94C2C7611E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" name="Text Box 58">
          <a:extLst>
            <a:ext uri="{FF2B5EF4-FFF2-40B4-BE49-F238E27FC236}">
              <a16:creationId xmlns:a16="http://schemas.microsoft.com/office/drawing/2014/main" id="{212B2B82-83B4-4B20-9940-2C871C93AB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B99F2C7D-76FA-4C66-BAA6-91F3EE831C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" name="Text Box 60">
          <a:extLst>
            <a:ext uri="{FF2B5EF4-FFF2-40B4-BE49-F238E27FC236}">
              <a16:creationId xmlns:a16="http://schemas.microsoft.com/office/drawing/2014/main" id="{24045F43-3F92-4BFD-9A2A-2D902251D6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" name="Text Box 61">
          <a:extLst>
            <a:ext uri="{FF2B5EF4-FFF2-40B4-BE49-F238E27FC236}">
              <a16:creationId xmlns:a16="http://schemas.microsoft.com/office/drawing/2014/main" id="{F7EF68F4-CDF0-4A8F-BA87-A4E222CD1A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" name="Text Box 62">
          <a:extLst>
            <a:ext uri="{FF2B5EF4-FFF2-40B4-BE49-F238E27FC236}">
              <a16:creationId xmlns:a16="http://schemas.microsoft.com/office/drawing/2014/main" id="{E18D7B53-DD17-4A08-A898-F22690D372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9FECE055-F30E-43E3-9808-DF0BC4EB70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38D73AB7-A16B-4CED-AFC4-7BEA4504FE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" name="Text Box 66">
          <a:extLst>
            <a:ext uri="{FF2B5EF4-FFF2-40B4-BE49-F238E27FC236}">
              <a16:creationId xmlns:a16="http://schemas.microsoft.com/office/drawing/2014/main" id="{255889E5-57A0-452C-AE8B-75D43BC787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" name="Text Box 67">
          <a:extLst>
            <a:ext uri="{FF2B5EF4-FFF2-40B4-BE49-F238E27FC236}">
              <a16:creationId xmlns:a16="http://schemas.microsoft.com/office/drawing/2014/main" id="{B2A725CC-E04E-48F8-B3D5-E09D148470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" name="Text Box 68">
          <a:extLst>
            <a:ext uri="{FF2B5EF4-FFF2-40B4-BE49-F238E27FC236}">
              <a16:creationId xmlns:a16="http://schemas.microsoft.com/office/drawing/2014/main" id="{3762079C-94D6-49EB-9E79-A1A55CD8E7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D75C2077-2A9A-4250-AA56-D8F55AB847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" name="Text Box 70">
          <a:extLst>
            <a:ext uri="{FF2B5EF4-FFF2-40B4-BE49-F238E27FC236}">
              <a16:creationId xmlns:a16="http://schemas.microsoft.com/office/drawing/2014/main" id="{8EDEEA7A-4A13-4EC4-B2EA-B077DD7A3B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" name="Text Box 71">
          <a:extLst>
            <a:ext uri="{FF2B5EF4-FFF2-40B4-BE49-F238E27FC236}">
              <a16:creationId xmlns:a16="http://schemas.microsoft.com/office/drawing/2014/main" id="{5B8273CA-1021-4E83-8211-184EB2519B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" name="Text Box 72">
          <a:extLst>
            <a:ext uri="{FF2B5EF4-FFF2-40B4-BE49-F238E27FC236}">
              <a16:creationId xmlns:a16="http://schemas.microsoft.com/office/drawing/2014/main" id="{F3675BAC-16AB-4C51-A4FA-030BDC899A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" name="Text Box 73">
          <a:extLst>
            <a:ext uri="{FF2B5EF4-FFF2-40B4-BE49-F238E27FC236}">
              <a16:creationId xmlns:a16="http://schemas.microsoft.com/office/drawing/2014/main" id="{4D965201-5251-4407-8675-6561AC2B58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" name="Text Box 74">
          <a:extLst>
            <a:ext uri="{FF2B5EF4-FFF2-40B4-BE49-F238E27FC236}">
              <a16:creationId xmlns:a16="http://schemas.microsoft.com/office/drawing/2014/main" id="{982618BB-1B1D-4E49-8B9E-18DAC1083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" name="Text Box 75">
          <a:extLst>
            <a:ext uri="{FF2B5EF4-FFF2-40B4-BE49-F238E27FC236}">
              <a16:creationId xmlns:a16="http://schemas.microsoft.com/office/drawing/2014/main" id="{317CA600-7E3A-4D2C-92CC-6CBEEE0A7B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" name="Text Box 77">
          <a:extLst>
            <a:ext uri="{FF2B5EF4-FFF2-40B4-BE49-F238E27FC236}">
              <a16:creationId xmlns:a16="http://schemas.microsoft.com/office/drawing/2014/main" id="{C90DCF0C-8E59-47D4-8A0A-8D595EC545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6FFBB3E8-F33F-41E9-AB17-110B4A87BF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" name="Text Box 80">
          <a:extLst>
            <a:ext uri="{FF2B5EF4-FFF2-40B4-BE49-F238E27FC236}">
              <a16:creationId xmlns:a16="http://schemas.microsoft.com/office/drawing/2014/main" id="{9DA3B079-9407-4951-93E1-94DF32C38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" name="Text Box 81">
          <a:extLst>
            <a:ext uri="{FF2B5EF4-FFF2-40B4-BE49-F238E27FC236}">
              <a16:creationId xmlns:a16="http://schemas.microsoft.com/office/drawing/2014/main" id="{3239EE15-E672-4220-A354-46065D009C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ABFA8B39-3146-45B3-AB92-860B151879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792ED0DA-59AB-4232-8542-F6C3923A22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8A8766DD-9D32-4986-A38A-AA16AD6736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0E5E5E15-8950-42F4-9C5A-449C310F45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98BAFFD4-A5F0-4F05-9D8B-4825932E05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1C443279-7A9B-4F32-970A-F4A8FD519A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2743911B-D614-4435-AA0B-07283522D0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111F6C1B-86D5-4F21-B495-78174725E8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A649046B-B4E9-443C-8A98-BAB3194D34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BD56F29D-F0D7-4522-8A81-2ED0FFF757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" name="Text Box 55">
          <a:extLst>
            <a:ext uri="{FF2B5EF4-FFF2-40B4-BE49-F238E27FC236}">
              <a16:creationId xmlns:a16="http://schemas.microsoft.com/office/drawing/2014/main" id="{3B3E5690-843D-45AA-9969-5E0A0C184B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" name="Text Box 56">
          <a:extLst>
            <a:ext uri="{FF2B5EF4-FFF2-40B4-BE49-F238E27FC236}">
              <a16:creationId xmlns:a16="http://schemas.microsoft.com/office/drawing/2014/main" id="{8CAEE27D-D2BC-454A-9490-510D83C4E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" name="Text Box 57">
          <a:extLst>
            <a:ext uri="{FF2B5EF4-FFF2-40B4-BE49-F238E27FC236}">
              <a16:creationId xmlns:a16="http://schemas.microsoft.com/office/drawing/2014/main" id="{B289D47A-580B-4668-93D0-B57C9D16AD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" name="Text Box 58">
          <a:extLst>
            <a:ext uri="{FF2B5EF4-FFF2-40B4-BE49-F238E27FC236}">
              <a16:creationId xmlns:a16="http://schemas.microsoft.com/office/drawing/2014/main" id="{51F4109C-DCE8-4C4B-B04B-691D456C9C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" name="Text Box 59">
          <a:extLst>
            <a:ext uri="{FF2B5EF4-FFF2-40B4-BE49-F238E27FC236}">
              <a16:creationId xmlns:a16="http://schemas.microsoft.com/office/drawing/2014/main" id="{19870302-1456-47A7-9A25-D7E927B613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" name="Text Box 60">
          <a:extLst>
            <a:ext uri="{FF2B5EF4-FFF2-40B4-BE49-F238E27FC236}">
              <a16:creationId xmlns:a16="http://schemas.microsoft.com/office/drawing/2014/main" id="{2DF9ACE6-7C63-467F-BBC4-709B2FE351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" name="Text Box 61">
          <a:extLst>
            <a:ext uri="{FF2B5EF4-FFF2-40B4-BE49-F238E27FC236}">
              <a16:creationId xmlns:a16="http://schemas.microsoft.com/office/drawing/2014/main" id="{DFDC71A8-2A4E-47A8-9545-8008B0713C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" name="Text Box 62">
          <a:extLst>
            <a:ext uri="{FF2B5EF4-FFF2-40B4-BE49-F238E27FC236}">
              <a16:creationId xmlns:a16="http://schemas.microsoft.com/office/drawing/2014/main" id="{2F41C334-1348-4DC4-AD20-3352564369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8E962221-45C7-4E7F-BF5E-5A8636D1B3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" name="Text Box 64">
          <a:extLst>
            <a:ext uri="{FF2B5EF4-FFF2-40B4-BE49-F238E27FC236}">
              <a16:creationId xmlns:a16="http://schemas.microsoft.com/office/drawing/2014/main" id="{32798EBC-B06E-4B86-95BA-AA7DF4255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" name="Text Box 66">
          <a:extLst>
            <a:ext uri="{FF2B5EF4-FFF2-40B4-BE49-F238E27FC236}">
              <a16:creationId xmlns:a16="http://schemas.microsoft.com/office/drawing/2014/main" id="{A041F5E6-2E63-4348-A60A-E4703D5038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" name="Text Box 67">
          <a:extLst>
            <a:ext uri="{FF2B5EF4-FFF2-40B4-BE49-F238E27FC236}">
              <a16:creationId xmlns:a16="http://schemas.microsoft.com/office/drawing/2014/main" id="{CE5647C2-53E0-46FC-848E-76EC483152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" name="Text Box 68">
          <a:extLst>
            <a:ext uri="{FF2B5EF4-FFF2-40B4-BE49-F238E27FC236}">
              <a16:creationId xmlns:a16="http://schemas.microsoft.com/office/drawing/2014/main" id="{002E739E-4C5D-4153-83CB-96A007B5AF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" name="Text Box 69">
          <a:extLst>
            <a:ext uri="{FF2B5EF4-FFF2-40B4-BE49-F238E27FC236}">
              <a16:creationId xmlns:a16="http://schemas.microsoft.com/office/drawing/2014/main" id="{105A21C5-0BA2-416C-A9B1-73150C62DB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" name="Text Box 70">
          <a:extLst>
            <a:ext uri="{FF2B5EF4-FFF2-40B4-BE49-F238E27FC236}">
              <a16:creationId xmlns:a16="http://schemas.microsoft.com/office/drawing/2014/main" id="{ABF353AD-5584-4C82-9EC0-60F42AABD9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" name="Text Box 71">
          <a:extLst>
            <a:ext uri="{FF2B5EF4-FFF2-40B4-BE49-F238E27FC236}">
              <a16:creationId xmlns:a16="http://schemas.microsoft.com/office/drawing/2014/main" id="{CA52E894-F6A3-4770-AA50-4863BC7EF2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" name="Text Box 72">
          <a:extLst>
            <a:ext uri="{FF2B5EF4-FFF2-40B4-BE49-F238E27FC236}">
              <a16:creationId xmlns:a16="http://schemas.microsoft.com/office/drawing/2014/main" id="{BC0D4783-BEF6-4E1F-AD1D-726594A5F5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id="{A6C54E54-CE21-4FFF-A0C4-C56848CEF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" name="Text Box 74">
          <a:extLst>
            <a:ext uri="{FF2B5EF4-FFF2-40B4-BE49-F238E27FC236}">
              <a16:creationId xmlns:a16="http://schemas.microsoft.com/office/drawing/2014/main" id="{04D491A4-E0F7-49E6-8D31-4B9FE3F6B8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" name="Text Box 75">
          <a:extLst>
            <a:ext uri="{FF2B5EF4-FFF2-40B4-BE49-F238E27FC236}">
              <a16:creationId xmlns:a16="http://schemas.microsoft.com/office/drawing/2014/main" id="{D52E1D6B-D70E-4263-AA82-880F99E7A7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1D6C195D-A069-4944-9249-B80393B5DE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6E04791B-E16C-4AA6-AE2E-E203330424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" name="Text Box 80">
          <a:extLst>
            <a:ext uri="{FF2B5EF4-FFF2-40B4-BE49-F238E27FC236}">
              <a16:creationId xmlns:a16="http://schemas.microsoft.com/office/drawing/2014/main" id="{43AD35AB-8C9B-4E56-BCBD-7D012FF9C2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" name="Text Box 81">
          <a:extLst>
            <a:ext uri="{FF2B5EF4-FFF2-40B4-BE49-F238E27FC236}">
              <a16:creationId xmlns:a16="http://schemas.microsoft.com/office/drawing/2014/main" id="{56CFA0EA-9262-4CDE-8929-3E1E4F73B9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7D8F5EF7-80E0-4AE7-8B93-785C245D1D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" name="Text Box 40">
          <a:extLst>
            <a:ext uri="{FF2B5EF4-FFF2-40B4-BE49-F238E27FC236}">
              <a16:creationId xmlns:a16="http://schemas.microsoft.com/office/drawing/2014/main" id="{AD73540C-DB0F-4D9E-8BAC-16050B3EA0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" name="Text Box 41">
          <a:extLst>
            <a:ext uri="{FF2B5EF4-FFF2-40B4-BE49-F238E27FC236}">
              <a16:creationId xmlns:a16="http://schemas.microsoft.com/office/drawing/2014/main" id="{C5094595-A85B-4C11-9325-8C1A73E99D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" name="Text Box 42">
          <a:extLst>
            <a:ext uri="{FF2B5EF4-FFF2-40B4-BE49-F238E27FC236}">
              <a16:creationId xmlns:a16="http://schemas.microsoft.com/office/drawing/2014/main" id="{9A1D5F02-3CF9-4A4E-84FC-E164C15E1A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F2B8884A-9E30-4B27-BB8A-FA5BF745BA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" name="Text Box 44">
          <a:extLst>
            <a:ext uri="{FF2B5EF4-FFF2-40B4-BE49-F238E27FC236}">
              <a16:creationId xmlns:a16="http://schemas.microsoft.com/office/drawing/2014/main" id="{723B57EB-E15F-485E-8C45-D0FABBA552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D7F52CC4-F89E-417F-98C5-DEE1C658E3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" name="Text Box 46">
          <a:extLst>
            <a:ext uri="{FF2B5EF4-FFF2-40B4-BE49-F238E27FC236}">
              <a16:creationId xmlns:a16="http://schemas.microsoft.com/office/drawing/2014/main" id="{26AF510B-CE28-475A-B28F-04337AE974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" name="Text Box 47">
          <a:extLst>
            <a:ext uri="{FF2B5EF4-FFF2-40B4-BE49-F238E27FC236}">
              <a16:creationId xmlns:a16="http://schemas.microsoft.com/office/drawing/2014/main" id="{74078D69-7976-4A70-AEE9-4ACF26FCDE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" name="Text Box 48">
          <a:extLst>
            <a:ext uri="{FF2B5EF4-FFF2-40B4-BE49-F238E27FC236}">
              <a16:creationId xmlns:a16="http://schemas.microsoft.com/office/drawing/2014/main" id="{61969527-9C68-414F-9438-840BB001EC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" name="Text Box 55">
          <a:extLst>
            <a:ext uri="{FF2B5EF4-FFF2-40B4-BE49-F238E27FC236}">
              <a16:creationId xmlns:a16="http://schemas.microsoft.com/office/drawing/2014/main" id="{83FE281D-0018-415C-BF46-35D8828906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" name="Text Box 56">
          <a:extLst>
            <a:ext uri="{FF2B5EF4-FFF2-40B4-BE49-F238E27FC236}">
              <a16:creationId xmlns:a16="http://schemas.microsoft.com/office/drawing/2014/main" id="{C01F87DF-5278-48E2-82B7-B42D705E64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" name="Text Box 57">
          <a:extLst>
            <a:ext uri="{FF2B5EF4-FFF2-40B4-BE49-F238E27FC236}">
              <a16:creationId xmlns:a16="http://schemas.microsoft.com/office/drawing/2014/main" id="{96A4CBE7-5DD8-4F74-A679-10DEB6DADB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" name="Text Box 58">
          <a:extLst>
            <a:ext uri="{FF2B5EF4-FFF2-40B4-BE49-F238E27FC236}">
              <a16:creationId xmlns:a16="http://schemas.microsoft.com/office/drawing/2014/main" id="{936FFE3A-90F1-4816-A245-8468901383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" name="Text Box 59">
          <a:extLst>
            <a:ext uri="{FF2B5EF4-FFF2-40B4-BE49-F238E27FC236}">
              <a16:creationId xmlns:a16="http://schemas.microsoft.com/office/drawing/2014/main" id="{6BDAACD8-1872-4F35-86C2-F747BF0CD2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" name="Text Box 60">
          <a:extLst>
            <a:ext uri="{FF2B5EF4-FFF2-40B4-BE49-F238E27FC236}">
              <a16:creationId xmlns:a16="http://schemas.microsoft.com/office/drawing/2014/main" id="{55EAD072-0189-48FD-B29A-1AB173DF09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" name="Text Box 61">
          <a:extLst>
            <a:ext uri="{FF2B5EF4-FFF2-40B4-BE49-F238E27FC236}">
              <a16:creationId xmlns:a16="http://schemas.microsoft.com/office/drawing/2014/main" id="{00E33FFE-BB03-44D2-B52A-27F26E184B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" name="Text Box 62">
          <a:extLst>
            <a:ext uri="{FF2B5EF4-FFF2-40B4-BE49-F238E27FC236}">
              <a16:creationId xmlns:a16="http://schemas.microsoft.com/office/drawing/2014/main" id="{136C37B8-90E0-4F81-9185-5BB0817085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9E95D83C-065B-4DD7-920A-E733EC8CBE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" name="Text Box 64">
          <a:extLst>
            <a:ext uri="{FF2B5EF4-FFF2-40B4-BE49-F238E27FC236}">
              <a16:creationId xmlns:a16="http://schemas.microsoft.com/office/drawing/2014/main" id="{8B9B2382-1CD7-4EBD-9651-4E921B6691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" name="Text Box 66">
          <a:extLst>
            <a:ext uri="{FF2B5EF4-FFF2-40B4-BE49-F238E27FC236}">
              <a16:creationId xmlns:a16="http://schemas.microsoft.com/office/drawing/2014/main" id="{6683D7AA-4772-4AB7-AE1F-3A81503142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" name="Text Box 67">
          <a:extLst>
            <a:ext uri="{FF2B5EF4-FFF2-40B4-BE49-F238E27FC236}">
              <a16:creationId xmlns:a16="http://schemas.microsoft.com/office/drawing/2014/main" id="{F432463F-57F2-4D9C-88DA-E87403B646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" name="Text Box 68">
          <a:extLst>
            <a:ext uri="{FF2B5EF4-FFF2-40B4-BE49-F238E27FC236}">
              <a16:creationId xmlns:a16="http://schemas.microsoft.com/office/drawing/2014/main" id="{384F94A3-0FC3-416A-9F21-34D2CCF704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" name="Text Box 69">
          <a:extLst>
            <a:ext uri="{FF2B5EF4-FFF2-40B4-BE49-F238E27FC236}">
              <a16:creationId xmlns:a16="http://schemas.microsoft.com/office/drawing/2014/main" id="{79B13BEA-2016-48B4-B0D7-769B44F860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" name="Text Box 70">
          <a:extLst>
            <a:ext uri="{FF2B5EF4-FFF2-40B4-BE49-F238E27FC236}">
              <a16:creationId xmlns:a16="http://schemas.microsoft.com/office/drawing/2014/main" id="{C8ED02BD-282F-457A-8CB3-2E5BB54ABF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" name="Text Box 71">
          <a:extLst>
            <a:ext uri="{FF2B5EF4-FFF2-40B4-BE49-F238E27FC236}">
              <a16:creationId xmlns:a16="http://schemas.microsoft.com/office/drawing/2014/main" id="{D6782C0F-9B82-4869-9095-3E6F6C970E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" name="Text Box 72">
          <a:extLst>
            <a:ext uri="{FF2B5EF4-FFF2-40B4-BE49-F238E27FC236}">
              <a16:creationId xmlns:a16="http://schemas.microsoft.com/office/drawing/2014/main" id="{1BFC4452-7DFA-428D-9C5E-00B83A9B14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" name="Text Box 73">
          <a:extLst>
            <a:ext uri="{FF2B5EF4-FFF2-40B4-BE49-F238E27FC236}">
              <a16:creationId xmlns:a16="http://schemas.microsoft.com/office/drawing/2014/main" id="{8F2D680F-6EDF-4109-B367-A158637989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" name="Text Box 74">
          <a:extLst>
            <a:ext uri="{FF2B5EF4-FFF2-40B4-BE49-F238E27FC236}">
              <a16:creationId xmlns:a16="http://schemas.microsoft.com/office/drawing/2014/main" id="{23FF25E0-D734-4C2C-8C47-2D0459D4C2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" name="Text Box 75">
          <a:extLst>
            <a:ext uri="{FF2B5EF4-FFF2-40B4-BE49-F238E27FC236}">
              <a16:creationId xmlns:a16="http://schemas.microsoft.com/office/drawing/2014/main" id="{D577FCBE-04E7-4632-AB45-BEB5F44380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" name="Text Box 77">
          <a:extLst>
            <a:ext uri="{FF2B5EF4-FFF2-40B4-BE49-F238E27FC236}">
              <a16:creationId xmlns:a16="http://schemas.microsoft.com/office/drawing/2014/main" id="{1A3DCA4A-4632-4121-A2C9-D94A4DE684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" name="Text Box 78">
          <a:extLst>
            <a:ext uri="{FF2B5EF4-FFF2-40B4-BE49-F238E27FC236}">
              <a16:creationId xmlns:a16="http://schemas.microsoft.com/office/drawing/2014/main" id="{D241C9F3-A3B0-4F75-95A7-90D794D79D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" name="Text Box 80">
          <a:extLst>
            <a:ext uri="{FF2B5EF4-FFF2-40B4-BE49-F238E27FC236}">
              <a16:creationId xmlns:a16="http://schemas.microsoft.com/office/drawing/2014/main" id="{73FA4B34-A97E-4508-8625-5A39759604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" name="Text Box 81">
          <a:extLst>
            <a:ext uri="{FF2B5EF4-FFF2-40B4-BE49-F238E27FC236}">
              <a16:creationId xmlns:a16="http://schemas.microsoft.com/office/drawing/2014/main" id="{338B67DF-54B5-4478-BBF8-9AFA6E7BC5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BE343B54-0670-4F2E-8660-4B564B648D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769402D5-4BA9-470C-851D-D85081C9E0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1EDD2560-3890-4F3C-9D4F-E613A6E80D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872EF839-A030-4963-AE98-04E3398238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41B177-1BBE-48C5-81B9-2CAEE72DEB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8B7AEC38-0111-4E94-9CBA-9CAD4F7582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AF1B45AF-8219-4D4D-8074-6EFAF5D95B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E5066A50-381C-477B-9859-D5AF0ECD41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3D341F63-778F-4EF4-A008-C33B93379B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" name="Text Box 12">
          <a:extLst>
            <a:ext uri="{FF2B5EF4-FFF2-40B4-BE49-F238E27FC236}">
              <a16:creationId xmlns:a16="http://schemas.microsoft.com/office/drawing/2014/main" id="{C61CC06A-C152-473A-9CCB-9A277EF129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" name="Text Box 49">
          <a:extLst>
            <a:ext uri="{FF2B5EF4-FFF2-40B4-BE49-F238E27FC236}">
              <a16:creationId xmlns:a16="http://schemas.microsoft.com/office/drawing/2014/main" id="{352A82E8-49BA-44FA-AB03-15C3813BBF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" name="Text Box 50">
          <a:extLst>
            <a:ext uri="{FF2B5EF4-FFF2-40B4-BE49-F238E27FC236}">
              <a16:creationId xmlns:a16="http://schemas.microsoft.com/office/drawing/2014/main" id="{E4F854ED-1034-4303-9D77-C5F36EAC22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" name="Text Box 52">
          <a:extLst>
            <a:ext uri="{FF2B5EF4-FFF2-40B4-BE49-F238E27FC236}">
              <a16:creationId xmlns:a16="http://schemas.microsoft.com/office/drawing/2014/main" id="{52DEE403-86A1-41E8-89E0-FB04E1F25B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" name="Text Box 53">
          <a:extLst>
            <a:ext uri="{FF2B5EF4-FFF2-40B4-BE49-F238E27FC236}">
              <a16:creationId xmlns:a16="http://schemas.microsoft.com/office/drawing/2014/main" id="{D90127B8-6160-4F88-BEAC-9ECE38E664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3E2AE1A3-3867-4082-8A6F-A8365A45E6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8816B6E1-33AC-488A-92B0-F90D3E88A9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EF04CF0-F984-4DE4-AA98-D93C8BADC8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B512D1AD-4A3B-4CD5-B868-732DF1A8BD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0FD0810B-E531-4A07-BEB8-00C3BC4485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1D968CDB-4E83-47DA-A5A9-17D0C4B5CE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7FFC2BB6-5063-4B13-834F-A4E21F4383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119DFC08-0688-4504-9DB2-8E50BE601C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BBC57ACD-C1C1-4412-A611-3377AA54B2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4F6148FA-1861-45D5-A49B-D063F74249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F03EB584-27DC-4CE8-9CE0-5512DCFF7B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" name="Text Box 40">
          <a:extLst>
            <a:ext uri="{FF2B5EF4-FFF2-40B4-BE49-F238E27FC236}">
              <a16:creationId xmlns:a16="http://schemas.microsoft.com/office/drawing/2014/main" id="{D06AF628-270E-4349-8664-896C99B124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" name="Text Box 41">
          <a:extLst>
            <a:ext uri="{FF2B5EF4-FFF2-40B4-BE49-F238E27FC236}">
              <a16:creationId xmlns:a16="http://schemas.microsoft.com/office/drawing/2014/main" id="{C0050591-0613-4DCC-BCEF-94039A68FA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" name="Text Box 42">
          <a:extLst>
            <a:ext uri="{FF2B5EF4-FFF2-40B4-BE49-F238E27FC236}">
              <a16:creationId xmlns:a16="http://schemas.microsoft.com/office/drawing/2014/main" id="{257695A2-89EE-4688-9929-32EA507CD0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" name="Text Box 43">
          <a:extLst>
            <a:ext uri="{FF2B5EF4-FFF2-40B4-BE49-F238E27FC236}">
              <a16:creationId xmlns:a16="http://schemas.microsoft.com/office/drawing/2014/main" id="{65CBC0E2-5B49-4536-AEF0-C8978635A9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" name="Text Box 44">
          <a:extLst>
            <a:ext uri="{FF2B5EF4-FFF2-40B4-BE49-F238E27FC236}">
              <a16:creationId xmlns:a16="http://schemas.microsoft.com/office/drawing/2014/main" id="{E37E56BF-55D6-46EA-B5AA-3BF996D839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25F5C8D8-38F8-4E89-9B87-D1FFE0EB32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" name="Text Box 46">
          <a:extLst>
            <a:ext uri="{FF2B5EF4-FFF2-40B4-BE49-F238E27FC236}">
              <a16:creationId xmlns:a16="http://schemas.microsoft.com/office/drawing/2014/main" id="{BB712576-D76C-4172-AF2B-569A306AA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" name="Text Box 47">
          <a:extLst>
            <a:ext uri="{FF2B5EF4-FFF2-40B4-BE49-F238E27FC236}">
              <a16:creationId xmlns:a16="http://schemas.microsoft.com/office/drawing/2014/main" id="{2401FE8B-0E3C-4E2F-AC7F-A3AA8A6824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" name="Text Box 48">
          <a:extLst>
            <a:ext uri="{FF2B5EF4-FFF2-40B4-BE49-F238E27FC236}">
              <a16:creationId xmlns:a16="http://schemas.microsoft.com/office/drawing/2014/main" id="{615C2841-0BF0-4493-9B8B-BFB8B5D415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" name="Text Box 49">
          <a:extLst>
            <a:ext uri="{FF2B5EF4-FFF2-40B4-BE49-F238E27FC236}">
              <a16:creationId xmlns:a16="http://schemas.microsoft.com/office/drawing/2014/main" id="{46B2774D-4AC2-4839-AF31-90CB12AC35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" name="Text Box 50">
          <a:extLst>
            <a:ext uri="{FF2B5EF4-FFF2-40B4-BE49-F238E27FC236}">
              <a16:creationId xmlns:a16="http://schemas.microsoft.com/office/drawing/2014/main" id="{C36BAA03-09BF-4F63-B6D0-4FF8A39690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" name="Text Box 52">
          <a:extLst>
            <a:ext uri="{FF2B5EF4-FFF2-40B4-BE49-F238E27FC236}">
              <a16:creationId xmlns:a16="http://schemas.microsoft.com/office/drawing/2014/main" id="{B9923BCF-79D1-462E-A825-2F5C9E703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" name="Text Box 53">
          <a:extLst>
            <a:ext uri="{FF2B5EF4-FFF2-40B4-BE49-F238E27FC236}">
              <a16:creationId xmlns:a16="http://schemas.microsoft.com/office/drawing/2014/main" id="{D476A5B9-EB08-4415-AB33-F5B96EA71D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" name="Text Box 55">
          <a:extLst>
            <a:ext uri="{FF2B5EF4-FFF2-40B4-BE49-F238E27FC236}">
              <a16:creationId xmlns:a16="http://schemas.microsoft.com/office/drawing/2014/main" id="{BFD399AE-8277-4EFC-90FD-B9FF63A41B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" name="Text Box 56">
          <a:extLst>
            <a:ext uri="{FF2B5EF4-FFF2-40B4-BE49-F238E27FC236}">
              <a16:creationId xmlns:a16="http://schemas.microsoft.com/office/drawing/2014/main" id="{A0F39E39-2C8A-4D81-A9CC-F171E13EA9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" name="Text Box 57">
          <a:extLst>
            <a:ext uri="{FF2B5EF4-FFF2-40B4-BE49-F238E27FC236}">
              <a16:creationId xmlns:a16="http://schemas.microsoft.com/office/drawing/2014/main" id="{6495ED84-4475-4476-8851-64E0C67A72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" name="Text Box 58">
          <a:extLst>
            <a:ext uri="{FF2B5EF4-FFF2-40B4-BE49-F238E27FC236}">
              <a16:creationId xmlns:a16="http://schemas.microsoft.com/office/drawing/2014/main" id="{44A7F9CD-0BA0-4D0C-9DEC-D7294A86E2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" name="Text Box 59">
          <a:extLst>
            <a:ext uri="{FF2B5EF4-FFF2-40B4-BE49-F238E27FC236}">
              <a16:creationId xmlns:a16="http://schemas.microsoft.com/office/drawing/2014/main" id="{439F13A3-C828-4B2B-B055-2D94E8CCCF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" name="Text Box 60">
          <a:extLst>
            <a:ext uri="{FF2B5EF4-FFF2-40B4-BE49-F238E27FC236}">
              <a16:creationId xmlns:a16="http://schemas.microsoft.com/office/drawing/2014/main" id="{04AD90DE-FE22-4947-A2D3-D83EE36A67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" name="Text Box 61">
          <a:extLst>
            <a:ext uri="{FF2B5EF4-FFF2-40B4-BE49-F238E27FC236}">
              <a16:creationId xmlns:a16="http://schemas.microsoft.com/office/drawing/2014/main" id="{D74F22A7-7C0C-4D62-998B-51070A7905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" name="Text Box 62">
          <a:extLst>
            <a:ext uri="{FF2B5EF4-FFF2-40B4-BE49-F238E27FC236}">
              <a16:creationId xmlns:a16="http://schemas.microsoft.com/office/drawing/2014/main" id="{352EC346-8689-4A2B-8EB7-561D29D65D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EDE80F50-D5AE-4DE8-BBDB-1D44B5FE40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" name="Text Box 64">
          <a:extLst>
            <a:ext uri="{FF2B5EF4-FFF2-40B4-BE49-F238E27FC236}">
              <a16:creationId xmlns:a16="http://schemas.microsoft.com/office/drawing/2014/main" id="{C36E86A0-D7A7-4AFA-9FC2-31FD90F066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" name="Text Box 66">
          <a:extLst>
            <a:ext uri="{FF2B5EF4-FFF2-40B4-BE49-F238E27FC236}">
              <a16:creationId xmlns:a16="http://schemas.microsoft.com/office/drawing/2014/main" id="{66CCBCEC-66D8-4379-9576-90959AB157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" name="Text Box 67">
          <a:extLst>
            <a:ext uri="{FF2B5EF4-FFF2-40B4-BE49-F238E27FC236}">
              <a16:creationId xmlns:a16="http://schemas.microsoft.com/office/drawing/2014/main" id="{BD5194D8-5AEE-44C4-8E18-F6A02D4739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" name="Text Box 68">
          <a:extLst>
            <a:ext uri="{FF2B5EF4-FFF2-40B4-BE49-F238E27FC236}">
              <a16:creationId xmlns:a16="http://schemas.microsoft.com/office/drawing/2014/main" id="{DD018601-2237-4753-A4A1-F2F890FEC6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" name="Text Box 69">
          <a:extLst>
            <a:ext uri="{FF2B5EF4-FFF2-40B4-BE49-F238E27FC236}">
              <a16:creationId xmlns:a16="http://schemas.microsoft.com/office/drawing/2014/main" id="{315B5C79-0D86-412C-AC74-4F147F95F3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" name="Text Box 70">
          <a:extLst>
            <a:ext uri="{FF2B5EF4-FFF2-40B4-BE49-F238E27FC236}">
              <a16:creationId xmlns:a16="http://schemas.microsoft.com/office/drawing/2014/main" id="{7586842E-E896-400F-B244-CCA5DAB028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" name="Text Box 71">
          <a:extLst>
            <a:ext uri="{FF2B5EF4-FFF2-40B4-BE49-F238E27FC236}">
              <a16:creationId xmlns:a16="http://schemas.microsoft.com/office/drawing/2014/main" id="{BD96963D-920D-4673-A86D-F2148871F9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" name="Text Box 72">
          <a:extLst>
            <a:ext uri="{FF2B5EF4-FFF2-40B4-BE49-F238E27FC236}">
              <a16:creationId xmlns:a16="http://schemas.microsoft.com/office/drawing/2014/main" id="{58C7BD9E-A8AF-41D3-853A-5056BD9237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" name="Text Box 73">
          <a:extLst>
            <a:ext uri="{FF2B5EF4-FFF2-40B4-BE49-F238E27FC236}">
              <a16:creationId xmlns:a16="http://schemas.microsoft.com/office/drawing/2014/main" id="{D92004DC-6C25-4CBC-8F29-4F5A34EFA6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" name="Text Box 74">
          <a:extLst>
            <a:ext uri="{FF2B5EF4-FFF2-40B4-BE49-F238E27FC236}">
              <a16:creationId xmlns:a16="http://schemas.microsoft.com/office/drawing/2014/main" id="{9386BE10-DBDF-4B0C-BD3B-2D958EB873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" name="Text Box 75">
          <a:extLst>
            <a:ext uri="{FF2B5EF4-FFF2-40B4-BE49-F238E27FC236}">
              <a16:creationId xmlns:a16="http://schemas.microsoft.com/office/drawing/2014/main" id="{8775EFE6-9D9F-4611-9A91-BDF74909AF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" name="Text Box 77">
          <a:extLst>
            <a:ext uri="{FF2B5EF4-FFF2-40B4-BE49-F238E27FC236}">
              <a16:creationId xmlns:a16="http://schemas.microsoft.com/office/drawing/2014/main" id="{3EF27787-598D-4816-AC2C-9FD66BF571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" name="Text Box 78">
          <a:extLst>
            <a:ext uri="{FF2B5EF4-FFF2-40B4-BE49-F238E27FC236}">
              <a16:creationId xmlns:a16="http://schemas.microsoft.com/office/drawing/2014/main" id="{54666B43-E590-4212-9322-1D1BF2ECD7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" name="Text Box 80">
          <a:extLst>
            <a:ext uri="{FF2B5EF4-FFF2-40B4-BE49-F238E27FC236}">
              <a16:creationId xmlns:a16="http://schemas.microsoft.com/office/drawing/2014/main" id="{160F24A0-1B4C-46EE-940E-0F5811681D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" name="Text Box 81">
          <a:extLst>
            <a:ext uri="{FF2B5EF4-FFF2-40B4-BE49-F238E27FC236}">
              <a16:creationId xmlns:a16="http://schemas.microsoft.com/office/drawing/2014/main" id="{CF7A8A58-0CB1-4688-A33E-4C629ABCAB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8CBC09D-9F5D-4B00-9024-A51FED58D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" name="Text Box 40">
          <a:extLst>
            <a:ext uri="{FF2B5EF4-FFF2-40B4-BE49-F238E27FC236}">
              <a16:creationId xmlns:a16="http://schemas.microsoft.com/office/drawing/2014/main" id="{1661E200-71CC-4126-B5A2-64BCAD8DE9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" name="Text Box 41">
          <a:extLst>
            <a:ext uri="{FF2B5EF4-FFF2-40B4-BE49-F238E27FC236}">
              <a16:creationId xmlns:a16="http://schemas.microsoft.com/office/drawing/2014/main" id="{359EFF29-A073-43ED-86C2-48389B3687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" name="Text Box 42">
          <a:extLst>
            <a:ext uri="{FF2B5EF4-FFF2-40B4-BE49-F238E27FC236}">
              <a16:creationId xmlns:a16="http://schemas.microsoft.com/office/drawing/2014/main" id="{A6888C70-A29D-4C6F-B530-73D11AB552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864204DF-4008-44FA-9118-0EA09ED921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991BF4C-1824-4DEA-BE8D-E0FDED4BD1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235747C-EBF8-487B-9960-8A4742BF29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" name="Text Box 46">
          <a:extLst>
            <a:ext uri="{FF2B5EF4-FFF2-40B4-BE49-F238E27FC236}">
              <a16:creationId xmlns:a16="http://schemas.microsoft.com/office/drawing/2014/main" id="{C7393A14-7472-4019-B9E4-E2BE1FF8E6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" name="Text Box 47">
          <a:extLst>
            <a:ext uri="{FF2B5EF4-FFF2-40B4-BE49-F238E27FC236}">
              <a16:creationId xmlns:a16="http://schemas.microsoft.com/office/drawing/2014/main" id="{36766E30-3947-4492-BC63-91130B56FF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" name="Text Box 48">
          <a:extLst>
            <a:ext uri="{FF2B5EF4-FFF2-40B4-BE49-F238E27FC236}">
              <a16:creationId xmlns:a16="http://schemas.microsoft.com/office/drawing/2014/main" id="{2CF75A9F-A703-4ED8-9E08-D54D9F74CC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" name="Text Box 55">
          <a:extLst>
            <a:ext uri="{FF2B5EF4-FFF2-40B4-BE49-F238E27FC236}">
              <a16:creationId xmlns:a16="http://schemas.microsoft.com/office/drawing/2014/main" id="{3B8D47E5-8C18-4D58-AE0B-501E06A207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" name="Text Box 56">
          <a:extLst>
            <a:ext uri="{FF2B5EF4-FFF2-40B4-BE49-F238E27FC236}">
              <a16:creationId xmlns:a16="http://schemas.microsoft.com/office/drawing/2014/main" id="{BA899AF8-40C9-4065-B76A-52B68E4365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" name="Text Box 57">
          <a:extLst>
            <a:ext uri="{FF2B5EF4-FFF2-40B4-BE49-F238E27FC236}">
              <a16:creationId xmlns:a16="http://schemas.microsoft.com/office/drawing/2014/main" id="{BD3902CB-923F-479E-93FD-DD9DEB8171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" name="Text Box 58">
          <a:extLst>
            <a:ext uri="{FF2B5EF4-FFF2-40B4-BE49-F238E27FC236}">
              <a16:creationId xmlns:a16="http://schemas.microsoft.com/office/drawing/2014/main" id="{DF0B768E-C572-4003-BA7F-509A117070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C31B167E-1C92-4835-A3B4-F75884BC42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" name="Text Box 60">
          <a:extLst>
            <a:ext uri="{FF2B5EF4-FFF2-40B4-BE49-F238E27FC236}">
              <a16:creationId xmlns:a16="http://schemas.microsoft.com/office/drawing/2014/main" id="{E69B902F-930D-486D-95D2-DC9C58929E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" name="Text Box 61">
          <a:extLst>
            <a:ext uri="{FF2B5EF4-FFF2-40B4-BE49-F238E27FC236}">
              <a16:creationId xmlns:a16="http://schemas.microsoft.com/office/drawing/2014/main" id="{3CA347F5-FB8C-4DB0-865E-DADD6FB0A2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" name="Text Box 62">
          <a:extLst>
            <a:ext uri="{FF2B5EF4-FFF2-40B4-BE49-F238E27FC236}">
              <a16:creationId xmlns:a16="http://schemas.microsoft.com/office/drawing/2014/main" id="{1CFFD6FD-9AC8-4545-81F2-E07DA6F0F0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82AAD942-3C07-4E75-8A7F-CE74279359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" name="Text Box 64">
          <a:extLst>
            <a:ext uri="{FF2B5EF4-FFF2-40B4-BE49-F238E27FC236}">
              <a16:creationId xmlns:a16="http://schemas.microsoft.com/office/drawing/2014/main" id="{6D015AF4-EFF1-4688-8818-EA02308F26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" name="Text Box 66">
          <a:extLst>
            <a:ext uri="{FF2B5EF4-FFF2-40B4-BE49-F238E27FC236}">
              <a16:creationId xmlns:a16="http://schemas.microsoft.com/office/drawing/2014/main" id="{1BFFA6EC-E145-49B9-82BA-F1A1AC0B6B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" name="Text Box 67">
          <a:extLst>
            <a:ext uri="{FF2B5EF4-FFF2-40B4-BE49-F238E27FC236}">
              <a16:creationId xmlns:a16="http://schemas.microsoft.com/office/drawing/2014/main" id="{D7A83703-93BF-4CDF-BE93-E8030EC393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" name="Text Box 68">
          <a:extLst>
            <a:ext uri="{FF2B5EF4-FFF2-40B4-BE49-F238E27FC236}">
              <a16:creationId xmlns:a16="http://schemas.microsoft.com/office/drawing/2014/main" id="{CCD02CFD-0BE9-4077-B4D1-2B03A3245D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" name="Text Box 69">
          <a:extLst>
            <a:ext uri="{FF2B5EF4-FFF2-40B4-BE49-F238E27FC236}">
              <a16:creationId xmlns:a16="http://schemas.microsoft.com/office/drawing/2014/main" id="{01775850-C114-457B-84CB-F4FF87A18D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" name="Text Box 70">
          <a:extLst>
            <a:ext uri="{FF2B5EF4-FFF2-40B4-BE49-F238E27FC236}">
              <a16:creationId xmlns:a16="http://schemas.microsoft.com/office/drawing/2014/main" id="{EB3886C4-577C-4667-B896-72752C2B49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" name="Text Box 71">
          <a:extLst>
            <a:ext uri="{FF2B5EF4-FFF2-40B4-BE49-F238E27FC236}">
              <a16:creationId xmlns:a16="http://schemas.microsoft.com/office/drawing/2014/main" id="{3B5D7AAD-55B9-43FB-8CE8-015F64BCD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" name="Text Box 72">
          <a:extLst>
            <a:ext uri="{FF2B5EF4-FFF2-40B4-BE49-F238E27FC236}">
              <a16:creationId xmlns:a16="http://schemas.microsoft.com/office/drawing/2014/main" id="{01DF936B-0FE8-413A-AF60-E69CAB243B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" name="Text Box 73">
          <a:extLst>
            <a:ext uri="{FF2B5EF4-FFF2-40B4-BE49-F238E27FC236}">
              <a16:creationId xmlns:a16="http://schemas.microsoft.com/office/drawing/2014/main" id="{5D618993-35CF-48BA-B3D4-F321FD9517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" name="Text Box 74">
          <a:extLst>
            <a:ext uri="{FF2B5EF4-FFF2-40B4-BE49-F238E27FC236}">
              <a16:creationId xmlns:a16="http://schemas.microsoft.com/office/drawing/2014/main" id="{9FA2AC36-7435-48DC-A22F-5B141C84AA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" name="Text Box 75">
          <a:extLst>
            <a:ext uri="{FF2B5EF4-FFF2-40B4-BE49-F238E27FC236}">
              <a16:creationId xmlns:a16="http://schemas.microsoft.com/office/drawing/2014/main" id="{0735FF2E-25EE-4DEF-80D7-3A0DE901EC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" name="Text Box 77">
          <a:extLst>
            <a:ext uri="{FF2B5EF4-FFF2-40B4-BE49-F238E27FC236}">
              <a16:creationId xmlns:a16="http://schemas.microsoft.com/office/drawing/2014/main" id="{05619735-DEF3-4E9B-9733-76A7451378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" name="Text Box 78">
          <a:extLst>
            <a:ext uri="{FF2B5EF4-FFF2-40B4-BE49-F238E27FC236}">
              <a16:creationId xmlns:a16="http://schemas.microsoft.com/office/drawing/2014/main" id="{5AEFA245-0C59-46E8-91FD-560C1DBAFC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" name="Text Box 80">
          <a:extLst>
            <a:ext uri="{FF2B5EF4-FFF2-40B4-BE49-F238E27FC236}">
              <a16:creationId xmlns:a16="http://schemas.microsoft.com/office/drawing/2014/main" id="{B4CEC379-425B-4255-A283-F1CC5D240D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" name="Text Box 81">
          <a:extLst>
            <a:ext uri="{FF2B5EF4-FFF2-40B4-BE49-F238E27FC236}">
              <a16:creationId xmlns:a16="http://schemas.microsoft.com/office/drawing/2014/main" id="{5B448A2A-6252-4C5B-B82A-39FCCF8B53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969188E2-C36E-4E89-9617-5B04B1D174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" name="Text Box 40">
          <a:extLst>
            <a:ext uri="{FF2B5EF4-FFF2-40B4-BE49-F238E27FC236}">
              <a16:creationId xmlns:a16="http://schemas.microsoft.com/office/drawing/2014/main" id="{A28C9868-8C99-46D0-A217-01850E5994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" name="Text Box 41">
          <a:extLst>
            <a:ext uri="{FF2B5EF4-FFF2-40B4-BE49-F238E27FC236}">
              <a16:creationId xmlns:a16="http://schemas.microsoft.com/office/drawing/2014/main" id="{8596BB99-E478-48D6-9F86-0DBE59013B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" name="Text Box 42">
          <a:extLst>
            <a:ext uri="{FF2B5EF4-FFF2-40B4-BE49-F238E27FC236}">
              <a16:creationId xmlns:a16="http://schemas.microsoft.com/office/drawing/2014/main" id="{0F0DF16C-562F-42F1-9653-193AB84120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" name="Text Box 43">
          <a:extLst>
            <a:ext uri="{FF2B5EF4-FFF2-40B4-BE49-F238E27FC236}">
              <a16:creationId xmlns:a16="http://schemas.microsoft.com/office/drawing/2014/main" id="{2AE364BB-5A27-4677-B4AE-C18CD6065C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" name="Text Box 44">
          <a:extLst>
            <a:ext uri="{FF2B5EF4-FFF2-40B4-BE49-F238E27FC236}">
              <a16:creationId xmlns:a16="http://schemas.microsoft.com/office/drawing/2014/main" id="{36531E11-C999-4574-83E8-F6B6E0DD7E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" name="Text Box 45">
          <a:extLst>
            <a:ext uri="{FF2B5EF4-FFF2-40B4-BE49-F238E27FC236}">
              <a16:creationId xmlns:a16="http://schemas.microsoft.com/office/drawing/2014/main" id="{2D84BD58-0442-45D2-9A95-8DC950B91A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" name="Text Box 46">
          <a:extLst>
            <a:ext uri="{FF2B5EF4-FFF2-40B4-BE49-F238E27FC236}">
              <a16:creationId xmlns:a16="http://schemas.microsoft.com/office/drawing/2014/main" id="{93722E25-9516-4482-9544-E5D0D1DF6E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" name="Text Box 47">
          <a:extLst>
            <a:ext uri="{FF2B5EF4-FFF2-40B4-BE49-F238E27FC236}">
              <a16:creationId xmlns:a16="http://schemas.microsoft.com/office/drawing/2014/main" id="{85745A7B-6895-4726-9519-5A67B40E73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94B0E7ED-FCBC-4C4E-95D0-9E45D495D6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" name="Text Box 55">
          <a:extLst>
            <a:ext uri="{FF2B5EF4-FFF2-40B4-BE49-F238E27FC236}">
              <a16:creationId xmlns:a16="http://schemas.microsoft.com/office/drawing/2014/main" id="{542B74FF-2411-46E2-93DC-B105A6BA08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" name="Text Box 56">
          <a:extLst>
            <a:ext uri="{FF2B5EF4-FFF2-40B4-BE49-F238E27FC236}">
              <a16:creationId xmlns:a16="http://schemas.microsoft.com/office/drawing/2014/main" id="{18C987B2-86B1-4771-8761-2447B4D335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" name="Text Box 57">
          <a:extLst>
            <a:ext uri="{FF2B5EF4-FFF2-40B4-BE49-F238E27FC236}">
              <a16:creationId xmlns:a16="http://schemas.microsoft.com/office/drawing/2014/main" id="{1B53105D-B6CD-4E1B-AF86-36CDF3931C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" name="Text Box 58">
          <a:extLst>
            <a:ext uri="{FF2B5EF4-FFF2-40B4-BE49-F238E27FC236}">
              <a16:creationId xmlns:a16="http://schemas.microsoft.com/office/drawing/2014/main" id="{F46F4606-F608-4907-9876-FC744DA043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098FBC5C-184E-4B88-97BA-E79100C6B7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" name="Text Box 60">
          <a:extLst>
            <a:ext uri="{FF2B5EF4-FFF2-40B4-BE49-F238E27FC236}">
              <a16:creationId xmlns:a16="http://schemas.microsoft.com/office/drawing/2014/main" id="{66E10576-002A-435A-8D5B-FC82831CC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" name="Text Box 61">
          <a:extLst>
            <a:ext uri="{FF2B5EF4-FFF2-40B4-BE49-F238E27FC236}">
              <a16:creationId xmlns:a16="http://schemas.microsoft.com/office/drawing/2014/main" id="{CD938EB8-D227-448B-8F2D-592E16A6BC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" name="Text Box 62">
          <a:extLst>
            <a:ext uri="{FF2B5EF4-FFF2-40B4-BE49-F238E27FC236}">
              <a16:creationId xmlns:a16="http://schemas.microsoft.com/office/drawing/2014/main" id="{AECA0503-A2D8-4A29-97C0-DF16B7D0F8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59FBC4FF-060D-4795-847C-D9BFA7F56C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" name="Text Box 64">
          <a:extLst>
            <a:ext uri="{FF2B5EF4-FFF2-40B4-BE49-F238E27FC236}">
              <a16:creationId xmlns:a16="http://schemas.microsoft.com/office/drawing/2014/main" id="{9E7D6C69-337A-4A10-9ECB-70270719E2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" name="Text Box 66">
          <a:extLst>
            <a:ext uri="{FF2B5EF4-FFF2-40B4-BE49-F238E27FC236}">
              <a16:creationId xmlns:a16="http://schemas.microsoft.com/office/drawing/2014/main" id="{04709C1F-F440-4358-8436-96720B85C7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" name="Text Box 67">
          <a:extLst>
            <a:ext uri="{FF2B5EF4-FFF2-40B4-BE49-F238E27FC236}">
              <a16:creationId xmlns:a16="http://schemas.microsoft.com/office/drawing/2014/main" id="{7CAEEDE8-977E-4F64-BF6F-8A30F904A6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" name="Text Box 68">
          <a:extLst>
            <a:ext uri="{FF2B5EF4-FFF2-40B4-BE49-F238E27FC236}">
              <a16:creationId xmlns:a16="http://schemas.microsoft.com/office/drawing/2014/main" id="{CAF03B52-92A1-4269-96C8-DDA4B8C8D7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" name="Text Box 69">
          <a:extLst>
            <a:ext uri="{FF2B5EF4-FFF2-40B4-BE49-F238E27FC236}">
              <a16:creationId xmlns:a16="http://schemas.microsoft.com/office/drawing/2014/main" id="{F38B0984-4AD4-4F31-B403-C74FD4DCC4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" name="Text Box 70">
          <a:extLst>
            <a:ext uri="{FF2B5EF4-FFF2-40B4-BE49-F238E27FC236}">
              <a16:creationId xmlns:a16="http://schemas.microsoft.com/office/drawing/2014/main" id="{B6C74985-E034-4BE1-8DA9-61AEF4027D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" name="Text Box 71">
          <a:extLst>
            <a:ext uri="{FF2B5EF4-FFF2-40B4-BE49-F238E27FC236}">
              <a16:creationId xmlns:a16="http://schemas.microsoft.com/office/drawing/2014/main" id="{43AD01D0-FB2F-4527-8CBA-5221F0DEF2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" name="Text Box 72">
          <a:extLst>
            <a:ext uri="{FF2B5EF4-FFF2-40B4-BE49-F238E27FC236}">
              <a16:creationId xmlns:a16="http://schemas.microsoft.com/office/drawing/2014/main" id="{2E1CB7E3-8988-4487-9247-4AF0393711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" name="Text Box 73">
          <a:extLst>
            <a:ext uri="{FF2B5EF4-FFF2-40B4-BE49-F238E27FC236}">
              <a16:creationId xmlns:a16="http://schemas.microsoft.com/office/drawing/2014/main" id="{64E51F75-7FB7-42F9-864A-E7EB5CDA8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" name="Text Box 74">
          <a:extLst>
            <a:ext uri="{FF2B5EF4-FFF2-40B4-BE49-F238E27FC236}">
              <a16:creationId xmlns:a16="http://schemas.microsoft.com/office/drawing/2014/main" id="{DA819099-5E5D-4F8D-83FE-9054EF7C97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" name="Text Box 75">
          <a:extLst>
            <a:ext uri="{FF2B5EF4-FFF2-40B4-BE49-F238E27FC236}">
              <a16:creationId xmlns:a16="http://schemas.microsoft.com/office/drawing/2014/main" id="{0D30E283-9A91-47FC-BB70-3DA1E3F6B2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" name="Text Box 77">
          <a:extLst>
            <a:ext uri="{FF2B5EF4-FFF2-40B4-BE49-F238E27FC236}">
              <a16:creationId xmlns:a16="http://schemas.microsoft.com/office/drawing/2014/main" id="{FA397E82-26A3-487C-99D8-058097D525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" name="Text Box 78">
          <a:extLst>
            <a:ext uri="{FF2B5EF4-FFF2-40B4-BE49-F238E27FC236}">
              <a16:creationId xmlns:a16="http://schemas.microsoft.com/office/drawing/2014/main" id="{A7DFFDAD-D77C-42EB-BBE4-3FA12F50BA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" name="Text Box 80">
          <a:extLst>
            <a:ext uri="{FF2B5EF4-FFF2-40B4-BE49-F238E27FC236}">
              <a16:creationId xmlns:a16="http://schemas.microsoft.com/office/drawing/2014/main" id="{C928652E-9AA9-4478-A3C6-3AA498CCFB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" name="Text Box 81">
          <a:extLst>
            <a:ext uri="{FF2B5EF4-FFF2-40B4-BE49-F238E27FC236}">
              <a16:creationId xmlns:a16="http://schemas.microsoft.com/office/drawing/2014/main" id="{D4586E44-F4F3-4DDC-A07D-30736EBB8B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B1EE4446-6B2A-4753-81B3-727AF5F969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" name="Text Box 40">
          <a:extLst>
            <a:ext uri="{FF2B5EF4-FFF2-40B4-BE49-F238E27FC236}">
              <a16:creationId xmlns:a16="http://schemas.microsoft.com/office/drawing/2014/main" id="{CDFF40BC-8A11-4799-8DA6-C0647A2D8E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" name="Text Box 41">
          <a:extLst>
            <a:ext uri="{FF2B5EF4-FFF2-40B4-BE49-F238E27FC236}">
              <a16:creationId xmlns:a16="http://schemas.microsoft.com/office/drawing/2014/main" id="{006278F5-76B9-4272-90CB-F45C287402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" name="Text Box 42">
          <a:extLst>
            <a:ext uri="{FF2B5EF4-FFF2-40B4-BE49-F238E27FC236}">
              <a16:creationId xmlns:a16="http://schemas.microsoft.com/office/drawing/2014/main" id="{B4924CD2-059A-4925-B52A-E605EFD996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A20E8B43-85D8-4777-9C80-2059BD5C8D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" name="Text Box 44">
          <a:extLst>
            <a:ext uri="{FF2B5EF4-FFF2-40B4-BE49-F238E27FC236}">
              <a16:creationId xmlns:a16="http://schemas.microsoft.com/office/drawing/2014/main" id="{70BD3785-649A-4A7F-A52D-A60CC00B60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DB0B7323-9B8F-4394-9414-567CB72FAB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673E607-0501-47D0-A511-4EAA03BA0C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" name="Text Box 47">
          <a:extLst>
            <a:ext uri="{FF2B5EF4-FFF2-40B4-BE49-F238E27FC236}">
              <a16:creationId xmlns:a16="http://schemas.microsoft.com/office/drawing/2014/main" id="{CA1E48AB-0956-42AB-85B9-8ADE1C1397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" name="Text Box 48">
          <a:extLst>
            <a:ext uri="{FF2B5EF4-FFF2-40B4-BE49-F238E27FC236}">
              <a16:creationId xmlns:a16="http://schemas.microsoft.com/office/drawing/2014/main" id="{36AFE34F-F24F-47EC-8565-A1473BCD1E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" name="Text Box 55">
          <a:extLst>
            <a:ext uri="{FF2B5EF4-FFF2-40B4-BE49-F238E27FC236}">
              <a16:creationId xmlns:a16="http://schemas.microsoft.com/office/drawing/2014/main" id="{67879DF5-6D98-4E85-9050-51731C75DE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" name="Text Box 56">
          <a:extLst>
            <a:ext uri="{FF2B5EF4-FFF2-40B4-BE49-F238E27FC236}">
              <a16:creationId xmlns:a16="http://schemas.microsoft.com/office/drawing/2014/main" id="{3AA359F3-9490-40FA-823F-2871675B3A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" name="Text Box 57">
          <a:extLst>
            <a:ext uri="{FF2B5EF4-FFF2-40B4-BE49-F238E27FC236}">
              <a16:creationId xmlns:a16="http://schemas.microsoft.com/office/drawing/2014/main" id="{A24A127A-5E86-42AB-B8AE-79FEF17B2B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" name="Text Box 58">
          <a:extLst>
            <a:ext uri="{FF2B5EF4-FFF2-40B4-BE49-F238E27FC236}">
              <a16:creationId xmlns:a16="http://schemas.microsoft.com/office/drawing/2014/main" id="{9FCB6CE9-5282-4011-842C-04D726FD9D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" name="Text Box 59">
          <a:extLst>
            <a:ext uri="{FF2B5EF4-FFF2-40B4-BE49-F238E27FC236}">
              <a16:creationId xmlns:a16="http://schemas.microsoft.com/office/drawing/2014/main" id="{01BDC864-8409-418F-916E-BB5DDEF8BF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" name="Text Box 60">
          <a:extLst>
            <a:ext uri="{FF2B5EF4-FFF2-40B4-BE49-F238E27FC236}">
              <a16:creationId xmlns:a16="http://schemas.microsoft.com/office/drawing/2014/main" id="{A6617260-9610-4CA6-BD5D-3D1B641A82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" name="Text Box 61">
          <a:extLst>
            <a:ext uri="{FF2B5EF4-FFF2-40B4-BE49-F238E27FC236}">
              <a16:creationId xmlns:a16="http://schemas.microsoft.com/office/drawing/2014/main" id="{C3F1BAFE-AE1F-4429-AE22-4E1CC328EC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" name="Text Box 62">
          <a:extLst>
            <a:ext uri="{FF2B5EF4-FFF2-40B4-BE49-F238E27FC236}">
              <a16:creationId xmlns:a16="http://schemas.microsoft.com/office/drawing/2014/main" id="{082513FF-21E5-4335-AF91-3581FA51D0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05303C07-8E75-4E12-B672-EDB998B5B2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" name="Text Box 64">
          <a:extLst>
            <a:ext uri="{FF2B5EF4-FFF2-40B4-BE49-F238E27FC236}">
              <a16:creationId xmlns:a16="http://schemas.microsoft.com/office/drawing/2014/main" id="{AD120F58-3B9D-4F27-AA01-2EB2338E0D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" name="Text Box 66">
          <a:extLst>
            <a:ext uri="{FF2B5EF4-FFF2-40B4-BE49-F238E27FC236}">
              <a16:creationId xmlns:a16="http://schemas.microsoft.com/office/drawing/2014/main" id="{7185ED77-23EB-4225-9D7C-2E034ED8E8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" name="Text Box 67">
          <a:extLst>
            <a:ext uri="{FF2B5EF4-FFF2-40B4-BE49-F238E27FC236}">
              <a16:creationId xmlns:a16="http://schemas.microsoft.com/office/drawing/2014/main" id="{892003D5-583C-4439-B531-73C98C1FF8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" name="Text Box 68">
          <a:extLst>
            <a:ext uri="{FF2B5EF4-FFF2-40B4-BE49-F238E27FC236}">
              <a16:creationId xmlns:a16="http://schemas.microsoft.com/office/drawing/2014/main" id="{62255535-66FA-4DCE-A246-869407BA2B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" name="Text Box 69">
          <a:extLst>
            <a:ext uri="{FF2B5EF4-FFF2-40B4-BE49-F238E27FC236}">
              <a16:creationId xmlns:a16="http://schemas.microsoft.com/office/drawing/2014/main" id="{C1ED9D3C-C440-48F7-8C02-D7AC2B47B0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" name="Text Box 70">
          <a:extLst>
            <a:ext uri="{FF2B5EF4-FFF2-40B4-BE49-F238E27FC236}">
              <a16:creationId xmlns:a16="http://schemas.microsoft.com/office/drawing/2014/main" id="{DB00F9FE-A344-4158-B0B4-B3DDD24101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" name="Text Box 71">
          <a:extLst>
            <a:ext uri="{FF2B5EF4-FFF2-40B4-BE49-F238E27FC236}">
              <a16:creationId xmlns:a16="http://schemas.microsoft.com/office/drawing/2014/main" id="{90BDB4AB-2C30-4D70-9EE1-0FF539ED05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" name="Text Box 72">
          <a:extLst>
            <a:ext uri="{FF2B5EF4-FFF2-40B4-BE49-F238E27FC236}">
              <a16:creationId xmlns:a16="http://schemas.microsoft.com/office/drawing/2014/main" id="{C52DA95A-A6BD-478D-95B8-4BD1973FC5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" name="Text Box 73">
          <a:extLst>
            <a:ext uri="{FF2B5EF4-FFF2-40B4-BE49-F238E27FC236}">
              <a16:creationId xmlns:a16="http://schemas.microsoft.com/office/drawing/2014/main" id="{4299D46F-7FC4-485E-A0C7-118B982CE5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" name="Text Box 74">
          <a:extLst>
            <a:ext uri="{FF2B5EF4-FFF2-40B4-BE49-F238E27FC236}">
              <a16:creationId xmlns:a16="http://schemas.microsoft.com/office/drawing/2014/main" id="{68226F85-69F8-4C7D-8A9D-583CFE38C2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" name="Text Box 75">
          <a:extLst>
            <a:ext uri="{FF2B5EF4-FFF2-40B4-BE49-F238E27FC236}">
              <a16:creationId xmlns:a16="http://schemas.microsoft.com/office/drawing/2014/main" id="{3CB96AE0-3E24-4F68-B7C0-73C8467802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" name="Text Box 77">
          <a:extLst>
            <a:ext uri="{FF2B5EF4-FFF2-40B4-BE49-F238E27FC236}">
              <a16:creationId xmlns:a16="http://schemas.microsoft.com/office/drawing/2014/main" id="{DB75D555-F0A9-40C6-926C-978BD1C6C2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6102F544-3FD1-4117-A3F0-1D80568E4F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" name="Text Box 80">
          <a:extLst>
            <a:ext uri="{FF2B5EF4-FFF2-40B4-BE49-F238E27FC236}">
              <a16:creationId xmlns:a16="http://schemas.microsoft.com/office/drawing/2014/main" id="{375F48DA-A11F-4ECE-A203-E40A936371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4AF6B08F-F0CD-488A-8DD8-87323F216E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C50C1A76-A0BD-477E-9407-852F422209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80891EE5-86E4-4362-9358-61913A1B5E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557780B5-5C09-453E-9ED5-821DCF66B7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F006AA11-8E6B-45B2-82BB-4AC032D82D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" name="Text Box 49">
          <a:extLst>
            <a:ext uri="{FF2B5EF4-FFF2-40B4-BE49-F238E27FC236}">
              <a16:creationId xmlns:a16="http://schemas.microsoft.com/office/drawing/2014/main" id="{8B8AA75A-1431-4634-9A96-503C37C357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" name="Text Box 50">
          <a:extLst>
            <a:ext uri="{FF2B5EF4-FFF2-40B4-BE49-F238E27FC236}">
              <a16:creationId xmlns:a16="http://schemas.microsoft.com/office/drawing/2014/main" id="{06FCF17B-7D46-4121-ACAD-AFE18AA223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" name="Text Box 52">
          <a:extLst>
            <a:ext uri="{FF2B5EF4-FFF2-40B4-BE49-F238E27FC236}">
              <a16:creationId xmlns:a16="http://schemas.microsoft.com/office/drawing/2014/main" id="{1B9B0D20-08CA-4E1C-A60D-8918824B95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" name="Text Box 53">
          <a:extLst>
            <a:ext uri="{FF2B5EF4-FFF2-40B4-BE49-F238E27FC236}">
              <a16:creationId xmlns:a16="http://schemas.microsoft.com/office/drawing/2014/main" id="{EDA03C0B-E0E9-4BA5-8E42-A5A74D4966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2B900884-5B22-4E38-808E-6181B1F07D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" name="Text Box 40">
          <a:extLst>
            <a:ext uri="{FF2B5EF4-FFF2-40B4-BE49-F238E27FC236}">
              <a16:creationId xmlns:a16="http://schemas.microsoft.com/office/drawing/2014/main" id="{D168E50D-BE4E-461A-9EB1-52AD05DD34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" name="Text Box 41">
          <a:extLst>
            <a:ext uri="{FF2B5EF4-FFF2-40B4-BE49-F238E27FC236}">
              <a16:creationId xmlns:a16="http://schemas.microsoft.com/office/drawing/2014/main" id="{F22AFAEC-32D7-4FE6-99FC-4FF2DB2864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" name="Text Box 42">
          <a:extLst>
            <a:ext uri="{FF2B5EF4-FFF2-40B4-BE49-F238E27FC236}">
              <a16:creationId xmlns:a16="http://schemas.microsoft.com/office/drawing/2014/main" id="{FA83E1C7-E955-4303-A763-5047736927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287BECA9-AD96-4852-9854-E4150C6FEC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" name="Text Box 44">
          <a:extLst>
            <a:ext uri="{FF2B5EF4-FFF2-40B4-BE49-F238E27FC236}">
              <a16:creationId xmlns:a16="http://schemas.microsoft.com/office/drawing/2014/main" id="{A5B3653F-61BF-41D2-A087-5A535944DF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D83F2324-CCBF-4370-B02D-8F3172C0E8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6E6C1103-8A03-4C49-9984-B80AF1B6FA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" name="Text Box 47">
          <a:extLst>
            <a:ext uri="{FF2B5EF4-FFF2-40B4-BE49-F238E27FC236}">
              <a16:creationId xmlns:a16="http://schemas.microsoft.com/office/drawing/2014/main" id="{50133DC5-B4E1-4561-BFD9-C27519F2BF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" name="Text Box 48">
          <a:extLst>
            <a:ext uri="{FF2B5EF4-FFF2-40B4-BE49-F238E27FC236}">
              <a16:creationId xmlns:a16="http://schemas.microsoft.com/office/drawing/2014/main" id="{AD5FB710-9597-43F8-B309-DDDC9A2E79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" name="Text Box 55">
          <a:extLst>
            <a:ext uri="{FF2B5EF4-FFF2-40B4-BE49-F238E27FC236}">
              <a16:creationId xmlns:a16="http://schemas.microsoft.com/office/drawing/2014/main" id="{E8CCA033-446A-4A56-82C0-EB43EE00EE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" name="Text Box 56">
          <a:extLst>
            <a:ext uri="{FF2B5EF4-FFF2-40B4-BE49-F238E27FC236}">
              <a16:creationId xmlns:a16="http://schemas.microsoft.com/office/drawing/2014/main" id="{F606ED44-2A81-4BCE-873E-9B79ED083E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" name="Text Box 57">
          <a:extLst>
            <a:ext uri="{FF2B5EF4-FFF2-40B4-BE49-F238E27FC236}">
              <a16:creationId xmlns:a16="http://schemas.microsoft.com/office/drawing/2014/main" id="{41622E82-EAA9-4CC6-A5D9-B5BBD93E75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" name="Text Box 58">
          <a:extLst>
            <a:ext uri="{FF2B5EF4-FFF2-40B4-BE49-F238E27FC236}">
              <a16:creationId xmlns:a16="http://schemas.microsoft.com/office/drawing/2014/main" id="{BF00941F-78EF-4A6B-B161-8129F4FD1C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" name="Text Box 59">
          <a:extLst>
            <a:ext uri="{FF2B5EF4-FFF2-40B4-BE49-F238E27FC236}">
              <a16:creationId xmlns:a16="http://schemas.microsoft.com/office/drawing/2014/main" id="{B19ED363-9186-4A38-8D06-5D9B7A71A5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" name="Text Box 60">
          <a:extLst>
            <a:ext uri="{FF2B5EF4-FFF2-40B4-BE49-F238E27FC236}">
              <a16:creationId xmlns:a16="http://schemas.microsoft.com/office/drawing/2014/main" id="{3F974116-564D-4373-B7AA-060BF6F6C6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" name="Text Box 61">
          <a:extLst>
            <a:ext uri="{FF2B5EF4-FFF2-40B4-BE49-F238E27FC236}">
              <a16:creationId xmlns:a16="http://schemas.microsoft.com/office/drawing/2014/main" id="{DBBDD979-1A90-4DDB-9C7C-A26756297F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" name="Text Box 62">
          <a:extLst>
            <a:ext uri="{FF2B5EF4-FFF2-40B4-BE49-F238E27FC236}">
              <a16:creationId xmlns:a16="http://schemas.microsoft.com/office/drawing/2014/main" id="{71CE2058-1B5A-43B1-A88F-1F1B9F20E7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5652D097-341A-4C8E-A67A-F5C9BDF002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" name="Text Box 64">
          <a:extLst>
            <a:ext uri="{FF2B5EF4-FFF2-40B4-BE49-F238E27FC236}">
              <a16:creationId xmlns:a16="http://schemas.microsoft.com/office/drawing/2014/main" id="{7A9B9BB7-46B0-4B80-ADD6-911511C362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" name="Text Box 66">
          <a:extLst>
            <a:ext uri="{FF2B5EF4-FFF2-40B4-BE49-F238E27FC236}">
              <a16:creationId xmlns:a16="http://schemas.microsoft.com/office/drawing/2014/main" id="{017EB349-CC26-4585-A88C-7A04D4C603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" name="Text Box 67">
          <a:extLst>
            <a:ext uri="{FF2B5EF4-FFF2-40B4-BE49-F238E27FC236}">
              <a16:creationId xmlns:a16="http://schemas.microsoft.com/office/drawing/2014/main" id="{B179169B-0A64-45F7-AEED-8335D8E577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" name="Text Box 68">
          <a:extLst>
            <a:ext uri="{FF2B5EF4-FFF2-40B4-BE49-F238E27FC236}">
              <a16:creationId xmlns:a16="http://schemas.microsoft.com/office/drawing/2014/main" id="{E5BEA0E7-E5FD-4639-805B-9B091BFE02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" name="Text Box 69">
          <a:extLst>
            <a:ext uri="{FF2B5EF4-FFF2-40B4-BE49-F238E27FC236}">
              <a16:creationId xmlns:a16="http://schemas.microsoft.com/office/drawing/2014/main" id="{B2DA42D2-6231-4C2A-BACE-EE48E0DA13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" name="Text Box 70">
          <a:extLst>
            <a:ext uri="{FF2B5EF4-FFF2-40B4-BE49-F238E27FC236}">
              <a16:creationId xmlns:a16="http://schemas.microsoft.com/office/drawing/2014/main" id="{F19896F4-338C-4FBE-B75A-230C1F2B8C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" name="Text Box 71">
          <a:extLst>
            <a:ext uri="{FF2B5EF4-FFF2-40B4-BE49-F238E27FC236}">
              <a16:creationId xmlns:a16="http://schemas.microsoft.com/office/drawing/2014/main" id="{E0CE4B03-D10D-4B3A-89F4-A31D01881A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" name="Text Box 72">
          <a:extLst>
            <a:ext uri="{FF2B5EF4-FFF2-40B4-BE49-F238E27FC236}">
              <a16:creationId xmlns:a16="http://schemas.microsoft.com/office/drawing/2014/main" id="{57A7F740-AE40-45C9-BDD1-D77A42BBEA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" name="Text Box 73">
          <a:extLst>
            <a:ext uri="{FF2B5EF4-FFF2-40B4-BE49-F238E27FC236}">
              <a16:creationId xmlns:a16="http://schemas.microsoft.com/office/drawing/2014/main" id="{36F282FC-D228-4ED0-A6D5-87BCB0DA58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" name="Text Box 74">
          <a:extLst>
            <a:ext uri="{FF2B5EF4-FFF2-40B4-BE49-F238E27FC236}">
              <a16:creationId xmlns:a16="http://schemas.microsoft.com/office/drawing/2014/main" id="{E700AFD0-E122-438D-A5DE-7995ADD177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" name="Text Box 75">
          <a:extLst>
            <a:ext uri="{FF2B5EF4-FFF2-40B4-BE49-F238E27FC236}">
              <a16:creationId xmlns:a16="http://schemas.microsoft.com/office/drawing/2014/main" id="{22F0FCAD-E2D4-446A-9AB5-7FD108FCBE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" name="Text Box 77">
          <a:extLst>
            <a:ext uri="{FF2B5EF4-FFF2-40B4-BE49-F238E27FC236}">
              <a16:creationId xmlns:a16="http://schemas.microsoft.com/office/drawing/2014/main" id="{B7E812CB-7125-4A21-AC00-162FEB01F9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" name="Text Box 78">
          <a:extLst>
            <a:ext uri="{FF2B5EF4-FFF2-40B4-BE49-F238E27FC236}">
              <a16:creationId xmlns:a16="http://schemas.microsoft.com/office/drawing/2014/main" id="{557A4765-0A1F-4877-AF40-C29DFE62F2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" name="Text Box 80">
          <a:extLst>
            <a:ext uri="{FF2B5EF4-FFF2-40B4-BE49-F238E27FC236}">
              <a16:creationId xmlns:a16="http://schemas.microsoft.com/office/drawing/2014/main" id="{7D5566E9-1881-4B25-8C0E-8E2C3E34D7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" name="Text Box 81">
          <a:extLst>
            <a:ext uri="{FF2B5EF4-FFF2-40B4-BE49-F238E27FC236}">
              <a16:creationId xmlns:a16="http://schemas.microsoft.com/office/drawing/2014/main" id="{C2814876-C5BD-4D37-AF79-40CD9BDFD9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1D2D2E99-A1BD-4CA4-85A8-7CC108D434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560F736C-D8C5-44DE-B7DE-B470DE6349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B2F43991-E6CB-4F26-ACBC-F655A402DB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F4F35AEF-7129-43C7-82F6-BD11E0860A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" name="Text Box 43">
          <a:extLst>
            <a:ext uri="{FF2B5EF4-FFF2-40B4-BE49-F238E27FC236}">
              <a16:creationId xmlns:a16="http://schemas.microsoft.com/office/drawing/2014/main" id="{F6AAA662-1803-4CBB-94D7-4B74E3663A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" name="Text Box 44">
          <a:extLst>
            <a:ext uri="{FF2B5EF4-FFF2-40B4-BE49-F238E27FC236}">
              <a16:creationId xmlns:a16="http://schemas.microsoft.com/office/drawing/2014/main" id="{59D661E1-1929-45D9-90C6-02FA9F7696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507E0675-FEAD-4513-A764-44B9F26950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FAB89D3D-86D9-4FB0-AF71-6455CE2CE1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E6E2D6A6-1807-4BAF-B827-990E5BD705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" name="Text Box 48">
          <a:extLst>
            <a:ext uri="{FF2B5EF4-FFF2-40B4-BE49-F238E27FC236}">
              <a16:creationId xmlns:a16="http://schemas.microsoft.com/office/drawing/2014/main" id="{5B06CB79-768B-4D07-B504-2E0C55AD52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" name="Text Box 55">
          <a:extLst>
            <a:ext uri="{FF2B5EF4-FFF2-40B4-BE49-F238E27FC236}">
              <a16:creationId xmlns:a16="http://schemas.microsoft.com/office/drawing/2014/main" id="{A073685A-355A-4230-8BF7-F266F6B862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" name="Text Box 56">
          <a:extLst>
            <a:ext uri="{FF2B5EF4-FFF2-40B4-BE49-F238E27FC236}">
              <a16:creationId xmlns:a16="http://schemas.microsoft.com/office/drawing/2014/main" id="{45480CDE-0992-4F1C-8402-D8AA26C06B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" name="Text Box 57">
          <a:extLst>
            <a:ext uri="{FF2B5EF4-FFF2-40B4-BE49-F238E27FC236}">
              <a16:creationId xmlns:a16="http://schemas.microsoft.com/office/drawing/2014/main" id="{44BB2081-99A2-498C-935A-D39928E305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" name="Text Box 58">
          <a:extLst>
            <a:ext uri="{FF2B5EF4-FFF2-40B4-BE49-F238E27FC236}">
              <a16:creationId xmlns:a16="http://schemas.microsoft.com/office/drawing/2014/main" id="{305484AA-AC33-4C4B-8F4A-2F75F9333D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" name="Text Box 59">
          <a:extLst>
            <a:ext uri="{FF2B5EF4-FFF2-40B4-BE49-F238E27FC236}">
              <a16:creationId xmlns:a16="http://schemas.microsoft.com/office/drawing/2014/main" id="{653D3999-DE1D-4740-83F0-948E52FD8E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" name="Text Box 60">
          <a:extLst>
            <a:ext uri="{FF2B5EF4-FFF2-40B4-BE49-F238E27FC236}">
              <a16:creationId xmlns:a16="http://schemas.microsoft.com/office/drawing/2014/main" id="{130C0885-4D3E-499C-A97A-B8062E27DC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" name="Text Box 61">
          <a:extLst>
            <a:ext uri="{FF2B5EF4-FFF2-40B4-BE49-F238E27FC236}">
              <a16:creationId xmlns:a16="http://schemas.microsoft.com/office/drawing/2014/main" id="{C8F0E5D7-F653-4665-B71B-1355901A9D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" name="Text Box 62">
          <a:extLst>
            <a:ext uri="{FF2B5EF4-FFF2-40B4-BE49-F238E27FC236}">
              <a16:creationId xmlns:a16="http://schemas.microsoft.com/office/drawing/2014/main" id="{17BCD92B-D4D8-46F6-9B46-35F6E53F49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7A49C51B-9392-49EF-80CF-645D516386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" name="Text Box 64">
          <a:extLst>
            <a:ext uri="{FF2B5EF4-FFF2-40B4-BE49-F238E27FC236}">
              <a16:creationId xmlns:a16="http://schemas.microsoft.com/office/drawing/2014/main" id="{0CA319BF-9F7A-4069-B75C-4A8A22CA5A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" name="Text Box 66">
          <a:extLst>
            <a:ext uri="{FF2B5EF4-FFF2-40B4-BE49-F238E27FC236}">
              <a16:creationId xmlns:a16="http://schemas.microsoft.com/office/drawing/2014/main" id="{6C62F9AB-4F58-4770-A396-3D640C5E7C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" name="Text Box 67">
          <a:extLst>
            <a:ext uri="{FF2B5EF4-FFF2-40B4-BE49-F238E27FC236}">
              <a16:creationId xmlns:a16="http://schemas.microsoft.com/office/drawing/2014/main" id="{388A2F5E-B636-4F0C-986D-837C10AE3E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411223A5-16BB-47A0-A833-CDC962D6B2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3EC5DD62-0CD2-4D7D-9CED-74E0043476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1D1D75BB-1465-4C27-9E96-EDDCE0F28F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4554E454-A497-433E-9E77-782B82DC56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B9226943-42DB-40CA-9893-EEBA8EDCE2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3FE3E159-6CF2-43F8-82A1-3046CEF152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" name="Text Box 74">
          <a:extLst>
            <a:ext uri="{FF2B5EF4-FFF2-40B4-BE49-F238E27FC236}">
              <a16:creationId xmlns:a16="http://schemas.microsoft.com/office/drawing/2014/main" id="{255537CC-5AB9-475F-A9C0-4EF43D8D8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" name="Text Box 75">
          <a:extLst>
            <a:ext uri="{FF2B5EF4-FFF2-40B4-BE49-F238E27FC236}">
              <a16:creationId xmlns:a16="http://schemas.microsoft.com/office/drawing/2014/main" id="{E7AD8243-4E13-4D0E-B325-F780774953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" name="Text Box 77">
          <a:extLst>
            <a:ext uri="{FF2B5EF4-FFF2-40B4-BE49-F238E27FC236}">
              <a16:creationId xmlns:a16="http://schemas.microsoft.com/office/drawing/2014/main" id="{9DFE3FBE-7FA7-4EE1-8AA2-351D3427BE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" name="Text Box 78">
          <a:extLst>
            <a:ext uri="{FF2B5EF4-FFF2-40B4-BE49-F238E27FC236}">
              <a16:creationId xmlns:a16="http://schemas.microsoft.com/office/drawing/2014/main" id="{C244AE5E-BE81-4E90-B9BA-551D7CC6FB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" name="Text Box 80">
          <a:extLst>
            <a:ext uri="{FF2B5EF4-FFF2-40B4-BE49-F238E27FC236}">
              <a16:creationId xmlns:a16="http://schemas.microsoft.com/office/drawing/2014/main" id="{977F8C14-57A1-4EE4-8F75-5C76B5E3E3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" name="Text Box 81">
          <a:extLst>
            <a:ext uri="{FF2B5EF4-FFF2-40B4-BE49-F238E27FC236}">
              <a16:creationId xmlns:a16="http://schemas.microsoft.com/office/drawing/2014/main" id="{DAB6F69E-16DC-4E7D-B2E0-31D5191B9D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719C0CC-6945-4B38-9190-F9B8B304D5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" name="Text Box 40">
          <a:extLst>
            <a:ext uri="{FF2B5EF4-FFF2-40B4-BE49-F238E27FC236}">
              <a16:creationId xmlns:a16="http://schemas.microsoft.com/office/drawing/2014/main" id="{16D1F37F-475B-4307-9266-4C8F74AD6A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" name="Text Box 41">
          <a:extLst>
            <a:ext uri="{FF2B5EF4-FFF2-40B4-BE49-F238E27FC236}">
              <a16:creationId xmlns:a16="http://schemas.microsoft.com/office/drawing/2014/main" id="{EE08C0FC-15C5-4921-B924-8B121ED4CF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" name="Text Box 42">
          <a:extLst>
            <a:ext uri="{FF2B5EF4-FFF2-40B4-BE49-F238E27FC236}">
              <a16:creationId xmlns:a16="http://schemas.microsoft.com/office/drawing/2014/main" id="{F6A1C421-5140-46E4-881C-023B2DAB26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A4D3BBBB-B920-4BD1-86C1-A233799248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" name="Text Box 44">
          <a:extLst>
            <a:ext uri="{FF2B5EF4-FFF2-40B4-BE49-F238E27FC236}">
              <a16:creationId xmlns:a16="http://schemas.microsoft.com/office/drawing/2014/main" id="{BBF89FA8-7506-4DA9-8B26-4321C9843E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862EB000-EC6E-46CB-A301-B816BDA95C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" name="Text Box 46">
          <a:extLst>
            <a:ext uri="{FF2B5EF4-FFF2-40B4-BE49-F238E27FC236}">
              <a16:creationId xmlns:a16="http://schemas.microsoft.com/office/drawing/2014/main" id="{B9541D5A-3775-4E35-AD36-3FEEF03079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" name="Text Box 47">
          <a:extLst>
            <a:ext uri="{FF2B5EF4-FFF2-40B4-BE49-F238E27FC236}">
              <a16:creationId xmlns:a16="http://schemas.microsoft.com/office/drawing/2014/main" id="{F53BA33A-50CC-4433-B9B8-31B09C3B5A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" name="Text Box 48">
          <a:extLst>
            <a:ext uri="{FF2B5EF4-FFF2-40B4-BE49-F238E27FC236}">
              <a16:creationId xmlns:a16="http://schemas.microsoft.com/office/drawing/2014/main" id="{56BCD819-1AA0-4691-B5FB-D90DA7E930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" name="Text Box 55">
          <a:extLst>
            <a:ext uri="{FF2B5EF4-FFF2-40B4-BE49-F238E27FC236}">
              <a16:creationId xmlns:a16="http://schemas.microsoft.com/office/drawing/2014/main" id="{9D14FA81-1B7D-47EF-B6F2-8EB73E99B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" name="Text Box 56">
          <a:extLst>
            <a:ext uri="{FF2B5EF4-FFF2-40B4-BE49-F238E27FC236}">
              <a16:creationId xmlns:a16="http://schemas.microsoft.com/office/drawing/2014/main" id="{978ECC21-6394-4874-8802-9E22C06509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" name="Text Box 57">
          <a:extLst>
            <a:ext uri="{FF2B5EF4-FFF2-40B4-BE49-F238E27FC236}">
              <a16:creationId xmlns:a16="http://schemas.microsoft.com/office/drawing/2014/main" id="{33089442-F161-494A-B5EB-13C33E03B4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" name="Text Box 58">
          <a:extLst>
            <a:ext uri="{FF2B5EF4-FFF2-40B4-BE49-F238E27FC236}">
              <a16:creationId xmlns:a16="http://schemas.microsoft.com/office/drawing/2014/main" id="{314F58E9-66CF-4686-83C6-5278DB40A7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F41CB5DD-AD9D-446F-A179-D0F6B1DA90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" name="Text Box 60">
          <a:extLst>
            <a:ext uri="{FF2B5EF4-FFF2-40B4-BE49-F238E27FC236}">
              <a16:creationId xmlns:a16="http://schemas.microsoft.com/office/drawing/2014/main" id="{C3173951-0A8A-4533-B898-619DE9D667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" name="Text Box 61">
          <a:extLst>
            <a:ext uri="{FF2B5EF4-FFF2-40B4-BE49-F238E27FC236}">
              <a16:creationId xmlns:a16="http://schemas.microsoft.com/office/drawing/2014/main" id="{1DF083F8-E0EC-41EB-B29A-7719FB85DA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" name="Text Box 62">
          <a:extLst>
            <a:ext uri="{FF2B5EF4-FFF2-40B4-BE49-F238E27FC236}">
              <a16:creationId xmlns:a16="http://schemas.microsoft.com/office/drawing/2014/main" id="{3D5D576F-9C8C-47F8-8390-D717394871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AB38C119-1D5D-4022-B6D8-2D4C4A8228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" name="Text Box 64">
          <a:extLst>
            <a:ext uri="{FF2B5EF4-FFF2-40B4-BE49-F238E27FC236}">
              <a16:creationId xmlns:a16="http://schemas.microsoft.com/office/drawing/2014/main" id="{B0E311ED-C0F0-47C2-8935-47505602E2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" name="Text Box 66">
          <a:extLst>
            <a:ext uri="{FF2B5EF4-FFF2-40B4-BE49-F238E27FC236}">
              <a16:creationId xmlns:a16="http://schemas.microsoft.com/office/drawing/2014/main" id="{1DCD41EA-20C9-4274-81FE-B9FF581A57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" name="Text Box 67">
          <a:extLst>
            <a:ext uri="{FF2B5EF4-FFF2-40B4-BE49-F238E27FC236}">
              <a16:creationId xmlns:a16="http://schemas.microsoft.com/office/drawing/2014/main" id="{A657BE43-4661-4DAD-8069-67484A43DF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" name="Text Box 68">
          <a:extLst>
            <a:ext uri="{FF2B5EF4-FFF2-40B4-BE49-F238E27FC236}">
              <a16:creationId xmlns:a16="http://schemas.microsoft.com/office/drawing/2014/main" id="{890311E6-EC36-4ACC-BEE4-E52CBB4908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" name="Text Box 69">
          <a:extLst>
            <a:ext uri="{FF2B5EF4-FFF2-40B4-BE49-F238E27FC236}">
              <a16:creationId xmlns:a16="http://schemas.microsoft.com/office/drawing/2014/main" id="{851A9A39-D7C6-4838-A5B4-3901D5BE49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" name="Text Box 70">
          <a:extLst>
            <a:ext uri="{FF2B5EF4-FFF2-40B4-BE49-F238E27FC236}">
              <a16:creationId xmlns:a16="http://schemas.microsoft.com/office/drawing/2014/main" id="{BEDBDD50-BC45-4E51-8E36-C0D223FC00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" name="Text Box 71">
          <a:extLst>
            <a:ext uri="{FF2B5EF4-FFF2-40B4-BE49-F238E27FC236}">
              <a16:creationId xmlns:a16="http://schemas.microsoft.com/office/drawing/2014/main" id="{C9FD9401-03B2-4744-9ABD-62F3AE7B7C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" name="Text Box 72">
          <a:extLst>
            <a:ext uri="{FF2B5EF4-FFF2-40B4-BE49-F238E27FC236}">
              <a16:creationId xmlns:a16="http://schemas.microsoft.com/office/drawing/2014/main" id="{B3A0F5B5-45CF-4820-9290-63A95FAB46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" name="Text Box 73">
          <a:extLst>
            <a:ext uri="{FF2B5EF4-FFF2-40B4-BE49-F238E27FC236}">
              <a16:creationId xmlns:a16="http://schemas.microsoft.com/office/drawing/2014/main" id="{6C5ED670-A24D-43A3-91AE-AD8631300E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" name="Text Box 74">
          <a:extLst>
            <a:ext uri="{FF2B5EF4-FFF2-40B4-BE49-F238E27FC236}">
              <a16:creationId xmlns:a16="http://schemas.microsoft.com/office/drawing/2014/main" id="{D57F56AF-7106-4E5E-8DFB-8CC0E0BE47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" name="Text Box 75">
          <a:extLst>
            <a:ext uri="{FF2B5EF4-FFF2-40B4-BE49-F238E27FC236}">
              <a16:creationId xmlns:a16="http://schemas.microsoft.com/office/drawing/2014/main" id="{5B19953D-CFB9-4376-A9CE-BE2393B5EC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" name="Text Box 77">
          <a:extLst>
            <a:ext uri="{FF2B5EF4-FFF2-40B4-BE49-F238E27FC236}">
              <a16:creationId xmlns:a16="http://schemas.microsoft.com/office/drawing/2014/main" id="{680310B7-BDEE-4CB4-9AE0-874D9881D3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" name="Text Box 78">
          <a:extLst>
            <a:ext uri="{FF2B5EF4-FFF2-40B4-BE49-F238E27FC236}">
              <a16:creationId xmlns:a16="http://schemas.microsoft.com/office/drawing/2014/main" id="{51BD48ED-4A22-4091-BA98-C7493D4D1E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" name="Text Box 80">
          <a:extLst>
            <a:ext uri="{FF2B5EF4-FFF2-40B4-BE49-F238E27FC236}">
              <a16:creationId xmlns:a16="http://schemas.microsoft.com/office/drawing/2014/main" id="{25D6C76E-16CF-40B9-B50C-15B10F64CA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" name="Text Box 81">
          <a:extLst>
            <a:ext uri="{FF2B5EF4-FFF2-40B4-BE49-F238E27FC236}">
              <a16:creationId xmlns:a16="http://schemas.microsoft.com/office/drawing/2014/main" id="{72DBEF20-3DA7-451E-8982-31E5237950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8581346E-3447-469E-8D9B-C88A135D14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7653E61E-331D-4615-9D17-14F3561C9C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258AE2FA-9DAD-4515-9760-05EFFCE70E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409CE6BE-1D45-4057-92A6-C9C6F5466E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B87CCB20-A3F3-4EDD-BBDE-0ACAC9E434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F455782F-9C4F-4B93-B521-CCCAC6C6C5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1A7CD69D-633D-407B-A268-4E5D6A5584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" name="Text Box 10">
          <a:extLst>
            <a:ext uri="{FF2B5EF4-FFF2-40B4-BE49-F238E27FC236}">
              <a16:creationId xmlns:a16="http://schemas.microsoft.com/office/drawing/2014/main" id="{950346FE-650E-40CF-9B1F-A4DE8EE9DE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id="{AF605B90-4903-4221-8A7B-53FD084DF5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" name="Text Box 12">
          <a:extLst>
            <a:ext uri="{FF2B5EF4-FFF2-40B4-BE49-F238E27FC236}">
              <a16:creationId xmlns:a16="http://schemas.microsoft.com/office/drawing/2014/main" id="{60350134-65FF-4C73-B72E-3A2E569BEA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3E9E7A27-FD6E-4EB0-B0AD-61C3F38DC4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48888D4B-2AAE-4D05-A8A2-304EEFB6C5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" name="Text Box 52">
          <a:extLst>
            <a:ext uri="{FF2B5EF4-FFF2-40B4-BE49-F238E27FC236}">
              <a16:creationId xmlns:a16="http://schemas.microsoft.com/office/drawing/2014/main" id="{254EE511-0766-449A-A8F8-2CA789EDDD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" name="Text Box 53">
          <a:extLst>
            <a:ext uri="{FF2B5EF4-FFF2-40B4-BE49-F238E27FC236}">
              <a16:creationId xmlns:a16="http://schemas.microsoft.com/office/drawing/2014/main" id="{B1B1DFC2-C63E-4188-B10A-73345BF0BB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7F6A63C0-621B-477E-9A2E-18F6A0D193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7A3FD6FD-AC97-4D8A-959A-2B30ADEDB2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34466010-C868-4F45-8EA8-EA0011B6A8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55A30A3F-6154-47C7-B11A-7FD9DB9950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A92ED05A-DF04-40FD-A52B-13B1158747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42007D71-50CF-4BE3-9179-9A0D460BFB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5DEE0D87-42F4-44FD-A059-869BABAFCE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" name="Text Box 10">
          <a:extLst>
            <a:ext uri="{FF2B5EF4-FFF2-40B4-BE49-F238E27FC236}">
              <a16:creationId xmlns:a16="http://schemas.microsoft.com/office/drawing/2014/main" id="{1C10B9AA-BC04-431D-B144-695674837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" name="Text Box 11">
          <a:extLst>
            <a:ext uri="{FF2B5EF4-FFF2-40B4-BE49-F238E27FC236}">
              <a16:creationId xmlns:a16="http://schemas.microsoft.com/office/drawing/2014/main" id="{FE8B4254-A4A9-444C-BC20-1F2C78C247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" name="Text Box 12">
          <a:extLst>
            <a:ext uri="{FF2B5EF4-FFF2-40B4-BE49-F238E27FC236}">
              <a16:creationId xmlns:a16="http://schemas.microsoft.com/office/drawing/2014/main" id="{8D0AF8CE-34BF-49CF-AFAC-664909BCD2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D6ED043F-CED7-40DA-ACD5-9A01B7E221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id="{7F2F43A8-452D-47CD-9308-7E18E68BCE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id="{44A60D02-FF56-47C2-8C62-29B80117C7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id="{A6B61EA4-D403-4391-A708-39C23F21E8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E5B83768-266B-4F81-8D24-A5D635CAD4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" name="Text Box 44">
          <a:extLst>
            <a:ext uri="{FF2B5EF4-FFF2-40B4-BE49-F238E27FC236}">
              <a16:creationId xmlns:a16="http://schemas.microsoft.com/office/drawing/2014/main" id="{3CBE2A43-62EA-4149-8E8F-A0D96A97BF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" name="Text Box 45">
          <a:extLst>
            <a:ext uri="{FF2B5EF4-FFF2-40B4-BE49-F238E27FC236}">
              <a16:creationId xmlns:a16="http://schemas.microsoft.com/office/drawing/2014/main" id="{F4F36FD5-6D4E-4D21-A91C-FFC37D9DB4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" name="Text Box 46">
          <a:extLst>
            <a:ext uri="{FF2B5EF4-FFF2-40B4-BE49-F238E27FC236}">
              <a16:creationId xmlns:a16="http://schemas.microsoft.com/office/drawing/2014/main" id="{03557832-1FC1-4076-98CD-A52AFB5A00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D4D70501-83A3-40D9-AD53-A18FEB3451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" name="Text Box 48">
          <a:extLst>
            <a:ext uri="{FF2B5EF4-FFF2-40B4-BE49-F238E27FC236}">
              <a16:creationId xmlns:a16="http://schemas.microsoft.com/office/drawing/2014/main" id="{4BD3C62F-81A5-409C-9D0F-E859A061C3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" name="Text Box 49">
          <a:extLst>
            <a:ext uri="{FF2B5EF4-FFF2-40B4-BE49-F238E27FC236}">
              <a16:creationId xmlns:a16="http://schemas.microsoft.com/office/drawing/2014/main" id="{F928290E-8561-4FC7-BD05-19130B5184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" name="Text Box 50">
          <a:extLst>
            <a:ext uri="{FF2B5EF4-FFF2-40B4-BE49-F238E27FC236}">
              <a16:creationId xmlns:a16="http://schemas.microsoft.com/office/drawing/2014/main" id="{585A0780-A919-4BBE-8757-DECD44215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" name="Text Box 52">
          <a:extLst>
            <a:ext uri="{FF2B5EF4-FFF2-40B4-BE49-F238E27FC236}">
              <a16:creationId xmlns:a16="http://schemas.microsoft.com/office/drawing/2014/main" id="{0158A7CD-45AD-4D43-BDAB-FB5D44DAE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" name="Text Box 53">
          <a:extLst>
            <a:ext uri="{FF2B5EF4-FFF2-40B4-BE49-F238E27FC236}">
              <a16:creationId xmlns:a16="http://schemas.microsoft.com/office/drawing/2014/main" id="{CF099949-BDB6-4D94-BBBA-72767DCC96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" name="Text Box 55">
          <a:extLst>
            <a:ext uri="{FF2B5EF4-FFF2-40B4-BE49-F238E27FC236}">
              <a16:creationId xmlns:a16="http://schemas.microsoft.com/office/drawing/2014/main" id="{A2D7A904-B01D-4855-A617-B4923AE2FE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" name="Text Box 56">
          <a:extLst>
            <a:ext uri="{FF2B5EF4-FFF2-40B4-BE49-F238E27FC236}">
              <a16:creationId xmlns:a16="http://schemas.microsoft.com/office/drawing/2014/main" id="{BE46291C-7BC5-4277-A2E7-FAB391C1BC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" name="Text Box 57">
          <a:extLst>
            <a:ext uri="{FF2B5EF4-FFF2-40B4-BE49-F238E27FC236}">
              <a16:creationId xmlns:a16="http://schemas.microsoft.com/office/drawing/2014/main" id="{AEF152E3-838E-4C03-83FE-4C20645A91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" name="Text Box 58">
          <a:extLst>
            <a:ext uri="{FF2B5EF4-FFF2-40B4-BE49-F238E27FC236}">
              <a16:creationId xmlns:a16="http://schemas.microsoft.com/office/drawing/2014/main" id="{56594E0E-46E0-4306-AAF7-1AAEFB50F7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" name="Text Box 59">
          <a:extLst>
            <a:ext uri="{FF2B5EF4-FFF2-40B4-BE49-F238E27FC236}">
              <a16:creationId xmlns:a16="http://schemas.microsoft.com/office/drawing/2014/main" id="{2D80AFD8-3C43-4743-8DC5-B7275A5546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" name="Text Box 60">
          <a:extLst>
            <a:ext uri="{FF2B5EF4-FFF2-40B4-BE49-F238E27FC236}">
              <a16:creationId xmlns:a16="http://schemas.microsoft.com/office/drawing/2014/main" id="{80CEF6CE-0035-464C-9FEC-28ABFA764A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" name="Text Box 61">
          <a:extLst>
            <a:ext uri="{FF2B5EF4-FFF2-40B4-BE49-F238E27FC236}">
              <a16:creationId xmlns:a16="http://schemas.microsoft.com/office/drawing/2014/main" id="{6BBBB8AD-DBC0-4295-991D-9E768BC37A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" name="Text Box 62">
          <a:extLst>
            <a:ext uri="{FF2B5EF4-FFF2-40B4-BE49-F238E27FC236}">
              <a16:creationId xmlns:a16="http://schemas.microsoft.com/office/drawing/2014/main" id="{EDAA30AB-028A-43D9-8281-BA88F8F87A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F0C9A169-B0F6-4BAF-990A-FE22F92572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" name="Text Box 64">
          <a:extLst>
            <a:ext uri="{FF2B5EF4-FFF2-40B4-BE49-F238E27FC236}">
              <a16:creationId xmlns:a16="http://schemas.microsoft.com/office/drawing/2014/main" id="{7DF111C8-ED84-473F-8154-CE1F436877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" name="Text Box 66">
          <a:extLst>
            <a:ext uri="{FF2B5EF4-FFF2-40B4-BE49-F238E27FC236}">
              <a16:creationId xmlns:a16="http://schemas.microsoft.com/office/drawing/2014/main" id="{D5E9102C-08CB-447D-A2DE-A982236A57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" name="Text Box 67">
          <a:extLst>
            <a:ext uri="{FF2B5EF4-FFF2-40B4-BE49-F238E27FC236}">
              <a16:creationId xmlns:a16="http://schemas.microsoft.com/office/drawing/2014/main" id="{DD9A42FC-56BA-493D-8BA4-FBDC36AACB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" name="Text Box 68">
          <a:extLst>
            <a:ext uri="{FF2B5EF4-FFF2-40B4-BE49-F238E27FC236}">
              <a16:creationId xmlns:a16="http://schemas.microsoft.com/office/drawing/2014/main" id="{DE4A5CBF-F955-4553-9D5D-FA58E9F70D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" name="Text Box 69">
          <a:extLst>
            <a:ext uri="{FF2B5EF4-FFF2-40B4-BE49-F238E27FC236}">
              <a16:creationId xmlns:a16="http://schemas.microsoft.com/office/drawing/2014/main" id="{7B81A3C4-750C-4E42-AEAC-34B57CD2A9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" name="Text Box 70">
          <a:extLst>
            <a:ext uri="{FF2B5EF4-FFF2-40B4-BE49-F238E27FC236}">
              <a16:creationId xmlns:a16="http://schemas.microsoft.com/office/drawing/2014/main" id="{7665215A-0F2D-4302-AD05-9E07242A8E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" name="Text Box 71">
          <a:extLst>
            <a:ext uri="{FF2B5EF4-FFF2-40B4-BE49-F238E27FC236}">
              <a16:creationId xmlns:a16="http://schemas.microsoft.com/office/drawing/2014/main" id="{766A490D-76CF-414E-8DA4-EFCE7DA18F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" name="Text Box 72">
          <a:extLst>
            <a:ext uri="{FF2B5EF4-FFF2-40B4-BE49-F238E27FC236}">
              <a16:creationId xmlns:a16="http://schemas.microsoft.com/office/drawing/2014/main" id="{CAD72817-89BA-43BC-83D2-0A3FCFA5E7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" name="Text Box 73">
          <a:extLst>
            <a:ext uri="{FF2B5EF4-FFF2-40B4-BE49-F238E27FC236}">
              <a16:creationId xmlns:a16="http://schemas.microsoft.com/office/drawing/2014/main" id="{FDAE620E-F50B-41E2-8ECE-01B3E3FD3B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" name="Text Box 74">
          <a:extLst>
            <a:ext uri="{FF2B5EF4-FFF2-40B4-BE49-F238E27FC236}">
              <a16:creationId xmlns:a16="http://schemas.microsoft.com/office/drawing/2014/main" id="{F0CDCC4A-6D8B-4D71-8C3D-3B5B0A3C38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" name="Text Box 75">
          <a:extLst>
            <a:ext uri="{FF2B5EF4-FFF2-40B4-BE49-F238E27FC236}">
              <a16:creationId xmlns:a16="http://schemas.microsoft.com/office/drawing/2014/main" id="{6B432094-91E5-412C-89FC-0C8CC124E0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" name="Text Box 77">
          <a:extLst>
            <a:ext uri="{FF2B5EF4-FFF2-40B4-BE49-F238E27FC236}">
              <a16:creationId xmlns:a16="http://schemas.microsoft.com/office/drawing/2014/main" id="{97F1FDE6-7246-49DA-9EE8-C5C955E24B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" name="Text Box 78">
          <a:extLst>
            <a:ext uri="{FF2B5EF4-FFF2-40B4-BE49-F238E27FC236}">
              <a16:creationId xmlns:a16="http://schemas.microsoft.com/office/drawing/2014/main" id="{D1CCDC6E-F9FA-4C51-9186-9F41355987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" name="Text Box 80">
          <a:extLst>
            <a:ext uri="{FF2B5EF4-FFF2-40B4-BE49-F238E27FC236}">
              <a16:creationId xmlns:a16="http://schemas.microsoft.com/office/drawing/2014/main" id="{CB5A3723-23D6-43C8-9CE0-FA228F1378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" name="Text Box 81">
          <a:extLst>
            <a:ext uri="{FF2B5EF4-FFF2-40B4-BE49-F238E27FC236}">
              <a16:creationId xmlns:a16="http://schemas.microsoft.com/office/drawing/2014/main" id="{FE28D47B-493D-4B90-9945-78D8246BCD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543A5BE0-AE07-4814-9EFE-D8D4632F71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" name="Text Box 40">
          <a:extLst>
            <a:ext uri="{FF2B5EF4-FFF2-40B4-BE49-F238E27FC236}">
              <a16:creationId xmlns:a16="http://schemas.microsoft.com/office/drawing/2014/main" id="{F975D9F2-1A05-4B8A-8158-C93F4DAFC7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" name="Text Box 41">
          <a:extLst>
            <a:ext uri="{FF2B5EF4-FFF2-40B4-BE49-F238E27FC236}">
              <a16:creationId xmlns:a16="http://schemas.microsoft.com/office/drawing/2014/main" id="{7C094343-F88A-4711-AE74-AAD66EE66E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" name="Text Box 42">
          <a:extLst>
            <a:ext uri="{FF2B5EF4-FFF2-40B4-BE49-F238E27FC236}">
              <a16:creationId xmlns:a16="http://schemas.microsoft.com/office/drawing/2014/main" id="{E8E02E22-23E2-4426-9B7E-7C4FAEC5E8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97E2DB3B-CC50-4D16-8CA5-299831290F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" name="Text Box 44">
          <a:extLst>
            <a:ext uri="{FF2B5EF4-FFF2-40B4-BE49-F238E27FC236}">
              <a16:creationId xmlns:a16="http://schemas.microsoft.com/office/drawing/2014/main" id="{D8595DD1-77BC-4BD0-9194-9D091C8269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" name="Text Box 45">
          <a:extLst>
            <a:ext uri="{FF2B5EF4-FFF2-40B4-BE49-F238E27FC236}">
              <a16:creationId xmlns:a16="http://schemas.microsoft.com/office/drawing/2014/main" id="{FB77B5A7-2C68-4081-9253-0E8D1D0665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" name="Text Box 46">
          <a:extLst>
            <a:ext uri="{FF2B5EF4-FFF2-40B4-BE49-F238E27FC236}">
              <a16:creationId xmlns:a16="http://schemas.microsoft.com/office/drawing/2014/main" id="{9B85FF55-662A-44C1-829F-0CA95C3D4A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" name="Text Box 47">
          <a:extLst>
            <a:ext uri="{FF2B5EF4-FFF2-40B4-BE49-F238E27FC236}">
              <a16:creationId xmlns:a16="http://schemas.microsoft.com/office/drawing/2014/main" id="{77E1268F-8780-4439-BAB1-E30E0A07FF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" name="Text Box 48">
          <a:extLst>
            <a:ext uri="{FF2B5EF4-FFF2-40B4-BE49-F238E27FC236}">
              <a16:creationId xmlns:a16="http://schemas.microsoft.com/office/drawing/2014/main" id="{3BB296F6-59A6-4B8E-A08F-872FBE89E8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" name="Text Box 55">
          <a:extLst>
            <a:ext uri="{FF2B5EF4-FFF2-40B4-BE49-F238E27FC236}">
              <a16:creationId xmlns:a16="http://schemas.microsoft.com/office/drawing/2014/main" id="{E4EE3D02-4848-4159-98BE-D2470A474E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" name="Text Box 56">
          <a:extLst>
            <a:ext uri="{FF2B5EF4-FFF2-40B4-BE49-F238E27FC236}">
              <a16:creationId xmlns:a16="http://schemas.microsoft.com/office/drawing/2014/main" id="{1C207FB8-28B3-481E-904B-FCDF5A7882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" name="Text Box 57">
          <a:extLst>
            <a:ext uri="{FF2B5EF4-FFF2-40B4-BE49-F238E27FC236}">
              <a16:creationId xmlns:a16="http://schemas.microsoft.com/office/drawing/2014/main" id="{9E6F5E98-1A8D-4EAF-B9E5-C6A5878288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" name="Text Box 58">
          <a:extLst>
            <a:ext uri="{FF2B5EF4-FFF2-40B4-BE49-F238E27FC236}">
              <a16:creationId xmlns:a16="http://schemas.microsoft.com/office/drawing/2014/main" id="{F9353FC5-4CAE-4535-A485-EDA8583B78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9FC20C01-1D97-4145-AA3C-6B96A90914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" name="Text Box 60">
          <a:extLst>
            <a:ext uri="{FF2B5EF4-FFF2-40B4-BE49-F238E27FC236}">
              <a16:creationId xmlns:a16="http://schemas.microsoft.com/office/drawing/2014/main" id="{BAF1FE68-26AE-42FD-AA13-81E238B491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" name="Text Box 61">
          <a:extLst>
            <a:ext uri="{FF2B5EF4-FFF2-40B4-BE49-F238E27FC236}">
              <a16:creationId xmlns:a16="http://schemas.microsoft.com/office/drawing/2014/main" id="{BD5033A9-FDCC-4D1B-A444-746D8C5FAF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" name="Text Box 62">
          <a:extLst>
            <a:ext uri="{FF2B5EF4-FFF2-40B4-BE49-F238E27FC236}">
              <a16:creationId xmlns:a16="http://schemas.microsoft.com/office/drawing/2014/main" id="{C2E13552-592E-4A17-99DA-86D734B173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" name="Text Box 63">
          <a:extLst>
            <a:ext uri="{FF2B5EF4-FFF2-40B4-BE49-F238E27FC236}">
              <a16:creationId xmlns:a16="http://schemas.microsoft.com/office/drawing/2014/main" id="{A37C48B5-0474-463B-9F60-2CF57899D2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" name="Text Box 64">
          <a:extLst>
            <a:ext uri="{FF2B5EF4-FFF2-40B4-BE49-F238E27FC236}">
              <a16:creationId xmlns:a16="http://schemas.microsoft.com/office/drawing/2014/main" id="{FD0C6DEF-D6AB-4E01-BEE3-C50A7F7DBE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" name="Text Box 66">
          <a:extLst>
            <a:ext uri="{FF2B5EF4-FFF2-40B4-BE49-F238E27FC236}">
              <a16:creationId xmlns:a16="http://schemas.microsoft.com/office/drawing/2014/main" id="{7523C7D2-C55C-4465-A8E6-ABEB7DCD43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" name="Text Box 67">
          <a:extLst>
            <a:ext uri="{FF2B5EF4-FFF2-40B4-BE49-F238E27FC236}">
              <a16:creationId xmlns:a16="http://schemas.microsoft.com/office/drawing/2014/main" id="{B6950623-45E3-4670-A6FE-B6B05BE76C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DDBA1D3B-A758-47CB-9B11-890F38C831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FF177C17-A31E-4D71-831E-ECF5DA0DCC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14E364C2-A927-43FA-8636-73317608F3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86A076EC-F678-46D5-A5BE-7A795E33C7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78F368ED-2E73-48C9-9D9A-4E07A8E77E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53EF22F8-FD79-4763-A54F-147D214047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" name="Text Box 74">
          <a:extLst>
            <a:ext uri="{FF2B5EF4-FFF2-40B4-BE49-F238E27FC236}">
              <a16:creationId xmlns:a16="http://schemas.microsoft.com/office/drawing/2014/main" id="{9C7D4AED-C597-4E53-A83C-BC97E9CAF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" name="Text Box 75">
          <a:extLst>
            <a:ext uri="{FF2B5EF4-FFF2-40B4-BE49-F238E27FC236}">
              <a16:creationId xmlns:a16="http://schemas.microsoft.com/office/drawing/2014/main" id="{209A9FF0-384F-42A5-A6E0-88969AC494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" name="Text Box 77">
          <a:extLst>
            <a:ext uri="{FF2B5EF4-FFF2-40B4-BE49-F238E27FC236}">
              <a16:creationId xmlns:a16="http://schemas.microsoft.com/office/drawing/2014/main" id="{BB333AE2-CE1A-4EB7-A578-8E2384FB9B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" name="Text Box 78">
          <a:extLst>
            <a:ext uri="{FF2B5EF4-FFF2-40B4-BE49-F238E27FC236}">
              <a16:creationId xmlns:a16="http://schemas.microsoft.com/office/drawing/2014/main" id="{41DB5983-0D12-420F-B5CE-F5A717B565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" name="Text Box 80">
          <a:extLst>
            <a:ext uri="{FF2B5EF4-FFF2-40B4-BE49-F238E27FC236}">
              <a16:creationId xmlns:a16="http://schemas.microsoft.com/office/drawing/2014/main" id="{4550C436-6889-4DB7-A3C9-58D38A9A50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" name="Text Box 81">
          <a:extLst>
            <a:ext uri="{FF2B5EF4-FFF2-40B4-BE49-F238E27FC236}">
              <a16:creationId xmlns:a16="http://schemas.microsoft.com/office/drawing/2014/main" id="{208551CE-C448-40AF-97F7-0DDF8E78AB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7B8C83B5-84CC-4DFD-87F0-AAEA631909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" name="Text Box 40">
          <a:extLst>
            <a:ext uri="{FF2B5EF4-FFF2-40B4-BE49-F238E27FC236}">
              <a16:creationId xmlns:a16="http://schemas.microsoft.com/office/drawing/2014/main" id="{7B0B3CD4-8E53-404D-BFF1-53D081CCF9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" name="Text Box 41">
          <a:extLst>
            <a:ext uri="{FF2B5EF4-FFF2-40B4-BE49-F238E27FC236}">
              <a16:creationId xmlns:a16="http://schemas.microsoft.com/office/drawing/2014/main" id="{EEBFC594-8E05-4DEA-9330-5A843A50FF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" name="Text Box 42">
          <a:extLst>
            <a:ext uri="{FF2B5EF4-FFF2-40B4-BE49-F238E27FC236}">
              <a16:creationId xmlns:a16="http://schemas.microsoft.com/office/drawing/2014/main" id="{8CB55361-4CCF-4C17-9A4B-861B090A98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556288B9-E547-41FA-8997-12F5112A56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" name="Text Box 44">
          <a:extLst>
            <a:ext uri="{FF2B5EF4-FFF2-40B4-BE49-F238E27FC236}">
              <a16:creationId xmlns:a16="http://schemas.microsoft.com/office/drawing/2014/main" id="{86DA59B1-B729-4FC0-9218-6493AC51C4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" name="Text Box 45">
          <a:extLst>
            <a:ext uri="{FF2B5EF4-FFF2-40B4-BE49-F238E27FC236}">
              <a16:creationId xmlns:a16="http://schemas.microsoft.com/office/drawing/2014/main" id="{1CEA4957-14D0-4CD1-861E-4C7D18A5BE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DE584C4C-142E-4F62-A5D1-CFE4584F2A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FD85E4E3-3112-4371-8FBD-07EE0B7CC8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" name="Text Box 48">
          <a:extLst>
            <a:ext uri="{FF2B5EF4-FFF2-40B4-BE49-F238E27FC236}">
              <a16:creationId xmlns:a16="http://schemas.microsoft.com/office/drawing/2014/main" id="{2DFBABD3-5258-4917-B3A1-89B3A2194B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7" name="Text Box 55">
          <a:extLst>
            <a:ext uri="{FF2B5EF4-FFF2-40B4-BE49-F238E27FC236}">
              <a16:creationId xmlns:a16="http://schemas.microsoft.com/office/drawing/2014/main" id="{C38E55C2-65D3-4E30-8526-C61087A033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8" name="Text Box 56">
          <a:extLst>
            <a:ext uri="{FF2B5EF4-FFF2-40B4-BE49-F238E27FC236}">
              <a16:creationId xmlns:a16="http://schemas.microsoft.com/office/drawing/2014/main" id="{F13E7788-0B17-471C-B984-CFBBC35250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9" name="Text Box 57">
          <a:extLst>
            <a:ext uri="{FF2B5EF4-FFF2-40B4-BE49-F238E27FC236}">
              <a16:creationId xmlns:a16="http://schemas.microsoft.com/office/drawing/2014/main" id="{14F44F95-A4CA-4300-9742-816A68CDA7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0" name="Text Box 58">
          <a:extLst>
            <a:ext uri="{FF2B5EF4-FFF2-40B4-BE49-F238E27FC236}">
              <a16:creationId xmlns:a16="http://schemas.microsoft.com/office/drawing/2014/main" id="{5B36F04F-0324-4793-A932-131A01B326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1" name="Text Box 59">
          <a:extLst>
            <a:ext uri="{FF2B5EF4-FFF2-40B4-BE49-F238E27FC236}">
              <a16:creationId xmlns:a16="http://schemas.microsoft.com/office/drawing/2014/main" id="{683707F3-1A78-488F-B8E7-BB57FCB272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2" name="Text Box 60">
          <a:extLst>
            <a:ext uri="{FF2B5EF4-FFF2-40B4-BE49-F238E27FC236}">
              <a16:creationId xmlns:a16="http://schemas.microsoft.com/office/drawing/2014/main" id="{B4A550E5-5F3B-4CF5-9556-E2EC7D9804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3" name="Text Box 61">
          <a:extLst>
            <a:ext uri="{FF2B5EF4-FFF2-40B4-BE49-F238E27FC236}">
              <a16:creationId xmlns:a16="http://schemas.microsoft.com/office/drawing/2014/main" id="{919A373E-E95D-41FA-ABB4-144FACC8C9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4" name="Text Box 62">
          <a:extLst>
            <a:ext uri="{FF2B5EF4-FFF2-40B4-BE49-F238E27FC236}">
              <a16:creationId xmlns:a16="http://schemas.microsoft.com/office/drawing/2014/main" id="{8C115B8C-DF7D-4CE8-9C9E-043C4D1F36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00CDAF4A-9EFB-417E-B53B-517F320ED8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6" name="Text Box 64">
          <a:extLst>
            <a:ext uri="{FF2B5EF4-FFF2-40B4-BE49-F238E27FC236}">
              <a16:creationId xmlns:a16="http://schemas.microsoft.com/office/drawing/2014/main" id="{D864869B-ABC9-4C5D-9816-D9BA0E33C5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7" name="Text Box 66">
          <a:extLst>
            <a:ext uri="{FF2B5EF4-FFF2-40B4-BE49-F238E27FC236}">
              <a16:creationId xmlns:a16="http://schemas.microsoft.com/office/drawing/2014/main" id="{EADB4978-B77B-43C9-A406-5CAACEAC21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8" name="Text Box 67">
          <a:extLst>
            <a:ext uri="{FF2B5EF4-FFF2-40B4-BE49-F238E27FC236}">
              <a16:creationId xmlns:a16="http://schemas.microsoft.com/office/drawing/2014/main" id="{A9052CBE-24F2-4025-8F3F-FF78EA414F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99" name="Text Box 68">
          <a:extLst>
            <a:ext uri="{FF2B5EF4-FFF2-40B4-BE49-F238E27FC236}">
              <a16:creationId xmlns:a16="http://schemas.microsoft.com/office/drawing/2014/main" id="{AA7488D4-EECA-4D51-8FF0-939DCD0DF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0" name="Text Box 69">
          <a:extLst>
            <a:ext uri="{FF2B5EF4-FFF2-40B4-BE49-F238E27FC236}">
              <a16:creationId xmlns:a16="http://schemas.microsoft.com/office/drawing/2014/main" id="{2E035013-1BCA-4184-939C-CE1ACE992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1" name="Text Box 70">
          <a:extLst>
            <a:ext uri="{FF2B5EF4-FFF2-40B4-BE49-F238E27FC236}">
              <a16:creationId xmlns:a16="http://schemas.microsoft.com/office/drawing/2014/main" id="{25658ADA-C599-4978-A7CA-BA53065B8B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2" name="Text Box 71">
          <a:extLst>
            <a:ext uri="{FF2B5EF4-FFF2-40B4-BE49-F238E27FC236}">
              <a16:creationId xmlns:a16="http://schemas.microsoft.com/office/drawing/2014/main" id="{D0D27FCB-0DE6-40AA-BD78-A8F740B31C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3" name="Text Box 72">
          <a:extLst>
            <a:ext uri="{FF2B5EF4-FFF2-40B4-BE49-F238E27FC236}">
              <a16:creationId xmlns:a16="http://schemas.microsoft.com/office/drawing/2014/main" id="{16C2A0FD-912B-44AE-9029-DB28C14761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4" name="Text Box 73">
          <a:extLst>
            <a:ext uri="{FF2B5EF4-FFF2-40B4-BE49-F238E27FC236}">
              <a16:creationId xmlns:a16="http://schemas.microsoft.com/office/drawing/2014/main" id="{6E518602-8CAF-4B3E-B748-043ACE776F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id="{B7DCC444-1C63-480C-889D-98BC948797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id="{EE65CF56-9541-47CD-B217-0CFD586A09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7" name="Text Box 77">
          <a:extLst>
            <a:ext uri="{FF2B5EF4-FFF2-40B4-BE49-F238E27FC236}">
              <a16:creationId xmlns:a16="http://schemas.microsoft.com/office/drawing/2014/main" id="{65D86F7D-EC86-46AD-BFC9-A7FB3EB767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8" name="Text Box 78">
          <a:extLst>
            <a:ext uri="{FF2B5EF4-FFF2-40B4-BE49-F238E27FC236}">
              <a16:creationId xmlns:a16="http://schemas.microsoft.com/office/drawing/2014/main" id="{1951A5C0-F882-462A-A5D9-B1A44AF16F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09" name="Text Box 80">
          <a:extLst>
            <a:ext uri="{FF2B5EF4-FFF2-40B4-BE49-F238E27FC236}">
              <a16:creationId xmlns:a16="http://schemas.microsoft.com/office/drawing/2014/main" id="{74BBA109-2DDC-4E64-99EE-D145420597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0" name="Text Box 81">
          <a:extLst>
            <a:ext uri="{FF2B5EF4-FFF2-40B4-BE49-F238E27FC236}">
              <a16:creationId xmlns:a16="http://schemas.microsoft.com/office/drawing/2014/main" id="{3F17BED9-DB6C-4B3B-9FDF-F2846DDEA7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8BF3A3F3-3257-46CE-980B-036617E239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2" name="Text Box 40">
          <a:extLst>
            <a:ext uri="{FF2B5EF4-FFF2-40B4-BE49-F238E27FC236}">
              <a16:creationId xmlns:a16="http://schemas.microsoft.com/office/drawing/2014/main" id="{63727441-1D0C-4E14-A289-30D0019331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3" name="Text Box 41">
          <a:extLst>
            <a:ext uri="{FF2B5EF4-FFF2-40B4-BE49-F238E27FC236}">
              <a16:creationId xmlns:a16="http://schemas.microsoft.com/office/drawing/2014/main" id="{76D2DC94-7EBD-43B8-9B21-8A4525EA62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60AC3D16-7E09-4450-9BDC-132CE73AE0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B672B114-9659-462E-BF3D-F95DB92A1A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6" name="Text Box 44">
          <a:extLst>
            <a:ext uri="{FF2B5EF4-FFF2-40B4-BE49-F238E27FC236}">
              <a16:creationId xmlns:a16="http://schemas.microsoft.com/office/drawing/2014/main" id="{70B40E39-6788-4DAC-9C48-FC6D4E4D19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7" name="Text Box 45">
          <a:extLst>
            <a:ext uri="{FF2B5EF4-FFF2-40B4-BE49-F238E27FC236}">
              <a16:creationId xmlns:a16="http://schemas.microsoft.com/office/drawing/2014/main" id="{F00E10FD-BB97-4DC7-8F1C-CD26A5BB2C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8" name="Text Box 46">
          <a:extLst>
            <a:ext uri="{FF2B5EF4-FFF2-40B4-BE49-F238E27FC236}">
              <a16:creationId xmlns:a16="http://schemas.microsoft.com/office/drawing/2014/main" id="{9B568B94-43AC-4222-B203-4E1106CE42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F213A358-3E67-4E7B-8126-43F4F853FE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0" name="Text Box 48">
          <a:extLst>
            <a:ext uri="{FF2B5EF4-FFF2-40B4-BE49-F238E27FC236}">
              <a16:creationId xmlns:a16="http://schemas.microsoft.com/office/drawing/2014/main" id="{94BEF31A-15D5-4BF0-907D-E00827686B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1" name="Text Box 55">
          <a:extLst>
            <a:ext uri="{FF2B5EF4-FFF2-40B4-BE49-F238E27FC236}">
              <a16:creationId xmlns:a16="http://schemas.microsoft.com/office/drawing/2014/main" id="{14515B98-DE05-4148-8B21-AF1D886F8B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2" name="Text Box 56">
          <a:extLst>
            <a:ext uri="{FF2B5EF4-FFF2-40B4-BE49-F238E27FC236}">
              <a16:creationId xmlns:a16="http://schemas.microsoft.com/office/drawing/2014/main" id="{6A9D9312-A7EF-4112-BBAC-87C37DEC66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3" name="Text Box 57">
          <a:extLst>
            <a:ext uri="{FF2B5EF4-FFF2-40B4-BE49-F238E27FC236}">
              <a16:creationId xmlns:a16="http://schemas.microsoft.com/office/drawing/2014/main" id="{ADE5C174-7043-444A-AEC0-6E8CB0F996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4" name="Text Box 58">
          <a:extLst>
            <a:ext uri="{FF2B5EF4-FFF2-40B4-BE49-F238E27FC236}">
              <a16:creationId xmlns:a16="http://schemas.microsoft.com/office/drawing/2014/main" id="{B05BDF7C-5541-4250-84C9-8DEB300C59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5" name="Text Box 59">
          <a:extLst>
            <a:ext uri="{FF2B5EF4-FFF2-40B4-BE49-F238E27FC236}">
              <a16:creationId xmlns:a16="http://schemas.microsoft.com/office/drawing/2014/main" id="{71087B41-440D-45C6-8484-FE8FCEA10D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6" name="Text Box 60">
          <a:extLst>
            <a:ext uri="{FF2B5EF4-FFF2-40B4-BE49-F238E27FC236}">
              <a16:creationId xmlns:a16="http://schemas.microsoft.com/office/drawing/2014/main" id="{AC54BBCC-762E-4620-9ECA-2EB0A77403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7" name="Text Box 61">
          <a:extLst>
            <a:ext uri="{FF2B5EF4-FFF2-40B4-BE49-F238E27FC236}">
              <a16:creationId xmlns:a16="http://schemas.microsoft.com/office/drawing/2014/main" id="{9A13F1D9-5D97-472A-9C17-736A11098D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8" name="Text Box 62">
          <a:extLst>
            <a:ext uri="{FF2B5EF4-FFF2-40B4-BE49-F238E27FC236}">
              <a16:creationId xmlns:a16="http://schemas.microsoft.com/office/drawing/2014/main" id="{519DD263-AB81-43CE-ABFC-E0552F28CB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29" name="Text Box 63">
          <a:extLst>
            <a:ext uri="{FF2B5EF4-FFF2-40B4-BE49-F238E27FC236}">
              <a16:creationId xmlns:a16="http://schemas.microsoft.com/office/drawing/2014/main" id="{6A0934CD-A7DA-4412-ADD1-01495217C2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0" name="Text Box 64">
          <a:extLst>
            <a:ext uri="{FF2B5EF4-FFF2-40B4-BE49-F238E27FC236}">
              <a16:creationId xmlns:a16="http://schemas.microsoft.com/office/drawing/2014/main" id="{287E93B7-D39C-42F7-9562-E7E9F932DE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1" name="Text Box 66">
          <a:extLst>
            <a:ext uri="{FF2B5EF4-FFF2-40B4-BE49-F238E27FC236}">
              <a16:creationId xmlns:a16="http://schemas.microsoft.com/office/drawing/2014/main" id="{51E966F9-B5F8-4654-B5CD-1B56E8AD19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2" name="Text Box 67">
          <a:extLst>
            <a:ext uri="{FF2B5EF4-FFF2-40B4-BE49-F238E27FC236}">
              <a16:creationId xmlns:a16="http://schemas.microsoft.com/office/drawing/2014/main" id="{0E7B030F-221D-4E46-890F-854971EBC3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77862892-901A-4861-98A9-E9B4405355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853AF5DC-EFCD-418E-80F2-D7784E53B3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52625B38-C2F6-4ECA-A0C5-0E2F7732E9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4C932DBA-3DAC-4F68-9DA6-8C2A29558A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25C089BD-7FB4-4EBC-ACDB-22D6B7E871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9A0D68E0-830A-41BC-9C54-DD46F850EB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39" name="Text Box 74">
          <a:extLst>
            <a:ext uri="{FF2B5EF4-FFF2-40B4-BE49-F238E27FC236}">
              <a16:creationId xmlns:a16="http://schemas.microsoft.com/office/drawing/2014/main" id="{BAE41067-AD95-4CD5-812D-B775D75A14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0" name="Text Box 75">
          <a:extLst>
            <a:ext uri="{FF2B5EF4-FFF2-40B4-BE49-F238E27FC236}">
              <a16:creationId xmlns:a16="http://schemas.microsoft.com/office/drawing/2014/main" id="{1764F6BC-075B-4C92-B6E8-359894F2C0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1" name="Text Box 77">
          <a:extLst>
            <a:ext uri="{FF2B5EF4-FFF2-40B4-BE49-F238E27FC236}">
              <a16:creationId xmlns:a16="http://schemas.microsoft.com/office/drawing/2014/main" id="{2E2FB745-9DD8-4C6A-A3AF-F7F28D2B41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2" name="Text Box 78">
          <a:extLst>
            <a:ext uri="{FF2B5EF4-FFF2-40B4-BE49-F238E27FC236}">
              <a16:creationId xmlns:a16="http://schemas.microsoft.com/office/drawing/2014/main" id="{2051A7CF-CFB0-4DE0-922E-36C4D0AFC4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3" name="Text Box 80">
          <a:extLst>
            <a:ext uri="{FF2B5EF4-FFF2-40B4-BE49-F238E27FC236}">
              <a16:creationId xmlns:a16="http://schemas.microsoft.com/office/drawing/2014/main" id="{ED97D92F-A892-455D-B4D2-91B9A5D733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7FCE7BB2-0E61-45F2-895D-871A484B3D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81D07341-54E5-41E2-B1B0-81A3C3119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F0C96585-F332-4456-ABC3-4701B74089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7" name="Text Box 11">
          <a:extLst>
            <a:ext uri="{FF2B5EF4-FFF2-40B4-BE49-F238E27FC236}">
              <a16:creationId xmlns:a16="http://schemas.microsoft.com/office/drawing/2014/main" id="{624A3371-EF32-4998-929D-26D53F4409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8" name="Text Box 12">
          <a:extLst>
            <a:ext uri="{FF2B5EF4-FFF2-40B4-BE49-F238E27FC236}">
              <a16:creationId xmlns:a16="http://schemas.microsoft.com/office/drawing/2014/main" id="{531AC3EC-A4CE-4C52-AE69-50469A2F48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49" name="Text Box 49">
          <a:extLst>
            <a:ext uri="{FF2B5EF4-FFF2-40B4-BE49-F238E27FC236}">
              <a16:creationId xmlns:a16="http://schemas.microsoft.com/office/drawing/2014/main" id="{D9F9C1BF-461C-4450-8763-CF463C614B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0" name="Text Box 50">
          <a:extLst>
            <a:ext uri="{FF2B5EF4-FFF2-40B4-BE49-F238E27FC236}">
              <a16:creationId xmlns:a16="http://schemas.microsoft.com/office/drawing/2014/main" id="{7F6A70C8-F5FF-4A86-91CC-C11FE5F927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1" name="Text Box 52">
          <a:extLst>
            <a:ext uri="{FF2B5EF4-FFF2-40B4-BE49-F238E27FC236}">
              <a16:creationId xmlns:a16="http://schemas.microsoft.com/office/drawing/2014/main" id="{8CB10990-7113-49E3-BA02-C430A8F9C8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2" name="Text Box 53">
          <a:extLst>
            <a:ext uri="{FF2B5EF4-FFF2-40B4-BE49-F238E27FC236}">
              <a16:creationId xmlns:a16="http://schemas.microsoft.com/office/drawing/2014/main" id="{AEF2F61B-9FF9-4C74-8229-D99EDFAE02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BE5C81A9-B272-4C34-88FF-D352E7FA37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4" name="Text Box 40">
          <a:extLst>
            <a:ext uri="{FF2B5EF4-FFF2-40B4-BE49-F238E27FC236}">
              <a16:creationId xmlns:a16="http://schemas.microsoft.com/office/drawing/2014/main" id="{C396F388-100A-408C-BDB6-1F96FDAD0B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5" name="Text Box 41">
          <a:extLst>
            <a:ext uri="{FF2B5EF4-FFF2-40B4-BE49-F238E27FC236}">
              <a16:creationId xmlns:a16="http://schemas.microsoft.com/office/drawing/2014/main" id="{982A0632-9DB5-4BA2-A24E-F0466D78F9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6" name="Text Box 42">
          <a:extLst>
            <a:ext uri="{FF2B5EF4-FFF2-40B4-BE49-F238E27FC236}">
              <a16:creationId xmlns:a16="http://schemas.microsoft.com/office/drawing/2014/main" id="{15F9E303-A5DF-4C26-B0A5-AF0A0E695A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AC4BBE82-9534-41A7-B509-ED9864A352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8" name="Text Box 44">
          <a:extLst>
            <a:ext uri="{FF2B5EF4-FFF2-40B4-BE49-F238E27FC236}">
              <a16:creationId xmlns:a16="http://schemas.microsoft.com/office/drawing/2014/main" id="{A1B51EA9-1013-445C-B5CC-D91E7D01F2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59" name="Text Box 45">
          <a:extLst>
            <a:ext uri="{FF2B5EF4-FFF2-40B4-BE49-F238E27FC236}">
              <a16:creationId xmlns:a16="http://schemas.microsoft.com/office/drawing/2014/main" id="{5BA51D72-6F34-45CA-B13A-FF5B37AA75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422308AA-8AB0-44DC-B75E-B27B1FCD8A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C0A1019F-B0A1-4512-98F8-F868E07198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2" name="Text Box 48">
          <a:extLst>
            <a:ext uri="{FF2B5EF4-FFF2-40B4-BE49-F238E27FC236}">
              <a16:creationId xmlns:a16="http://schemas.microsoft.com/office/drawing/2014/main" id="{431DF5E1-B565-46FD-8E82-B5EE7512BF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3" name="Text Box 55">
          <a:extLst>
            <a:ext uri="{FF2B5EF4-FFF2-40B4-BE49-F238E27FC236}">
              <a16:creationId xmlns:a16="http://schemas.microsoft.com/office/drawing/2014/main" id="{316FDBEA-7799-4892-8968-132FB9354C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4" name="Text Box 56">
          <a:extLst>
            <a:ext uri="{FF2B5EF4-FFF2-40B4-BE49-F238E27FC236}">
              <a16:creationId xmlns:a16="http://schemas.microsoft.com/office/drawing/2014/main" id="{0AEAB0CF-7C83-4C09-8485-F825C9AB73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5" name="Text Box 57">
          <a:extLst>
            <a:ext uri="{FF2B5EF4-FFF2-40B4-BE49-F238E27FC236}">
              <a16:creationId xmlns:a16="http://schemas.microsoft.com/office/drawing/2014/main" id="{2DCA7E0D-FD1A-4031-B29C-E52E0D174D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6" name="Text Box 58">
          <a:extLst>
            <a:ext uri="{FF2B5EF4-FFF2-40B4-BE49-F238E27FC236}">
              <a16:creationId xmlns:a16="http://schemas.microsoft.com/office/drawing/2014/main" id="{A18EB3F9-FED8-42BA-8161-C7A592AF66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7" name="Text Box 59">
          <a:extLst>
            <a:ext uri="{FF2B5EF4-FFF2-40B4-BE49-F238E27FC236}">
              <a16:creationId xmlns:a16="http://schemas.microsoft.com/office/drawing/2014/main" id="{A93DF9AB-582F-4778-97CC-9D7D05BE9B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8" name="Text Box 60">
          <a:extLst>
            <a:ext uri="{FF2B5EF4-FFF2-40B4-BE49-F238E27FC236}">
              <a16:creationId xmlns:a16="http://schemas.microsoft.com/office/drawing/2014/main" id="{F287D829-DF61-4DF3-A6E1-800C9B60F0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69" name="Text Box 61">
          <a:extLst>
            <a:ext uri="{FF2B5EF4-FFF2-40B4-BE49-F238E27FC236}">
              <a16:creationId xmlns:a16="http://schemas.microsoft.com/office/drawing/2014/main" id="{334ABB74-33E4-4129-A476-F20C0BAF77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0" name="Text Box 62">
          <a:extLst>
            <a:ext uri="{FF2B5EF4-FFF2-40B4-BE49-F238E27FC236}">
              <a16:creationId xmlns:a16="http://schemas.microsoft.com/office/drawing/2014/main" id="{BA66F46D-D85D-473D-B4F5-807F182FD3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644DAA02-8DA9-4265-AC20-DB3A8BD03A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2" name="Text Box 64">
          <a:extLst>
            <a:ext uri="{FF2B5EF4-FFF2-40B4-BE49-F238E27FC236}">
              <a16:creationId xmlns:a16="http://schemas.microsoft.com/office/drawing/2014/main" id="{52AD2BFC-9026-4FC3-A66B-8B2AF09039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3" name="Text Box 66">
          <a:extLst>
            <a:ext uri="{FF2B5EF4-FFF2-40B4-BE49-F238E27FC236}">
              <a16:creationId xmlns:a16="http://schemas.microsoft.com/office/drawing/2014/main" id="{774F2543-617C-4F69-93C6-F30A275FDA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4" name="Text Box 67">
          <a:extLst>
            <a:ext uri="{FF2B5EF4-FFF2-40B4-BE49-F238E27FC236}">
              <a16:creationId xmlns:a16="http://schemas.microsoft.com/office/drawing/2014/main" id="{64078329-3BF8-422C-8C11-44A46CA85A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5" name="Text Box 68">
          <a:extLst>
            <a:ext uri="{FF2B5EF4-FFF2-40B4-BE49-F238E27FC236}">
              <a16:creationId xmlns:a16="http://schemas.microsoft.com/office/drawing/2014/main" id="{9A92CA0C-6AD2-4B07-98BF-901321AEA7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6" name="Text Box 69">
          <a:extLst>
            <a:ext uri="{FF2B5EF4-FFF2-40B4-BE49-F238E27FC236}">
              <a16:creationId xmlns:a16="http://schemas.microsoft.com/office/drawing/2014/main" id="{B0EDBA35-DEE6-4496-99E7-890C1C646A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7" name="Text Box 70">
          <a:extLst>
            <a:ext uri="{FF2B5EF4-FFF2-40B4-BE49-F238E27FC236}">
              <a16:creationId xmlns:a16="http://schemas.microsoft.com/office/drawing/2014/main" id="{F0716A27-AE46-4ABF-8A0C-BC14E69018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8" name="Text Box 71">
          <a:extLst>
            <a:ext uri="{FF2B5EF4-FFF2-40B4-BE49-F238E27FC236}">
              <a16:creationId xmlns:a16="http://schemas.microsoft.com/office/drawing/2014/main" id="{671449CE-158E-45BF-BC05-0C3B2FB0BF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79" name="Text Box 72">
          <a:extLst>
            <a:ext uri="{FF2B5EF4-FFF2-40B4-BE49-F238E27FC236}">
              <a16:creationId xmlns:a16="http://schemas.microsoft.com/office/drawing/2014/main" id="{74CC17DB-224B-4F5C-81B5-74778623D5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0" name="Text Box 73">
          <a:extLst>
            <a:ext uri="{FF2B5EF4-FFF2-40B4-BE49-F238E27FC236}">
              <a16:creationId xmlns:a16="http://schemas.microsoft.com/office/drawing/2014/main" id="{47383EA5-8FA7-4A03-AEDF-070CA564D9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1" name="Text Box 74">
          <a:extLst>
            <a:ext uri="{FF2B5EF4-FFF2-40B4-BE49-F238E27FC236}">
              <a16:creationId xmlns:a16="http://schemas.microsoft.com/office/drawing/2014/main" id="{095658E6-318E-45BD-9F6D-87FD100BD2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2" name="Text Box 75">
          <a:extLst>
            <a:ext uri="{FF2B5EF4-FFF2-40B4-BE49-F238E27FC236}">
              <a16:creationId xmlns:a16="http://schemas.microsoft.com/office/drawing/2014/main" id="{B46FFE81-0FD7-4AE1-857F-30EFFEBC27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3" name="Text Box 77">
          <a:extLst>
            <a:ext uri="{FF2B5EF4-FFF2-40B4-BE49-F238E27FC236}">
              <a16:creationId xmlns:a16="http://schemas.microsoft.com/office/drawing/2014/main" id="{08EFE1E0-4569-4B47-B38F-3485DC1184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id="{2082B5AA-CF17-4AB8-B54A-087189393B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5" name="Text Box 80">
          <a:extLst>
            <a:ext uri="{FF2B5EF4-FFF2-40B4-BE49-F238E27FC236}">
              <a16:creationId xmlns:a16="http://schemas.microsoft.com/office/drawing/2014/main" id="{7B88834E-3F47-4E91-8FD1-55E3E0D7B8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6" name="Text Box 81">
          <a:extLst>
            <a:ext uri="{FF2B5EF4-FFF2-40B4-BE49-F238E27FC236}">
              <a16:creationId xmlns:a16="http://schemas.microsoft.com/office/drawing/2014/main" id="{5487A7CD-942F-4783-904C-0BF6B26F42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8004C8F6-1285-43E5-9D3B-82FD395DB0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8" name="Text Box 40">
          <a:extLst>
            <a:ext uri="{FF2B5EF4-FFF2-40B4-BE49-F238E27FC236}">
              <a16:creationId xmlns:a16="http://schemas.microsoft.com/office/drawing/2014/main" id="{8431E8FC-F8D8-4849-9F65-9F550FFBD3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89" name="Text Box 41">
          <a:extLst>
            <a:ext uri="{FF2B5EF4-FFF2-40B4-BE49-F238E27FC236}">
              <a16:creationId xmlns:a16="http://schemas.microsoft.com/office/drawing/2014/main" id="{BE476258-5544-481C-ABBC-A4492BFAF1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0" name="Text Box 42">
          <a:extLst>
            <a:ext uri="{FF2B5EF4-FFF2-40B4-BE49-F238E27FC236}">
              <a16:creationId xmlns:a16="http://schemas.microsoft.com/office/drawing/2014/main" id="{427D33CD-2993-4F01-97FA-BB3DCAE188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4F023870-3611-4E1D-ADFF-FE5394567F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2" name="Text Box 44">
          <a:extLst>
            <a:ext uri="{FF2B5EF4-FFF2-40B4-BE49-F238E27FC236}">
              <a16:creationId xmlns:a16="http://schemas.microsoft.com/office/drawing/2014/main" id="{10EA25BB-7858-4933-9B8A-C45C17CD34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3" name="Text Box 45">
          <a:extLst>
            <a:ext uri="{FF2B5EF4-FFF2-40B4-BE49-F238E27FC236}">
              <a16:creationId xmlns:a16="http://schemas.microsoft.com/office/drawing/2014/main" id="{BB279881-B3F9-49EE-B0A3-EFD3DE62D3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B2FE19E7-D57A-4016-BB2A-6835D7F71A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CC09CF3F-2B6E-40AB-9499-956E73DB02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6" name="Text Box 48">
          <a:extLst>
            <a:ext uri="{FF2B5EF4-FFF2-40B4-BE49-F238E27FC236}">
              <a16:creationId xmlns:a16="http://schemas.microsoft.com/office/drawing/2014/main" id="{3D89114C-4553-4FC9-BAA1-76D21A1E0D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7" name="Text Box 55">
          <a:extLst>
            <a:ext uri="{FF2B5EF4-FFF2-40B4-BE49-F238E27FC236}">
              <a16:creationId xmlns:a16="http://schemas.microsoft.com/office/drawing/2014/main" id="{0950F68A-39D0-43E4-AFC2-2CAA8E29DE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8" name="Text Box 56">
          <a:extLst>
            <a:ext uri="{FF2B5EF4-FFF2-40B4-BE49-F238E27FC236}">
              <a16:creationId xmlns:a16="http://schemas.microsoft.com/office/drawing/2014/main" id="{9312CD3E-3E60-4814-BE2C-EDD178166B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599" name="Text Box 57">
          <a:extLst>
            <a:ext uri="{FF2B5EF4-FFF2-40B4-BE49-F238E27FC236}">
              <a16:creationId xmlns:a16="http://schemas.microsoft.com/office/drawing/2014/main" id="{8AAAC01C-E994-468E-ABDC-35E06AD6C3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0" name="Text Box 58">
          <a:extLst>
            <a:ext uri="{FF2B5EF4-FFF2-40B4-BE49-F238E27FC236}">
              <a16:creationId xmlns:a16="http://schemas.microsoft.com/office/drawing/2014/main" id="{B3E6AD6C-A9F1-46AA-87AA-1182D2BD87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1" name="Text Box 59">
          <a:extLst>
            <a:ext uri="{FF2B5EF4-FFF2-40B4-BE49-F238E27FC236}">
              <a16:creationId xmlns:a16="http://schemas.microsoft.com/office/drawing/2014/main" id="{EF030F66-5F57-4D5F-B32C-A29D8B62C9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2" name="Text Box 60">
          <a:extLst>
            <a:ext uri="{FF2B5EF4-FFF2-40B4-BE49-F238E27FC236}">
              <a16:creationId xmlns:a16="http://schemas.microsoft.com/office/drawing/2014/main" id="{AB088850-5DE0-4534-867B-525333815E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3" name="Text Box 61">
          <a:extLst>
            <a:ext uri="{FF2B5EF4-FFF2-40B4-BE49-F238E27FC236}">
              <a16:creationId xmlns:a16="http://schemas.microsoft.com/office/drawing/2014/main" id="{2512F6A4-386A-4CF5-AAB1-50A32E3307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4" name="Text Box 62">
          <a:extLst>
            <a:ext uri="{FF2B5EF4-FFF2-40B4-BE49-F238E27FC236}">
              <a16:creationId xmlns:a16="http://schemas.microsoft.com/office/drawing/2014/main" id="{70ACFB64-3038-45E2-887F-EFC9BDE0E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5" name="Text Box 63">
          <a:extLst>
            <a:ext uri="{FF2B5EF4-FFF2-40B4-BE49-F238E27FC236}">
              <a16:creationId xmlns:a16="http://schemas.microsoft.com/office/drawing/2014/main" id="{1EB9DF64-30BB-4BC0-9E69-60F72D5A86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6" name="Text Box 64">
          <a:extLst>
            <a:ext uri="{FF2B5EF4-FFF2-40B4-BE49-F238E27FC236}">
              <a16:creationId xmlns:a16="http://schemas.microsoft.com/office/drawing/2014/main" id="{BE98EF9D-A317-4458-AB30-B964A3925F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7" name="Text Box 66">
          <a:extLst>
            <a:ext uri="{FF2B5EF4-FFF2-40B4-BE49-F238E27FC236}">
              <a16:creationId xmlns:a16="http://schemas.microsoft.com/office/drawing/2014/main" id="{3C6CD23D-91DC-4EF0-AC73-F46BD201E9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8" name="Text Box 67">
          <a:extLst>
            <a:ext uri="{FF2B5EF4-FFF2-40B4-BE49-F238E27FC236}">
              <a16:creationId xmlns:a16="http://schemas.microsoft.com/office/drawing/2014/main" id="{40D14A4B-E6A6-40B9-B480-3C095F49EE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09" name="Text Box 68">
          <a:extLst>
            <a:ext uri="{FF2B5EF4-FFF2-40B4-BE49-F238E27FC236}">
              <a16:creationId xmlns:a16="http://schemas.microsoft.com/office/drawing/2014/main" id="{88311D75-BB4F-4B8F-8F06-4F023B88B3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0" name="Text Box 69">
          <a:extLst>
            <a:ext uri="{FF2B5EF4-FFF2-40B4-BE49-F238E27FC236}">
              <a16:creationId xmlns:a16="http://schemas.microsoft.com/office/drawing/2014/main" id="{F914AE8A-220D-4400-ACB7-42A9B42BBF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1" name="Text Box 70">
          <a:extLst>
            <a:ext uri="{FF2B5EF4-FFF2-40B4-BE49-F238E27FC236}">
              <a16:creationId xmlns:a16="http://schemas.microsoft.com/office/drawing/2014/main" id="{9A795987-C5E6-42E3-A0C9-407C968A49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2" name="Text Box 71">
          <a:extLst>
            <a:ext uri="{FF2B5EF4-FFF2-40B4-BE49-F238E27FC236}">
              <a16:creationId xmlns:a16="http://schemas.microsoft.com/office/drawing/2014/main" id="{7635B687-41B1-49B7-BED2-35E4D55173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3" name="Text Box 72">
          <a:extLst>
            <a:ext uri="{FF2B5EF4-FFF2-40B4-BE49-F238E27FC236}">
              <a16:creationId xmlns:a16="http://schemas.microsoft.com/office/drawing/2014/main" id="{2E39C0B9-6D8A-4480-9BBB-AC3702534C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4" name="Text Box 73">
          <a:extLst>
            <a:ext uri="{FF2B5EF4-FFF2-40B4-BE49-F238E27FC236}">
              <a16:creationId xmlns:a16="http://schemas.microsoft.com/office/drawing/2014/main" id="{1AB05365-B450-44DC-81B3-692C9B7353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5" name="Text Box 74">
          <a:extLst>
            <a:ext uri="{FF2B5EF4-FFF2-40B4-BE49-F238E27FC236}">
              <a16:creationId xmlns:a16="http://schemas.microsoft.com/office/drawing/2014/main" id="{8FB1C50D-1340-4391-B21E-27DB5C37BA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6" name="Text Box 75">
          <a:extLst>
            <a:ext uri="{FF2B5EF4-FFF2-40B4-BE49-F238E27FC236}">
              <a16:creationId xmlns:a16="http://schemas.microsoft.com/office/drawing/2014/main" id="{5BD2679E-98CA-44CD-B6DA-280153EA66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7" name="Text Box 77">
          <a:extLst>
            <a:ext uri="{FF2B5EF4-FFF2-40B4-BE49-F238E27FC236}">
              <a16:creationId xmlns:a16="http://schemas.microsoft.com/office/drawing/2014/main" id="{418293C0-C83D-4068-9E6F-86B9DA696A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8" name="Text Box 78">
          <a:extLst>
            <a:ext uri="{FF2B5EF4-FFF2-40B4-BE49-F238E27FC236}">
              <a16:creationId xmlns:a16="http://schemas.microsoft.com/office/drawing/2014/main" id="{BE72E978-4F46-415F-93FC-2D60210C82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19" name="Text Box 80">
          <a:extLst>
            <a:ext uri="{FF2B5EF4-FFF2-40B4-BE49-F238E27FC236}">
              <a16:creationId xmlns:a16="http://schemas.microsoft.com/office/drawing/2014/main" id="{7A6107B0-4F32-4A1B-AA1D-DAC981734B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0" name="Text Box 81">
          <a:extLst>
            <a:ext uri="{FF2B5EF4-FFF2-40B4-BE49-F238E27FC236}">
              <a16:creationId xmlns:a16="http://schemas.microsoft.com/office/drawing/2014/main" id="{10E2C4FB-E304-4BF4-B46F-07B2E9866A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D0A6F049-C0D6-4D1D-99E8-1F1D9CE17C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2" name="Text Box 40">
          <a:extLst>
            <a:ext uri="{FF2B5EF4-FFF2-40B4-BE49-F238E27FC236}">
              <a16:creationId xmlns:a16="http://schemas.microsoft.com/office/drawing/2014/main" id="{9EEA0F75-2514-4531-81BE-B98020F08C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3" name="Text Box 41">
          <a:extLst>
            <a:ext uri="{FF2B5EF4-FFF2-40B4-BE49-F238E27FC236}">
              <a16:creationId xmlns:a16="http://schemas.microsoft.com/office/drawing/2014/main" id="{303D67B1-5D46-47D4-AB1D-C878FCB4C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4" name="Text Box 42">
          <a:extLst>
            <a:ext uri="{FF2B5EF4-FFF2-40B4-BE49-F238E27FC236}">
              <a16:creationId xmlns:a16="http://schemas.microsoft.com/office/drawing/2014/main" id="{480D4EEB-7CF4-4E9F-92D5-CD42D381DA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5" name="Text Box 43">
          <a:extLst>
            <a:ext uri="{FF2B5EF4-FFF2-40B4-BE49-F238E27FC236}">
              <a16:creationId xmlns:a16="http://schemas.microsoft.com/office/drawing/2014/main" id="{C94CD043-B0CA-4359-8095-F24DAD5187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6" name="Text Box 44">
          <a:extLst>
            <a:ext uri="{FF2B5EF4-FFF2-40B4-BE49-F238E27FC236}">
              <a16:creationId xmlns:a16="http://schemas.microsoft.com/office/drawing/2014/main" id="{BF792031-05E2-40B4-8E25-9358DA0AF3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7" name="Text Box 45">
          <a:extLst>
            <a:ext uri="{FF2B5EF4-FFF2-40B4-BE49-F238E27FC236}">
              <a16:creationId xmlns:a16="http://schemas.microsoft.com/office/drawing/2014/main" id="{77044176-2A72-4249-BC98-3EFE28807B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0A6F712F-8F0A-4B0C-8C7F-6B7DB014F3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42488AFE-B662-4F3F-86DB-C60F714C55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0" name="Text Box 48">
          <a:extLst>
            <a:ext uri="{FF2B5EF4-FFF2-40B4-BE49-F238E27FC236}">
              <a16:creationId xmlns:a16="http://schemas.microsoft.com/office/drawing/2014/main" id="{B02E09A0-95CD-4858-AF30-1CD77893DA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1" name="Text Box 55">
          <a:extLst>
            <a:ext uri="{FF2B5EF4-FFF2-40B4-BE49-F238E27FC236}">
              <a16:creationId xmlns:a16="http://schemas.microsoft.com/office/drawing/2014/main" id="{D488EB04-A945-415C-89EB-7946E4B311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2" name="Text Box 56">
          <a:extLst>
            <a:ext uri="{FF2B5EF4-FFF2-40B4-BE49-F238E27FC236}">
              <a16:creationId xmlns:a16="http://schemas.microsoft.com/office/drawing/2014/main" id="{B2A173F5-3426-4830-8AE6-A7F74AF276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3" name="Text Box 57">
          <a:extLst>
            <a:ext uri="{FF2B5EF4-FFF2-40B4-BE49-F238E27FC236}">
              <a16:creationId xmlns:a16="http://schemas.microsoft.com/office/drawing/2014/main" id="{D3A28B34-F4D3-4630-8D13-32F61F70C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4" name="Text Box 58">
          <a:extLst>
            <a:ext uri="{FF2B5EF4-FFF2-40B4-BE49-F238E27FC236}">
              <a16:creationId xmlns:a16="http://schemas.microsoft.com/office/drawing/2014/main" id="{7C117F2F-EA2D-4630-8713-90B5373B7D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5" name="Text Box 59">
          <a:extLst>
            <a:ext uri="{FF2B5EF4-FFF2-40B4-BE49-F238E27FC236}">
              <a16:creationId xmlns:a16="http://schemas.microsoft.com/office/drawing/2014/main" id="{6BB086CD-3FE3-4B65-B7F5-E674FACF82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6" name="Text Box 60">
          <a:extLst>
            <a:ext uri="{FF2B5EF4-FFF2-40B4-BE49-F238E27FC236}">
              <a16:creationId xmlns:a16="http://schemas.microsoft.com/office/drawing/2014/main" id="{4859B3BF-544A-45BB-9A34-0BF7BCE115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7" name="Text Box 61">
          <a:extLst>
            <a:ext uri="{FF2B5EF4-FFF2-40B4-BE49-F238E27FC236}">
              <a16:creationId xmlns:a16="http://schemas.microsoft.com/office/drawing/2014/main" id="{3A641CB6-7BD9-401D-8756-673FAD91DF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8" name="Text Box 62">
          <a:extLst>
            <a:ext uri="{FF2B5EF4-FFF2-40B4-BE49-F238E27FC236}">
              <a16:creationId xmlns:a16="http://schemas.microsoft.com/office/drawing/2014/main" id="{E1CB5895-E98D-41AB-A562-B053124865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8F597F6F-6F00-4635-96B3-33FA612DB9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0" name="Text Box 64">
          <a:extLst>
            <a:ext uri="{FF2B5EF4-FFF2-40B4-BE49-F238E27FC236}">
              <a16:creationId xmlns:a16="http://schemas.microsoft.com/office/drawing/2014/main" id="{2104F543-DFFC-4F91-B758-03415F3044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1" name="Text Box 66">
          <a:extLst>
            <a:ext uri="{FF2B5EF4-FFF2-40B4-BE49-F238E27FC236}">
              <a16:creationId xmlns:a16="http://schemas.microsoft.com/office/drawing/2014/main" id="{EC6B3709-707D-4BCE-8CCD-ACDC96B678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2" name="Text Box 67">
          <a:extLst>
            <a:ext uri="{FF2B5EF4-FFF2-40B4-BE49-F238E27FC236}">
              <a16:creationId xmlns:a16="http://schemas.microsoft.com/office/drawing/2014/main" id="{523F2212-015B-4DC7-B933-B4CFF8D680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3" name="Text Box 68">
          <a:extLst>
            <a:ext uri="{FF2B5EF4-FFF2-40B4-BE49-F238E27FC236}">
              <a16:creationId xmlns:a16="http://schemas.microsoft.com/office/drawing/2014/main" id="{C91810AA-5D26-472C-8BE5-5F22927566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4" name="Text Box 69">
          <a:extLst>
            <a:ext uri="{FF2B5EF4-FFF2-40B4-BE49-F238E27FC236}">
              <a16:creationId xmlns:a16="http://schemas.microsoft.com/office/drawing/2014/main" id="{CC36CF84-6B9B-48BA-88A9-1DA5C575B7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5" name="Text Box 70">
          <a:extLst>
            <a:ext uri="{FF2B5EF4-FFF2-40B4-BE49-F238E27FC236}">
              <a16:creationId xmlns:a16="http://schemas.microsoft.com/office/drawing/2014/main" id="{0E0BBD85-9327-414C-AC81-48C986077C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6" name="Text Box 71">
          <a:extLst>
            <a:ext uri="{FF2B5EF4-FFF2-40B4-BE49-F238E27FC236}">
              <a16:creationId xmlns:a16="http://schemas.microsoft.com/office/drawing/2014/main" id="{3AEFF687-0752-43A7-BA72-6EC65DCB99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7" name="Text Box 72">
          <a:extLst>
            <a:ext uri="{FF2B5EF4-FFF2-40B4-BE49-F238E27FC236}">
              <a16:creationId xmlns:a16="http://schemas.microsoft.com/office/drawing/2014/main" id="{0D724E25-8362-4D30-8FFB-FE456A40FC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8" name="Text Box 73">
          <a:extLst>
            <a:ext uri="{FF2B5EF4-FFF2-40B4-BE49-F238E27FC236}">
              <a16:creationId xmlns:a16="http://schemas.microsoft.com/office/drawing/2014/main" id="{6D412C37-E2EC-4870-8264-1AEDA344E1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49" name="Text Box 74">
          <a:extLst>
            <a:ext uri="{FF2B5EF4-FFF2-40B4-BE49-F238E27FC236}">
              <a16:creationId xmlns:a16="http://schemas.microsoft.com/office/drawing/2014/main" id="{2F716B16-F626-452E-8922-FF44B8AA43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0" name="Text Box 75">
          <a:extLst>
            <a:ext uri="{FF2B5EF4-FFF2-40B4-BE49-F238E27FC236}">
              <a16:creationId xmlns:a16="http://schemas.microsoft.com/office/drawing/2014/main" id="{191E791B-EAFD-4758-9D5A-43BBAB246C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1" name="Text Box 77">
          <a:extLst>
            <a:ext uri="{FF2B5EF4-FFF2-40B4-BE49-F238E27FC236}">
              <a16:creationId xmlns:a16="http://schemas.microsoft.com/office/drawing/2014/main" id="{6E48B4AF-C680-4FA1-B5E4-E7D73668B8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2" name="Text Box 78">
          <a:extLst>
            <a:ext uri="{FF2B5EF4-FFF2-40B4-BE49-F238E27FC236}">
              <a16:creationId xmlns:a16="http://schemas.microsoft.com/office/drawing/2014/main" id="{A66BB631-E862-4C26-83DE-162F22F89B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3" name="Text Box 80">
          <a:extLst>
            <a:ext uri="{FF2B5EF4-FFF2-40B4-BE49-F238E27FC236}">
              <a16:creationId xmlns:a16="http://schemas.microsoft.com/office/drawing/2014/main" id="{E9115E61-960C-47B5-B8AF-493A1A9F0C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4" name="Text Box 81">
          <a:extLst>
            <a:ext uri="{FF2B5EF4-FFF2-40B4-BE49-F238E27FC236}">
              <a16:creationId xmlns:a16="http://schemas.microsoft.com/office/drawing/2014/main" id="{0D47B935-8530-45E4-8D88-FA9448A8B6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E32E7D0C-3E40-43BA-A9BE-71473F5736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6C2FABE-C17B-4C76-8A5E-CFD57CF3B5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10F3CE0A-F822-4B05-A6C6-BF77CCAE56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53E1B4C8-C1DE-4660-97E6-EEB5D38135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B691DADE-4963-4C12-8047-27F7765488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65B9FF2E-DA59-4746-A996-F82B962833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85A026F5-2746-4AA2-851D-DD1DF9A01C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81CA8152-6C0A-46B8-B1CF-4301EE8FEB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id="{33E5FDF2-6DFD-49FE-8B18-8017340C6F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306BEE58-6769-467F-B0CD-702EAB7724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5" name="Text Box 49">
          <a:extLst>
            <a:ext uri="{FF2B5EF4-FFF2-40B4-BE49-F238E27FC236}">
              <a16:creationId xmlns:a16="http://schemas.microsoft.com/office/drawing/2014/main" id="{04AC251F-8830-4E2D-B585-31F9598289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6" name="Text Box 50">
          <a:extLst>
            <a:ext uri="{FF2B5EF4-FFF2-40B4-BE49-F238E27FC236}">
              <a16:creationId xmlns:a16="http://schemas.microsoft.com/office/drawing/2014/main" id="{9089BC72-ADF4-48F4-A7C6-8965B9FE19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4838DBC0-8E40-4982-A53A-2ECE2FD332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8" name="Text Box 53">
          <a:extLst>
            <a:ext uri="{FF2B5EF4-FFF2-40B4-BE49-F238E27FC236}">
              <a16:creationId xmlns:a16="http://schemas.microsoft.com/office/drawing/2014/main" id="{7E944FF6-2B63-4493-AEC2-7F87F4E5E3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6151D66E-F94C-4CFD-9025-D76867A547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EC6C7D11-5208-48DA-BE7C-E9C4350798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E9135ECF-0DAA-4F23-9CBB-E79159FFC9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74FFA68C-0ACF-421D-AE69-5A706D8AD8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9B033A28-F7A1-4BD3-BF2B-D96B56A34A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15B45DBD-CB2E-4B89-A2E4-CC021BC621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8F218105-E175-4FBB-B003-5496AD5308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6" name="Text Box 10">
          <a:extLst>
            <a:ext uri="{FF2B5EF4-FFF2-40B4-BE49-F238E27FC236}">
              <a16:creationId xmlns:a16="http://schemas.microsoft.com/office/drawing/2014/main" id="{AD5FF7E2-09B0-4D2B-99FC-C90F593C32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7" name="Text Box 11">
          <a:extLst>
            <a:ext uri="{FF2B5EF4-FFF2-40B4-BE49-F238E27FC236}">
              <a16:creationId xmlns:a16="http://schemas.microsoft.com/office/drawing/2014/main" id="{811C5294-F9D3-4413-A59A-9EB9726DE0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8" name="Text Box 12">
          <a:extLst>
            <a:ext uri="{FF2B5EF4-FFF2-40B4-BE49-F238E27FC236}">
              <a16:creationId xmlns:a16="http://schemas.microsoft.com/office/drawing/2014/main" id="{667E0004-1AF1-44B5-8F4A-BC208FF88A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FA1AD65C-9C4A-4867-977A-D775C5C203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0" name="Text Box 40">
          <a:extLst>
            <a:ext uri="{FF2B5EF4-FFF2-40B4-BE49-F238E27FC236}">
              <a16:creationId xmlns:a16="http://schemas.microsoft.com/office/drawing/2014/main" id="{70429233-A485-49CE-83D3-D582E7B47E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1" name="Text Box 41">
          <a:extLst>
            <a:ext uri="{FF2B5EF4-FFF2-40B4-BE49-F238E27FC236}">
              <a16:creationId xmlns:a16="http://schemas.microsoft.com/office/drawing/2014/main" id="{1E1B26A5-D785-482B-B918-4669BEA20B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2" name="Text Box 42">
          <a:extLst>
            <a:ext uri="{FF2B5EF4-FFF2-40B4-BE49-F238E27FC236}">
              <a16:creationId xmlns:a16="http://schemas.microsoft.com/office/drawing/2014/main" id="{D35F89A0-85D6-43B3-8CC4-0597361B73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40C04FA1-1027-4C4A-ABB2-65E707329B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4" name="Text Box 44">
          <a:extLst>
            <a:ext uri="{FF2B5EF4-FFF2-40B4-BE49-F238E27FC236}">
              <a16:creationId xmlns:a16="http://schemas.microsoft.com/office/drawing/2014/main" id="{AC4B6A6E-274B-41B6-A632-E9E92C277A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5" name="Text Box 45">
          <a:extLst>
            <a:ext uri="{FF2B5EF4-FFF2-40B4-BE49-F238E27FC236}">
              <a16:creationId xmlns:a16="http://schemas.microsoft.com/office/drawing/2014/main" id="{D8A2356F-C768-42F7-AD16-A61A4DCEF8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59F25EC0-CAD9-4038-84CF-AC41AD85E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F6E7297D-3CC2-457D-BAA7-91461BCB11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8" name="Text Box 48">
          <a:extLst>
            <a:ext uri="{FF2B5EF4-FFF2-40B4-BE49-F238E27FC236}">
              <a16:creationId xmlns:a16="http://schemas.microsoft.com/office/drawing/2014/main" id="{1E316DD7-DC00-4205-A104-C15A708218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89" name="Text Box 49">
          <a:extLst>
            <a:ext uri="{FF2B5EF4-FFF2-40B4-BE49-F238E27FC236}">
              <a16:creationId xmlns:a16="http://schemas.microsoft.com/office/drawing/2014/main" id="{4CCAE4D9-AF9B-42F9-A15E-53A87FA413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0" name="Text Box 50">
          <a:extLst>
            <a:ext uri="{FF2B5EF4-FFF2-40B4-BE49-F238E27FC236}">
              <a16:creationId xmlns:a16="http://schemas.microsoft.com/office/drawing/2014/main" id="{AE0B9960-6AAB-4740-83E9-2E49E88031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465E55FE-3793-4B81-87D3-E469BE8871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2" name="Text Box 53">
          <a:extLst>
            <a:ext uri="{FF2B5EF4-FFF2-40B4-BE49-F238E27FC236}">
              <a16:creationId xmlns:a16="http://schemas.microsoft.com/office/drawing/2014/main" id="{4113451B-F814-4799-9542-1944411D09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3" name="Text Box 55">
          <a:extLst>
            <a:ext uri="{FF2B5EF4-FFF2-40B4-BE49-F238E27FC236}">
              <a16:creationId xmlns:a16="http://schemas.microsoft.com/office/drawing/2014/main" id="{7C64AED7-F3EB-4769-8DE2-35938D02E8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4" name="Text Box 56">
          <a:extLst>
            <a:ext uri="{FF2B5EF4-FFF2-40B4-BE49-F238E27FC236}">
              <a16:creationId xmlns:a16="http://schemas.microsoft.com/office/drawing/2014/main" id="{4C391BA4-C424-47A4-8364-E5BDCFFEB1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5" name="Text Box 57">
          <a:extLst>
            <a:ext uri="{FF2B5EF4-FFF2-40B4-BE49-F238E27FC236}">
              <a16:creationId xmlns:a16="http://schemas.microsoft.com/office/drawing/2014/main" id="{C2C70242-6116-4AF7-B72C-8577E2A9B4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6" name="Text Box 58">
          <a:extLst>
            <a:ext uri="{FF2B5EF4-FFF2-40B4-BE49-F238E27FC236}">
              <a16:creationId xmlns:a16="http://schemas.microsoft.com/office/drawing/2014/main" id="{CA8FD5D6-70B6-4BAB-8323-3840AA5F1F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7" name="Text Box 59">
          <a:extLst>
            <a:ext uri="{FF2B5EF4-FFF2-40B4-BE49-F238E27FC236}">
              <a16:creationId xmlns:a16="http://schemas.microsoft.com/office/drawing/2014/main" id="{2CE255F5-E5FC-4263-95F1-1EC65DFA0D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8" name="Text Box 60">
          <a:extLst>
            <a:ext uri="{FF2B5EF4-FFF2-40B4-BE49-F238E27FC236}">
              <a16:creationId xmlns:a16="http://schemas.microsoft.com/office/drawing/2014/main" id="{B090BBE3-CDDF-405D-81FC-CEBF5E6C70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699" name="Text Box 61">
          <a:extLst>
            <a:ext uri="{FF2B5EF4-FFF2-40B4-BE49-F238E27FC236}">
              <a16:creationId xmlns:a16="http://schemas.microsoft.com/office/drawing/2014/main" id="{3E226E08-9393-4E01-9F36-75E1D26B58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0" name="Text Box 62">
          <a:extLst>
            <a:ext uri="{FF2B5EF4-FFF2-40B4-BE49-F238E27FC236}">
              <a16:creationId xmlns:a16="http://schemas.microsoft.com/office/drawing/2014/main" id="{B11EFA27-8C31-46AD-A338-DDD168872E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1" name="Text Box 63">
          <a:extLst>
            <a:ext uri="{FF2B5EF4-FFF2-40B4-BE49-F238E27FC236}">
              <a16:creationId xmlns:a16="http://schemas.microsoft.com/office/drawing/2014/main" id="{1267CB87-D9B8-4DCE-ABC7-04CB4F8AA6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2" name="Text Box 64">
          <a:extLst>
            <a:ext uri="{FF2B5EF4-FFF2-40B4-BE49-F238E27FC236}">
              <a16:creationId xmlns:a16="http://schemas.microsoft.com/office/drawing/2014/main" id="{86F3B85A-2EAB-444D-9595-9B9895BFFA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3" name="Text Box 66">
          <a:extLst>
            <a:ext uri="{FF2B5EF4-FFF2-40B4-BE49-F238E27FC236}">
              <a16:creationId xmlns:a16="http://schemas.microsoft.com/office/drawing/2014/main" id="{F2EB6EA9-E8AC-4822-B4B8-27101AF920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4" name="Text Box 67">
          <a:extLst>
            <a:ext uri="{FF2B5EF4-FFF2-40B4-BE49-F238E27FC236}">
              <a16:creationId xmlns:a16="http://schemas.microsoft.com/office/drawing/2014/main" id="{F794CC54-ED73-43F4-9AB8-659F5BDE57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5" name="Text Box 68">
          <a:extLst>
            <a:ext uri="{FF2B5EF4-FFF2-40B4-BE49-F238E27FC236}">
              <a16:creationId xmlns:a16="http://schemas.microsoft.com/office/drawing/2014/main" id="{AAB34D1B-D863-48AB-A37D-590D4A2CDE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6" name="Text Box 69">
          <a:extLst>
            <a:ext uri="{FF2B5EF4-FFF2-40B4-BE49-F238E27FC236}">
              <a16:creationId xmlns:a16="http://schemas.microsoft.com/office/drawing/2014/main" id="{FDAC9AE8-4B33-45B0-9509-9F27914244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7" name="Text Box 70">
          <a:extLst>
            <a:ext uri="{FF2B5EF4-FFF2-40B4-BE49-F238E27FC236}">
              <a16:creationId xmlns:a16="http://schemas.microsoft.com/office/drawing/2014/main" id="{A3F05F7B-090D-4317-B9B9-70C60F1800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8" name="Text Box 71">
          <a:extLst>
            <a:ext uri="{FF2B5EF4-FFF2-40B4-BE49-F238E27FC236}">
              <a16:creationId xmlns:a16="http://schemas.microsoft.com/office/drawing/2014/main" id="{72439005-E2CA-497C-AFF5-F154998A9A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09" name="Text Box 72">
          <a:extLst>
            <a:ext uri="{FF2B5EF4-FFF2-40B4-BE49-F238E27FC236}">
              <a16:creationId xmlns:a16="http://schemas.microsoft.com/office/drawing/2014/main" id="{EFF6D3AB-1C45-4891-8B60-875C4B99E8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0" name="Text Box 73">
          <a:extLst>
            <a:ext uri="{FF2B5EF4-FFF2-40B4-BE49-F238E27FC236}">
              <a16:creationId xmlns:a16="http://schemas.microsoft.com/office/drawing/2014/main" id="{E6AF3D0B-7C84-4718-931B-A56C532E6E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1" name="Text Box 74">
          <a:extLst>
            <a:ext uri="{FF2B5EF4-FFF2-40B4-BE49-F238E27FC236}">
              <a16:creationId xmlns:a16="http://schemas.microsoft.com/office/drawing/2014/main" id="{78F9DE11-699C-4717-8B6D-4CA60B6D1F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2" name="Text Box 75">
          <a:extLst>
            <a:ext uri="{FF2B5EF4-FFF2-40B4-BE49-F238E27FC236}">
              <a16:creationId xmlns:a16="http://schemas.microsoft.com/office/drawing/2014/main" id="{36E591CD-AA6D-4397-B25E-D19A7E1F09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3" name="Text Box 77">
          <a:extLst>
            <a:ext uri="{FF2B5EF4-FFF2-40B4-BE49-F238E27FC236}">
              <a16:creationId xmlns:a16="http://schemas.microsoft.com/office/drawing/2014/main" id="{89E505B4-09F3-4561-8CEC-7DF55F7262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4" name="Text Box 78">
          <a:extLst>
            <a:ext uri="{FF2B5EF4-FFF2-40B4-BE49-F238E27FC236}">
              <a16:creationId xmlns:a16="http://schemas.microsoft.com/office/drawing/2014/main" id="{DF7B8B0D-74DF-4FAC-819F-8A3B3E87FF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5" name="Text Box 80">
          <a:extLst>
            <a:ext uri="{FF2B5EF4-FFF2-40B4-BE49-F238E27FC236}">
              <a16:creationId xmlns:a16="http://schemas.microsoft.com/office/drawing/2014/main" id="{129C232C-7C0D-4993-A82B-67283A2E08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6" name="Text Box 81">
          <a:extLst>
            <a:ext uri="{FF2B5EF4-FFF2-40B4-BE49-F238E27FC236}">
              <a16:creationId xmlns:a16="http://schemas.microsoft.com/office/drawing/2014/main" id="{9015D29C-285B-4665-99C0-AA4A36B8F1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1C7B4508-FC85-43DB-A538-AE5F4D6A55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8" name="Text Box 40">
          <a:extLst>
            <a:ext uri="{FF2B5EF4-FFF2-40B4-BE49-F238E27FC236}">
              <a16:creationId xmlns:a16="http://schemas.microsoft.com/office/drawing/2014/main" id="{AE5A5AB9-9C5A-4BB7-BCFE-74C3E2BE7C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19" name="Text Box 41">
          <a:extLst>
            <a:ext uri="{FF2B5EF4-FFF2-40B4-BE49-F238E27FC236}">
              <a16:creationId xmlns:a16="http://schemas.microsoft.com/office/drawing/2014/main" id="{1799DBC9-38E9-4269-BA6D-8B6719CEAE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0" name="Text Box 42">
          <a:extLst>
            <a:ext uri="{FF2B5EF4-FFF2-40B4-BE49-F238E27FC236}">
              <a16:creationId xmlns:a16="http://schemas.microsoft.com/office/drawing/2014/main" id="{F70D6ED7-26D6-46BE-82B9-EF44105A0F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CCED763C-8A75-4E4F-9D97-9EDBF13A5E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2" name="Text Box 44">
          <a:extLst>
            <a:ext uri="{FF2B5EF4-FFF2-40B4-BE49-F238E27FC236}">
              <a16:creationId xmlns:a16="http://schemas.microsoft.com/office/drawing/2014/main" id="{EBB0EC05-599D-431A-8591-D6682BC202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3" name="Text Box 45">
          <a:extLst>
            <a:ext uri="{FF2B5EF4-FFF2-40B4-BE49-F238E27FC236}">
              <a16:creationId xmlns:a16="http://schemas.microsoft.com/office/drawing/2014/main" id="{2E01E450-DF24-462C-BEF2-6E2A4090CF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3F1059EA-2110-4D89-8293-A90DCF2D88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5" name="Text Box 47">
          <a:extLst>
            <a:ext uri="{FF2B5EF4-FFF2-40B4-BE49-F238E27FC236}">
              <a16:creationId xmlns:a16="http://schemas.microsoft.com/office/drawing/2014/main" id="{48C1A399-F914-405B-A4D5-7C5322CD0E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F9F32606-5B60-47B0-806A-22C3AB8DA2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7" name="Text Box 55">
          <a:extLst>
            <a:ext uri="{FF2B5EF4-FFF2-40B4-BE49-F238E27FC236}">
              <a16:creationId xmlns:a16="http://schemas.microsoft.com/office/drawing/2014/main" id="{1197C3BE-7B3C-4884-9BB3-0453131E04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8" name="Text Box 56">
          <a:extLst>
            <a:ext uri="{FF2B5EF4-FFF2-40B4-BE49-F238E27FC236}">
              <a16:creationId xmlns:a16="http://schemas.microsoft.com/office/drawing/2014/main" id="{186E59BE-D375-47FE-A229-1E320A2869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29" name="Text Box 57">
          <a:extLst>
            <a:ext uri="{FF2B5EF4-FFF2-40B4-BE49-F238E27FC236}">
              <a16:creationId xmlns:a16="http://schemas.microsoft.com/office/drawing/2014/main" id="{EF819B06-9B08-40DB-94B3-049644BAE7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0" name="Text Box 58">
          <a:extLst>
            <a:ext uri="{FF2B5EF4-FFF2-40B4-BE49-F238E27FC236}">
              <a16:creationId xmlns:a16="http://schemas.microsoft.com/office/drawing/2014/main" id="{72BFF6D7-0878-4954-8228-E9FABAF1C6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1" name="Text Box 59">
          <a:extLst>
            <a:ext uri="{FF2B5EF4-FFF2-40B4-BE49-F238E27FC236}">
              <a16:creationId xmlns:a16="http://schemas.microsoft.com/office/drawing/2014/main" id="{91C13DA3-DD73-4B39-AC7E-BDDB001BD3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2" name="Text Box 60">
          <a:extLst>
            <a:ext uri="{FF2B5EF4-FFF2-40B4-BE49-F238E27FC236}">
              <a16:creationId xmlns:a16="http://schemas.microsoft.com/office/drawing/2014/main" id="{59B36416-ED8B-40DE-8548-95EFAA383F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3" name="Text Box 61">
          <a:extLst>
            <a:ext uri="{FF2B5EF4-FFF2-40B4-BE49-F238E27FC236}">
              <a16:creationId xmlns:a16="http://schemas.microsoft.com/office/drawing/2014/main" id="{4FED8973-C344-4A2C-9722-675D47F5B7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4" name="Text Box 62">
          <a:extLst>
            <a:ext uri="{FF2B5EF4-FFF2-40B4-BE49-F238E27FC236}">
              <a16:creationId xmlns:a16="http://schemas.microsoft.com/office/drawing/2014/main" id="{E8AAF36D-0A05-4F41-BB9C-F79D7C2948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5" name="Text Box 63">
          <a:extLst>
            <a:ext uri="{FF2B5EF4-FFF2-40B4-BE49-F238E27FC236}">
              <a16:creationId xmlns:a16="http://schemas.microsoft.com/office/drawing/2014/main" id="{F258DE47-35F8-487F-952B-47DD9DFE3C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6" name="Text Box 64">
          <a:extLst>
            <a:ext uri="{FF2B5EF4-FFF2-40B4-BE49-F238E27FC236}">
              <a16:creationId xmlns:a16="http://schemas.microsoft.com/office/drawing/2014/main" id="{38A0C075-2690-4523-9093-1CE763CF18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7" name="Text Box 66">
          <a:extLst>
            <a:ext uri="{FF2B5EF4-FFF2-40B4-BE49-F238E27FC236}">
              <a16:creationId xmlns:a16="http://schemas.microsoft.com/office/drawing/2014/main" id="{92A265FF-0E0F-408E-B527-C580EBC859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8" name="Text Box 67">
          <a:extLst>
            <a:ext uri="{FF2B5EF4-FFF2-40B4-BE49-F238E27FC236}">
              <a16:creationId xmlns:a16="http://schemas.microsoft.com/office/drawing/2014/main" id="{5768DBFB-CF30-423C-9B3A-75EA646775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39" name="Text Box 68">
          <a:extLst>
            <a:ext uri="{FF2B5EF4-FFF2-40B4-BE49-F238E27FC236}">
              <a16:creationId xmlns:a16="http://schemas.microsoft.com/office/drawing/2014/main" id="{57CDD115-B51F-4C36-B94C-5D91D8C99A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0" name="Text Box 69">
          <a:extLst>
            <a:ext uri="{FF2B5EF4-FFF2-40B4-BE49-F238E27FC236}">
              <a16:creationId xmlns:a16="http://schemas.microsoft.com/office/drawing/2014/main" id="{E0B3AF30-06CD-4D94-B643-ACD9969C8F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1" name="Text Box 70">
          <a:extLst>
            <a:ext uri="{FF2B5EF4-FFF2-40B4-BE49-F238E27FC236}">
              <a16:creationId xmlns:a16="http://schemas.microsoft.com/office/drawing/2014/main" id="{475F8E84-E722-4D73-B0C3-5BE0B53D93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2" name="Text Box 71">
          <a:extLst>
            <a:ext uri="{FF2B5EF4-FFF2-40B4-BE49-F238E27FC236}">
              <a16:creationId xmlns:a16="http://schemas.microsoft.com/office/drawing/2014/main" id="{9451B10E-1583-4F45-A253-A73040ADF7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3" name="Text Box 72">
          <a:extLst>
            <a:ext uri="{FF2B5EF4-FFF2-40B4-BE49-F238E27FC236}">
              <a16:creationId xmlns:a16="http://schemas.microsoft.com/office/drawing/2014/main" id="{A085EA17-BA68-4769-B293-BE4AEAA85E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4" name="Text Box 73">
          <a:extLst>
            <a:ext uri="{FF2B5EF4-FFF2-40B4-BE49-F238E27FC236}">
              <a16:creationId xmlns:a16="http://schemas.microsoft.com/office/drawing/2014/main" id="{7FC76432-BA19-46FD-8C5F-12E54E6E45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5" name="Text Box 74">
          <a:extLst>
            <a:ext uri="{FF2B5EF4-FFF2-40B4-BE49-F238E27FC236}">
              <a16:creationId xmlns:a16="http://schemas.microsoft.com/office/drawing/2014/main" id="{19E50F5D-7F41-417C-9850-FD99DA31A6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6" name="Text Box 75">
          <a:extLst>
            <a:ext uri="{FF2B5EF4-FFF2-40B4-BE49-F238E27FC236}">
              <a16:creationId xmlns:a16="http://schemas.microsoft.com/office/drawing/2014/main" id="{D2FC3096-DC51-4AA6-AC40-7419BA292E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7" name="Text Box 77">
          <a:extLst>
            <a:ext uri="{FF2B5EF4-FFF2-40B4-BE49-F238E27FC236}">
              <a16:creationId xmlns:a16="http://schemas.microsoft.com/office/drawing/2014/main" id="{01485AD5-3725-42F3-86E1-3FB1E542CB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355B2189-255D-4DB5-B97D-02B409F690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49" name="Text Box 80">
          <a:extLst>
            <a:ext uri="{FF2B5EF4-FFF2-40B4-BE49-F238E27FC236}">
              <a16:creationId xmlns:a16="http://schemas.microsoft.com/office/drawing/2014/main" id="{C9E157C0-F90D-4364-A48E-0A3583BCC7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0" name="Text Box 81">
          <a:extLst>
            <a:ext uri="{FF2B5EF4-FFF2-40B4-BE49-F238E27FC236}">
              <a16:creationId xmlns:a16="http://schemas.microsoft.com/office/drawing/2014/main" id="{973AE5C8-DA58-47BA-A81E-531ADFEFF2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86C35AAB-B50F-494C-A312-3F35BA6359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2" name="Text Box 40">
          <a:extLst>
            <a:ext uri="{FF2B5EF4-FFF2-40B4-BE49-F238E27FC236}">
              <a16:creationId xmlns:a16="http://schemas.microsoft.com/office/drawing/2014/main" id="{51FD8B9B-6E33-4625-9E42-95B7C3E18C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3" name="Text Box 41">
          <a:extLst>
            <a:ext uri="{FF2B5EF4-FFF2-40B4-BE49-F238E27FC236}">
              <a16:creationId xmlns:a16="http://schemas.microsoft.com/office/drawing/2014/main" id="{E25C3C27-B0C4-4495-8011-07089EAD63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4" name="Text Box 42">
          <a:extLst>
            <a:ext uri="{FF2B5EF4-FFF2-40B4-BE49-F238E27FC236}">
              <a16:creationId xmlns:a16="http://schemas.microsoft.com/office/drawing/2014/main" id="{F8114E6A-4F1E-4E0D-802C-1E0E3E2542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5DB78441-6222-4CC5-AA3E-E40A28F8FA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6" name="Text Box 44">
          <a:extLst>
            <a:ext uri="{FF2B5EF4-FFF2-40B4-BE49-F238E27FC236}">
              <a16:creationId xmlns:a16="http://schemas.microsoft.com/office/drawing/2014/main" id="{D6C8C4F3-5873-405B-87D4-321B76C54A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7" name="Text Box 45">
          <a:extLst>
            <a:ext uri="{FF2B5EF4-FFF2-40B4-BE49-F238E27FC236}">
              <a16:creationId xmlns:a16="http://schemas.microsoft.com/office/drawing/2014/main" id="{DC7372B0-727D-4CA4-B0B0-AC5DD1D148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76E8EB07-932E-4743-9516-2FF1ECAE2B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59" name="Text Box 47">
          <a:extLst>
            <a:ext uri="{FF2B5EF4-FFF2-40B4-BE49-F238E27FC236}">
              <a16:creationId xmlns:a16="http://schemas.microsoft.com/office/drawing/2014/main" id="{724C8CC0-1838-4045-AACB-6B66F82641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0" name="Text Box 48">
          <a:extLst>
            <a:ext uri="{FF2B5EF4-FFF2-40B4-BE49-F238E27FC236}">
              <a16:creationId xmlns:a16="http://schemas.microsoft.com/office/drawing/2014/main" id="{3B4C1903-7B9C-49AB-88AB-E377C63A55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1" name="Text Box 55">
          <a:extLst>
            <a:ext uri="{FF2B5EF4-FFF2-40B4-BE49-F238E27FC236}">
              <a16:creationId xmlns:a16="http://schemas.microsoft.com/office/drawing/2014/main" id="{BABD484B-CFDC-488E-AD46-5B38113F94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2" name="Text Box 56">
          <a:extLst>
            <a:ext uri="{FF2B5EF4-FFF2-40B4-BE49-F238E27FC236}">
              <a16:creationId xmlns:a16="http://schemas.microsoft.com/office/drawing/2014/main" id="{B188CDCB-7D94-41E1-A900-CE6C714C6A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3" name="Text Box 57">
          <a:extLst>
            <a:ext uri="{FF2B5EF4-FFF2-40B4-BE49-F238E27FC236}">
              <a16:creationId xmlns:a16="http://schemas.microsoft.com/office/drawing/2014/main" id="{83698D53-2537-4F0A-A6F7-47EE5A923D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4" name="Text Box 58">
          <a:extLst>
            <a:ext uri="{FF2B5EF4-FFF2-40B4-BE49-F238E27FC236}">
              <a16:creationId xmlns:a16="http://schemas.microsoft.com/office/drawing/2014/main" id="{7AB33E3B-F17C-4505-9D81-21E72640EE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5" name="Text Box 59">
          <a:extLst>
            <a:ext uri="{FF2B5EF4-FFF2-40B4-BE49-F238E27FC236}">
              <a16:creationId xmlns:a16="http://schemas.microsoft.com/office/drawing/2014/main" id="{440AE491-89B8-4B5A-B884-1822C8118A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6" name="Text Box 60">
          <a:extLst>
            <a:ext uri="{FF2B5EF4-FFF2-40B4-BE49-F238E27FC236}">
              <a16:creationId xmlns:a16="http://schemas.microsoft.com/office/drawing/2014/main" id="{A744DF2B-CCAA-473B-830D-515CE3216F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7" name="Text Box 61">
          <a:extLst>
            <a:ext uri="{FF2B5EF4-FFF2-40B4-BE49-F238E27FC236}">
              <a16:creationId xmlns:a16="http://schemas.microsoft.com/office/drawing/2014/main" id="{42D47585-9D6F-43C9-8608-DAA1E8583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8" name="Text Box 62">
          <a:extLst>
            <a:ext uri="{FF2B5EF4-FFF2-40B4-BE49-F238E27FC236}">
              <a16:creationId xmlns:a16="http://schemas.microsoft.com/office/drawing/2014/main" id="{D2D17C81-6BCC-4655-9D4D-D6B0208B78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D40A0DC4-48A9-4ADB-991B-ED555765CA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0" name="Text Box 64">
          <a:extLst>
            <a:ext uri="{FF2B5EF4-FFF2-40B4-BE49-F238E27FC236}">
              <a16:creationId xmlns:a16="http://schemas.microsoft.com/office/drawing/2014/main" id="{811DCE3E-98CD-43F2-9AB7-6846362EF5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1" name="Text Box 66">
          <a:extLst>
            <a:ext uri="{FF2B5EF4-FFF2-40B4-BE49-F238E27FC236}">
              <a16:creationId xmlns:a16="http://schemas.microsoft.com/office/drawing/2014/main" id="{FC903882-3796-4A79-AA10-BAE95C9DA0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2" name="Text Box 67">
          <a:extLst>
            <a:ext uri="{FF2B5EF4-FFF2-40B4-BE49-F238E27FC236}">
              <a16:creationId xmlns:a16="http://schemas.microsoft.com/office/drawing/2014/main" id="{0476F1E4-8887-4EE8-834C-1EB244A768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3" name="Text Box 68">
          <a:extLst>
            <a:ext uri="{FF2B5EF4-FFF2-40B4-BE49-F238E27FC236}">
              <a16:creationId xmlns:a16="http://schemas.microsoft.com/office/drawing/2014/main" id="{C1475A98-9693-4D2F-B53C-8729AF2515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4" name="Text Box 69">
          <a:extLst>
            <a:ext uri="{FF2B5EF4-FFF2-40B4-BE49-F238E27FC236}">
              <a16:creationId xmlns:a16="http://schemas.microsoft.com/office/drawing/2014/main" id="{CB36E824-F3AC-4689-A695-B5DE00DDC7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5" name="Text Box 70">
          <a:extLst>
            <a:ext uri="{FF2B5EF4-FFF2-40B4-BE49-F238E27FC236}">
              <a16:creationId xmlns:a16="http://schemas.microsoft.com/office/drawing/2014/main" id="{6CAB5AC3-8CBF-4D61-9A19-D3286993A1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6" name="Text Box 71">
          <a:extLst>
            <a:ext uri="{FF2B5EF4-FFF2-40B4-BE49-F238E27FC236}">
              <a16:creationId xmlns:a16="http://schemas.microsoft.com/office/drawing/2014/main" id="{E4337876-140B-49F8-A32D-B50CF39D31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7" name="Text Box 72">
          <a:extLst>
            <a:ext uri="{FF2B5EF4-FFF2-40B4-BE49-F238E27FC236}">
              <a16:creationId xmlns:a16="http://schemas.microsoft.com/office/drawing/2014/main" id="{007576FE-9DCC-4DCA-876E-DCB06BF7B7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8" name="Text Box 73">
          <a:extLst>
            <a:ext uri="{FF2B5EF4-FFF2-40B4-BE49-F238E27FC236}">
              <a16:creationId xmlns:a16="http://schemas.microsoft.com/office/drawing/2014/main" id="{773255EF-BF77-4AA3-BFE0-4301B2654B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79" name="Text Box 74">
          <a:extLst>
            <a:ext uri="{FF2B5EF4-FFF2-40B4-BE49-F238E27FC236}">
              <a16:creationId xmlns:a16="http://schemas.microsoft.com/office/drawing/2014/main" id="{6DA6A03B-4FAD-4911-ACEB-8584209B64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0" name="Text Box 75">
          <a:extLst>
            <a:ext uri="{FF2B5EF4-FFF2-40B4-BE49-F238E27FC236}">
              <a16:creationId xmlns:a16="http://schemas.microsoft.com/office/drawing/2014/main" id="{C44FC52C-B0E8-4F48-9406-0631F54D0F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1" name="Text Box 77">
          <a:extLst>
            <a:ext uri="{FF2B5EF4-FFF2-40B4-BE49-F238E27FC236}">
              <a16:creationId xmlns:a16="http://schemas.microsoft.com/office/drawing/2014/main" id="{B6C62720-F468-4A3F-8DDA-0B966AD818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id="{ED1B5C78-A923-484E-866D-277914DA9C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3" name="Text Box 80">
          <a:extLst>
            <a:ext uri="{FF2B5EF4-FFF2-40B4-BE49-F238E27FC236}">
              <a16:creationId xmlns:a16="http://schemas.microsoft.com/office/drawing/2014/main" id="{F979B154-3B86-45B4-9B0E-01C9B3CF27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4" name="Text Box 81">
          <a:extLst>
            <a:ext uri="{FF2B5EF4-FFF2-40B4-BE49-F238E27FC236}">
              <a16:creationId xmlns:a16="http://schemas.microsoft.com/office/drawing/2014/main" id="{DD727522-ACD8-4023-AE53-10B9BB656D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E51332EE-6BC9-4BAA-A030-F5F5DB7D4C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6" name="Text Box 40">
          <a:extLst>
            <a:ext uri="{FF2B5EF4-FFF2-40B4-BE49-F238E27FC236}">
              <a16:creationId xmlns:a16="http://schemas.microsoft.com/office/drawing/2014/main" id="{EFA42691-F6C3-4A1D-BD34-A3A1F94DB2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B8290A75-ED3B-4AB7-ADA7-9D175E0309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8" name="Text Box 42">
          <a:extLst>
            <a:ext uri="{FF2B5EF4-FFF2-40B4-BE49-F238E27FC236}">
              <a16:creationId xmlns:a16="http://schemas.microsoft.com/office/drawing/2014/main" id="{38F41880-7CD2-42AB-8C98-79A894DC61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37F746A1-D67E-48AB-9F7E-F48ED0E3C2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0" name="Text Box 44">
          <a:extLst>
            <a:ext uri="{FF2B5EF4-FFF2-40B4-BE49-F238E27FC236}">
              <a16:creationId xmlns:a16="http://schemas.microsoft.com/office/drawing/2014/main" id="{BB7BC65D-9CAA-4248-B597-5E289BA0D8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1" name="Text Box 45">
          <a:extLst>
            <a:ext uri="{FF2B5EF4-FFF2-40B4-BE49-F238E27FC236}">
              <a16:creationId xmlns:a16="http://schemas.microsoft.com/office/drawing/2014/main" id="{A743E200-334C-4CAE-ACFF-F994D4829E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2D2F3DF3-907C-4469-B642-1859FAB6BD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97F0BCD3-5C70-4079-8D85-4734532E52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4" name="Text Box 48">
          <a:extLst>
            <a:ext uri="{FF2B5EF4-FFF2-40B4-BE49-F238E27FC236}">
              <a16:creationId xmlns:a16="http://schemas.microsoft.com/office/drawing/2014/main" id="{5ABB6367-D639-4737-8F1D-DB96587695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5" name="Text Box 55">
          <a:extLst>
            <a:ext uri="{FF2B5EF4-FFF2-40B4-BE49-F238E27FC236}">
              <a16:creationId xmlns:a16="http://schemas.microsoft.com/office/drawing/2014/main" id="{3B0CED48-7E52-4271-8040-0551EC1804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6" name="Text Box 56">
          <a:extLst>
            <a:ext uri="{FF2B5EF4-FFF2-40B4-BE49-F238E27FC236}">
              <a16:creationId xmlns:a16="http://schemas.microsoft.com/office/drawing/2014/main" id="{BDE0B5F1-C557-4CAC-A11B-674A56EB85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7" name="Text Box 57">
          <a:extLst>
            <a:ext uri="{FF2B5EF4-FFF2-40B4-BE49-F238E27FC236}">
              <a16:creationId xmlns:a16="http://schemas.microsoft.com/office/drawing/2014/main" id="{08B016B6-5472-401B-936D-21D7DB952D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8" name="Text Box 58">
          <a:extLst>
            <a:ext uri="{FF2B5EF4-FFF2-40B4-BE49-F238E27FC236}">
              <a16:creationId xmlns:a16="http://schemas.microsoft.com/office/drawing/2014/main" id="{DFCB7E73-1DCD-4C0A-9899-2A567764CA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799" name="Text Box 59">
          <a:extLst>
            <a:ext uri="{FF2B5EF4-FFF2-40B4-BE49-F238E27FC236}">
              <a16:creationId xmlns:a16="http://schemas.microsoft.com/office/drawing/2014/main" id="{D33B41F6-DD6F-4EF1-8C02-62B78F4859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0" name="Text Box 60">
          <a:extLst>
            <a:ext uri="{FF2B5EF4-FFF2-40B4-BE49-F238E27FC236}">
              <a16:creationId xmlns:a16="http://schemas.microsoft.com/office/drawing/2014/main" id="{10A27F55-67C2-49D9-A32E-1357209D5B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1" name="Text Box 61">
          <a:extLst>
            <a:ext uri="{FF2B5EF4-FFF2-40B4-BE49-F238E27FC236}">
              <a16:creationId xmlns:a16="http://schemas.microsoft.com/office/drawing/2014/main" id="{3058128C-4CB8-4B85-87C0-7472119E65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2" name="Text Box 62">
          <a:extLst>
            <a:ext uri="{FF2B5EF4-FFF2-40B4-BE49-F238E27FC236}">
              <a16:creationId xmlns:a16="http://schemas.microsoft.com/office/drawing/2014/main" id="{7883604F-DEE5-4D93-92E1-0C4815B69A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3" name="Text Box 63">
          <a:extLst>
            <a:ext uri="{FF2B5EF4-FFF2-40B4-BE49-F238E27FC236}">
              <a16:creationId xmlns:a16="http://schemas.microsoft.com/office/drawing/2014/main" id="{90CA0778-34D9-4740-9401-FF0F6455D9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4" name="Text Box 64">
          <a:extLst>
            <a:ext uri="{FF2B5EF4-FFF2-40B4-BE49-F238E27FC236}">
              <a16:creationId xmlns:a16="http://schemas.microsoft.com/office/drawing/2014/main" id="{F9D33AB8-F76F-4CAA-A42E-0F45FC5E29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5" name="Text Box 66">
          <a:extLst>
            <a:ext uri="{FF2B5EF4-FFF2-40B4-BE49-F238E27FC236}">
              <a16:creationId xmlns:a16="http://schemas.microsoft.com/office/drawing/2014/main" id="{68AB7B46-A288-415A-A234-736AC642CF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6" name="Text Box 67">
          <a:extLst>
            <a:ext uri="{FF2B5EF4-FFF2-40B4-BE49-F238E27FC236}">
              <a16:creationId xmlns:a16="http://schemas.microsoft.com/office/drawing/2014/main" id="{56244398-D338-48C0-836A-6CB8250F2D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7" name="Text Box 68">
          <a:extLst>
            <a:ext uri="{FF2B5EF4-FFF2-40B4-BE49-F238E27FC236}">
              <a16:creationId xmlns:a16="http://schemas.microsoft.com/office/drawing/2014/main" id="{5729BBAF-513F-49BB-8C8A-58557565B8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8" name="Text Box 69">
          <a:extLst>
            <a:ext uri="{FF2B5EF4-FFF2-40B4-BE49-F238E27FC236}">
              <a16:creationId xmlns:a16="http://schemas.microsoft.com/office/drawing/2014/main" id="{F2480817-1EAD-47E5-B9D0-0CED61AFF0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09" name="Text Box 70">
          <a:extLst>
            <a:ext uri="{FF2B5EF4-FFF2-40B4-BE49-F238E27FC236}">
              <a16:creationId xmlns:a16="http://schemas.microsoft.com/office/drawing/2014/main" id="{66C1C25F-2668-4B45-9735-DB1D49C4B1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0" name="Text Box 71">
          <a:extLst>
            <a:ext uri="{FF2B5EF4-FFF2-40B4-BE49-F238E27FC236}">
              <a16:creationId xmlns:a16="http://schemas.microsoft.com/office/drawing/2014/main" id="{D3CA6CAF-C9C1-4BE3-8A78-DC28DB3340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1" name="Text Box 72">
          <a:extLst>
            <a:ext uri="{FF2B5EF4-FFF2-40B4-BE49-F238E27FC236}">
              <a16:creationId xmlns:a16="http://schemas.microsoft.com/office/drawing/2014/main" id="{5ACE4DB6-8DB9-462D-AE8E-76C2306D20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2" name="Text Box 73">
          <a:extLst>
            <a:ext uri="{FF2B5EF4-FFF2-40B4-BE49-F238E27FC236}">
              <a16:creationId xmlns:a16="http://schemas.microsoft.com/office/drawing/2014/main" id="{B96019CC-1DE0-4A91-BCD8-C1B4DF42D5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3" name="Text Box 74">
          <a:extLst>
            <a:ext uri="{FF2B5EF4-FFF2-40B4-BE49-F238E27FC236}">
              <a16:creationId xmlns:a16="http://schemas.microsoft.com/office/drawing/2014/main" id="{4306D17F-B869-419E-9A1F-608B5CFA91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4" name="Text Box 50">
          <a:extLst>
            <a:ext uri="{FF2B5EF4-FFF2-40B4-BE49-F238E27FC236}">
              <a16:creationId xmlns:a16="http://schemas.microsoft.com/office/drawing/2014/main" id="{74C037AE-FEBE-4083-823E-F98579B4F7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5" name="Text Box 52">
          <a:extLst>
            <a:ext uri="{FF2B5EF4-FFF2-40B4-BE49-F238E27FC236}">
              <a16:creationId xmlns:a16="http://schemas.microsoft.com/office/drawing/2014/main" id="{FE4E46EA-E854-4478-B7C4-66F065B00B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6" name="Text Box 53">
          <a:extLst>
            <a:ext uri="{FF2B5EF4-FFF2-40B4-BE49-F238E27FC236}">
              <a16:creationId xmlns:a16="http://schemas.microsoft.com/office/drawing/2014/main" id="{2921A5D1-0FF1-4C8F-AF4B-76E6FF12CD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118532E3-CD0B-4987-B9EF-D2C6DF2887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8" name="Text Box 40">
          <a:extLst>
            <a:ext uri="{FF2B5EF4-FFF2-40B4-BE49-F238E27FC236}">
              <a16:creationId xmlns:a16="http://schemas.microsoft.com/office/drawing/2014/main" id="{A46379A8-5FB0-4CE2-ABAF-E0C9DE43C7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C577307C-B2AE-42DB-A8FD-A0B0936DFA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0" name="Text Box 42">
          <a:extLst>
            <a:ext uri="{FF2B5EF4-FFF2-40B4-BE49-F238E27FC236}">
              <a16:creationId xmlns:a16="http://schemas.microsoft.com/office/drawing/2014/main" id="{C05CB9C0-F482-4913-AE94-5981801DBA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45A5C37B-1DFD-4D8A-B280-66D1E48954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2" name="Text Box 44">
          <a:extLst>
            <a:ext uri="{FF2B5EF4-FFF2-40B4-BE49-F238E27FC236}">
              <a16:creationId xmlns:a16="http://schemas.microsoft.com/office/drawing/2014/main" id="{10460815-963E-4711-BF8E-9889E7C71A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3" name="Text Box 45">
          <a:extLst>
            <a:ext uri="{FF2B5EF4-FFF2-40B4-BE49-F238E27FC236}">
              <a16:creationId xmlns:a16="http://schemas.microsoft.com/office/drawing/2014/main" id="{0EB6E1F8-6878-4A97-9CEC-B4984454D2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EF69B524-5709-41CD-B345-5793EEFBC8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5" name="Text Box 47">
          <a:extLst>
            <a:ext uri="{FF2B5EF4-FFF2-40B4-BE49-F238E27FC236}">
              <a16:creationId xmlns:a16="http://schemas.microsoft.com/office/drawing/2014/main" id="{060C5401-ACB8-4BF7-B70D-96C81314DE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6" name="Text Box 48">
          <a:extLst>
            <a:ext uri="{FF2B5EF4-FFF2-40B4-BE49-F238E27FC236}">
              <a16:creationId xmlns:a16="http://schemas.microsoft.com/office/drawing/2014/main" id="{F84E87B7-9014-45D6-902D-CB84E6D0E3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7" name="Text Box 55">
          <a:extLst>
            <a:ext uri="{FF2B5EF4-FFF2-40B4-BE49-F238E27FC236}">
              <a16:creationId xmlns:a16="http://schemas.microsoft.com/office/drawing/2014/main" id="{740FEC18-6E76-4F03-8076-3FA0AED2D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8" name="Text Box 56">
          <a:extLst>
            <a:ext uri="{FF2B5EF4-FFF2-40B4-BE49-F238E27FC236}">
              <a16:creationId xmlns:a16="http://schemas.microsoft.com/office/drawing/2014/main" id="{0830F0B5-7BC6-4E43-81C5-FFADF4EBE2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29" name="Text Box 57">
          <a:extLst>
            <a:ext uri="{FF2B5EF4-FFF2-40B4-BE49-F238E27FC236}">
              <a16:creationId xmlns:a16="http://schemas.microsoft.com/office/drawing/2014/main" id="{7886E2C6-C0D3-4005-8734-E8EC3BD62C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0" name="Text Box 58">
          <a:extLst>
            <a:ext uri="{FF2B5EF4-FFF2-40B4-BE49-F238E27FC236}">
              <a16:creationId xmlns:a16="http://schemas.microsoft.com/office/drawing/2014/main" id="{F6C1EFC0-1EB6-40AB-B982-AE642B5E85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1" name="Text Box 59">
          <a:extLst>
            <a:ext uri="{FF2B5EF4-FFF2-40B4-BE49-F238E27FC236}">
              <a16:creationId xmlns:a16="http://schemas.microsoft.com/office/drawing/2014/main" id="{536B4C29-7112-4EF5-9CB9-2EBCB80403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2" name="Text Box 60">
          <a:extLst>
            <a:ext uri="{FF2B5EF4-FFF2-40B4-BE49-F238E27FC236}">
              <a16:creationId xmlns:a16="http://schemas.microsoft.com/office/drawing/2014/main" id="{C3B3D149-DDB6-42C9-B67B-1CC5EB962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3" name="Text Box 61">
          <a:extLst>
            <a:ext uri="{FF2B5EF4-FFF2-40B4-BE49-F238E27FC236}">
              <a16:creationId xmlns:a16="http://schemas.microsoft.com/office/drawing/2014/main" id="{6114C756-BDC1-4877-B937-04CDCC6CAA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4" name="Text Box 62">
          <a:extLst>
            <a:ext uri="{FF2B5EF4-FFF2-40B4-BE49-F238E27FC236}">
              <a16:creationId xmlns:a16="http://schemas.microsoft.com/office/drawing/2014/main" id="{A7AAA7B5-BFEF-424A-9828-E646DF1253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5" name="Text Box 63">
          <a:extLst>
            <a:ext uri="{FF2B5EF4-FFF2-40B4-BE49-F238E27FC236}">
              <a16:creationId xmlns:a16="http://schemas.microsoft.com/office/drawing/2014/main" id="{1E2644FE-1B6D-45FA-BAD5-061BC16457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6" name="Text Box 64">
          <a:extLst>
            <a:ext uri="{FF2B5EF4-FFF2-40B4-BE49-F238E27FC236}">
              <a16:creationId xmlns:a16="http://schemas.microsoft.com/office/drawing/2014/main" id="{EA290975-33E8-4E00-B797-03449ED9CD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7" name="Text Box 66">
          <a:extLst>
            <a:ext uri="{FF2B5EF4-FFF2-40B4-BE49-F238E27FC236}">
              <a16:creationId xmlns:a16="http://schemas.microsoft.com/office/drawing/2014/main" id="{D5161EAB-9BD6-41F7-AB98-B5719EBBC0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8" name="Text Box 67">
          <a:extLst>
            <a:ext uri="{FF2B5EF4-FFF2-40B4-BE49-F238E27FC236}">
              <a16:creationId xmlns:a16="http://schemas.microsoft.com/office/drawing/2014/main" id="{2A17852A-04DA-410C-BECB-DACAAF2B5D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39" name="Text Box 68">
          <a:extLst>
            <a:ext uri="{FF2B5EF4-FFF2-40B4-BE49-F238E27FC236}">
              <a16:creationId xmlns:a16="http://schemas.microsoft.com/office/drawing/2014/main" id="{F381F8F1-F451-488D-8889-A1793791E1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0" name="Text Box 69">
          <a:extLst>
            <a:ext uri="{FF2B5EF4-FFF2-40B4-BE49-F238E27FC236}">
              <a16:creationId xmlns:a16="http://schemas.microsoft.com/office/drawing/2014/main" id="{20B7BDB3-2890-49A2-9473-0702728843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1" name="Text Box 70">
          <a:extLst>
            <a:ext uri="{FF2B5EF4-FFF2-40B4-BE49-F238E27FC236}">
              <a16:creationId xmlns:a16="http://schemas.microsoft.com/office/drawing/2014/main" id="{3DE51138-7DB5-453C-864B-60B1E80FF0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2" name="Text Box 71">
          <a:extLst>
            <a:ext uri="{FF2B5EF4-FFF2-40B4-BE49-F238E27FC236}">
              <a16:creationId xmlns:a16="http://schemas.microsoft.com/office/drawing/2014/main" id="{5A5EC62E-3251-4DC7-8B90-1A3A0DCBED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3" name="Text Box 72">
          <a:extLst>
            <a:ext uri="{FF2B5EF4-FFF2-40B4-BE49-F238E27FC236}">
              <a16:creationId xmlns:a16="http://schemas.microsoft.com/office/drawing/2014/main" id="{9F359A2D-2B9A-4CD0-9D91-FBE2B6D6D1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4" name="Text Box 73">
          <a:extLst>
            <a:ext uri="{FF2B5EF4-FFF2-40B4-BE49-F238E27FC236}">
              <a16:creationId xmlns:a16="http://schemas.microsoft.com/office/drawing/2014/main" id="{36E64C71-5C45-46EE-A84B-C97BEAE4A4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5" name="Text Box 74">
          <a:extLst>
            <a:ext uri="{FF2B5EF4-FFF2-40B4-BE49-F238E27FC236}">
              <a16:creationId xmlns:a16="http://schemas.microsoft.com/office/drawing/2014/main" id="{EDEF1AB9-8A68-4587-9835-9F6BE99C13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6" name="Text Box 75">
          <a:extLst>
            <a:ext uri="{FF2B5EF4-FFF2-40B4-BE49-F238E27FC236}">
              <a16:creationId xmlns:a16="http://schemas.microsoft.com/office/drawing/2014/main" id="{0B55F86A-B672-426F-A9F4-843C2F0024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7" name="Text Box 77">
          <a:extLst>
            <a:ext uri="{FF2B5EF4-FFF2-40B4-BE49-F238E27FC236}">
              <a16:creationId xmlns:a16="http://schemas.microsoft.com/office/drawing/2014/main" id="{88C62C05-8445-42CE-8B8F-047F76B56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8" name="Text Box 78">
          <a:extLst>
            <a:ext uri="{FF2B5EF4-FFF2-40B4-BE49-F238E27FC236}">
              <a16:creationId xmlns:a16="http://schemas.microsoft.com/office/drawing/2014/main" id="{CE7F9F7A-F6F0-45BA-9EFC-55872EE8C8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49" name="Text Box 80">
          <a:extLst>
            <a:ext uri="{FF2B5EF4-FFF2-40B4-BE49-F238E27FC236}">
              <a16:creationId xmlns:a16="http://schemas.microsoft.com/office/drawing/2014/main" id="{CC046008-98A3-4A7C-994E-37BCD7A163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0" name="Text Box 81">
          <a:extLst>
            <a:ext uri="{FF2B5EF4-FFF2-40B4-BE49-F238E27FC236}">
              <a16:creationId xmlns:a16="http://schemas.microsoft.com/office/drawing/2014/main" id="{9B2D254F-97C1-4EA5-B0EF-1D7378C8E2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4D347E37-180E-42BE-A77A-0CEED3BFB2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2" name="Text Box 40">
          <a:extLst>
            <a:ext uri="{FF2B5EF4-FFF2-40B4-BE49-F238E27FC236}">
              <a16:creationId xmlns:a16="http://schemas.microsoft.com/office/drawing/2014/main" id="{D4816ED5-4902-4788-A706-1B6BCE8151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3" name="Text Box 41">
          <a:extLst>
            <a:ext uri="{FF2B5EF4-FFF2-40B4-BE49-F238E27FC236}">
              <a16:creationId xmlns:a16="http://schemas.microsoft.com/office/drawing/2014/main" id="{88C7FA6F-F858-4454-A4D8-2ED4DE2EDF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51839F92-BF23-4BCD-B66A-2920719E24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36B2312B-C796-402B-81B1-7BB532CBE0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6" name="Text Box 44">
          <a:extLst>
            <a:ext uri="{FF2B5EF4-FFF2-40B4-BE49-F238E27FC236}">
              <a16:creationId xmlns:a16="http://schemas.microsoft.com/office/drawing/2014/main" id="{E69DB871-4936-4D9B-89B9-921A35E974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7" name="Text Box 45">
          <a:extLst>
            <a:ext uri="{FF2B5EF4-FFF2-40B4-BE49-F238E27FC236}">
              <a16:creationId xmlns:a16="http://schemas.microsoft.com/office/drawing/2014/main" id="{B03F4BCA-F617-4630-A20A-D12010BD00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8" name="Text Box 46">
          <a:extLst>
            <a:ext uri="{FF2B5EF4-FFF2-40B4-BE49-F238E27FC236}">
              <a16:creationId xmlns:a16="http://schemas.microsoft.com/office/drawing/2014/main" id="{B23C0A33-7798-4EB9-8FC8-BA42E112E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59" name="Text Box 47">
          <a:extLst>
            <a:ext uri="{FF2B5EF4-FFF2-40B4-BE49-F238E27FC236}">
              <a16:creationId xmlns:a16="http://schemas.microsoft.com/office/drawing/2014/main" id="{AB328B6C-210F-4B9A-A41D-61E158CA1C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0" name="Text Box 48">
          <a:extLst>
            <a:ext uri="{FF2B5EF4-FFF2-40B4-BE49-F238E27FC236}">
              <a16:creationId xmlns:a16="http://schemas.microsoft.com/office/drawing/2014/main" id="{A7110C6C-9A8F-42F5-9734-1FC7666C69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1" name="Text Box 55">
          <a:extLst>
            <a:ext uri="{FF2B5EF4-FFF2-40B4-BE49-F238E27FC236}">
              <a16:creationId xmlns:a16="http://schemas.microsoft.com/office/drawing/2014/main" id="{363E454F-09D8-4543-933E-1EE058A903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2" name="Text Box 56">
          <a:extLst>
            <a:ext uri="{FF2B5EF4-FFF2-40B4-BE49-F238E27FC236}">
              <a16:creationId xmlns:a16="http://schemas.microsoft.com/office/drawing/2014/main" id="{0F56E8CB-9A49-40BD-8984-0275327BCA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3" name="Text Box 57">
          <a:extLst>
            <a:ext uri="{FF2B5EF4-FFF2-40B4-BE49-F238E27FC236}">
              <a16:creationId xmlns:a16="http://schemas.microsoft.com/office/drawing/2014/main" id="{78041252-5344-4FD7-97A5-86A88B5111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4" name="Text Box 58">
          <a:extLst>
            <a:ext uri="{FF2B5EF4-FFF2-40B4-BE49-F238E27FC236}">
              <a16:creationId xmlns:a16="http://schemas.microsoft.com/office/drawing/2014/main" id="{DFB4338F-8BA8-47F8-B2A5-6F72AA8071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5" name="Text Box 59">
          <a:extLst>
            <a:ext uri="{FF2B5EF4-FFF2-40B4-BE49-F238E27FC236}">
              <a16:creationId xmlns:a16="http://schemas.microsoft.com/office/drawing/2014/main" id="{087CD3AE-7E61-49E7-8DDC-072632D4E5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6" name="Text Box 60">
          <a:extLst>
            <a:ext uri="{FF2B5EF4-FFF2-40B4-BE49-F238E27FC236}">
              <a16:creationId xmlns:a16="http://schemas.microsoft.com/office/drawing/2014/main" id="{6AB4984C-94DA-4342-B9FF-E0D06D4DE6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7" name="Text Box 61">
          <a:extLst>
            <a:ext uri="{FF2B5EF4-FFF2-40B4-BE49-F238E27FC236}">
              <a16:creationId xmlns:a16="http://schemas.microsoft.com/office/drawing/2014/main" id="{16834CBE-F8FC-4CCE-86D6-983D3CF90A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8" name="Text Box 62">
          <a:extLst>
            <a:ext uri="{FF2B5EF4-FFF2-40B4-BE49-F238E27FC236}">
              <a16:creationId xmlns:a16="http://schemas.microsoft.com/office/drawing/2014/main" id="{0EE7CF5B-A97D-49FC-930D-F4492CBD49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36B4051B-7C76-4536-81D4-CD1A1E0504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0" name="Text Box 64">
          <a:extLst>
            <a:ext uri="{FF2B5EF4-FFF2-40B4-BE49-F238E27FC236}">
              <a16:creationId xmlns:a16="http://schemas.microsoft.com/office/drawing/2014/main" id="{5D01A5B0-3422-4ACB-B7D1-838C047B7C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1" name="Text Box 66">
          <a:extLst>
            <a:ext uri="{FF2B5EF4-FFF2-40B4-BE49-F238E27FC236}">
              <a16:creationId xmlns:a16="http://schemas.microsoft.com/office/drawing/2014/main" id="{CD7DC516-0F3E-42E6-A67F-DE580352FE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2" name="Text Box 67">
          <a:extLst>
            <a:ext uri="{FF2B5EF4-FFF2-40B4-BE49-F238E27FC236}">
              <a16:creationId xmlns:a16="http://schemas.microsoft.com/office/drawing/2014/main" id="{081A5349-4A8F-40E6-8251-3173F99308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3" name="Text Box 68">
          <a:extLst>
            <a:ext uri="{FF2B5EF4-FFF2-40B4-BE49-F238E27FC236}">
              <a16:creationId xmlns:a16="http://schemas.microsoft.com/office/drawing/2014/main" id="{70884208-CA76-4D5D-953A-68587F0DB3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4" name="Text Box 69">
          <a:extLst>
            <a:ext uri="{FF2B5EF4-FFF2-40B4-BE49-F238E27FC236}">
              <a16:creationId xmlns:a16="http://schemas.microsoft.com/office/drawing/2014/main" id="{305769DA-E9A5-44AB-80B5-E5F232CB97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5" name="Text Box 70">
          <a:extLst>
            <a:ext uri="{FF2B5EF4-FFF2-40B4-BE49-F238E27FC236}">
              <a16:creationId xmlns:a16="http://schemas.microsoft.com/office/drawing/2014/main" id="{95EB1616-62E1-471B-B46D-C7CD560180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6" name="Text Box 71">
          <a:extLst>
            <a:ext uri="{FF2B5EF4-FFF2-40B4-BE49-F238E27FC236}">
              <a16:creationId xmlns:a16="http://schemas.microsoft.com/office/drawing/2014/main" id="{24907853-D0A1-4DC3-B1FA-343155F883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7" name="Text Box 72">
          <a:extLst>
            <a:ext uri="{FF2B5EF4-FFF2-40B4-BE49-F238E27FC236}">
              <a16:creationId xmlns:a16="http://schemas.microsoft.com/office/drawing/2014/main" id="{D14A30F2-FBD3-41A6-8321-1FC0A8FD4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8" name="Text Box 73">
          <a:extLst>
            <a:ext uri="{FF2B5EF4-FFF2-40B4-BE49-F238E27FC236}">
              <a16:creationId xmlns:a16="http://schemas.microsoft.com/office/drawing/2014/main" id="{3F9D33CA-B7EE-455A-ABF0-DCF59DFCFA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79" name="Text Box 74">
          <a:extLst>
            <a:ext uri="{FF2B5EF4-FFF2-40B4-BE49-F238E27FC236}">
              <a16:creationId xmlns:a16="http://schemas.microsoft.com/office/drawing/2014/main" id="{78332598-73E3-455C-B324-82A91BD4C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0" name="Text Box 75">
          <a:extLst>
            <a:ext uri="{FF2B5EF4-FFF2-40B4-BE49-F238E27FC236}">
              <a16:creationId xmlns:a16="http://schemas.microsoft.com/office/drawing/2014/main" id="{930B9E17-0954-45F5-9F7D-6576685B87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1" name="Text Box 77">
          <a:extLst>
            <a:ext uri="{FF2B5EF4-FFF2-40B4-BE49-F238E27FC236}">
              <a16:creationId xmlns:a16="http://schemas.microsoft.com/office/drawing/2014/main" id="{A7E7097D-0388-4E54-A85B-1D2D59A881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2" name="Text Box 78">
          <a:extLst>
            <a:ext uri="{FF2B5EF4-FFF2-40B4-BE49-F238E27FC236}">
              <a16:creationId xmlns:a16="http://schemas.microsoft.com/office/drawing/2014/main" id="{38FF8A67-6F28-4F92-B2CE-D762E26D9B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3" name="Text Box 80">
          <a:extLst>
            <a:ext uri="{FF2B5EF4-FFF2-40B4-BE49-F238E27FC236}">
              <a16:creationId xmlns:a16="http://schemas.microsoft.com/office/drawing/2014/main" id="{3477BF5B-E970-4B8D-A8FC-8965F3A088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4" name="Text Box 81">
          <a:extLst>
            <a:ext uri="{FF2B5EF4-FFF2-40B4-BE49-F238E27FC236}">
              <a16:creationId xmlns:a16="http://schemas.microsoft.com/office/drawing/2014/main" id="{876D6FFC-BE0C-417E-B0FB-D996556969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63052B2D-23C6-422C-B198-A361D46534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6" name="Text Box 40">
          <a:extLst>
            <a:ext uri="{FF2B5EF4-FFF2-40B4-BE49-F238E27FC236}">
              <a16:creationId xmlns:a16="http://schemas.microsoft.com/office/drawing/2014/main" id="{F3B4931B-DAC6-4C65-BB3F-DF31F3FAA5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99498AB7-63F7-48A7-B24E-2ED88FF378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8" name="Text Box 42">
          <a:extLst>
            <a:ext uri="{FF2B5EF4-FFF2-40B4-BE49-F238E27FC236}">
              <a16:creationId xmlns:a16="http://schemas.microsoft.com/office/drawing/2014/main" id="{DDFFC91B-DA32-454B-B947-240F3B6D26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6F6E426-7699-43F3-9C98-1F98AD6EE3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0" name="Text Box 44">
          <a:extLst>
            <a:ext uri="{FF2B5EF4-FFF2-40B4-BE49-F238E27FC236}">
              <a16:creationId xmlns:a16="http://schemas.microsoft.com/office/drawing/2014/main" id="{8CF6B611-F3B7-4EDD-A718-4C1E543050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1" name="Text Box 45">
          <a:extLst>
            <a:ext uri="{FF2B5EF4-FFF2-40B4-BE49-F238E27FC236}">
              <a16:creationId xmlns:a16="http://schemas.microsoft.com/office/drawing/2014/main" id="{C569EEB7-0036-4A33-829F-871C6000F4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2" name="Text Box 46">
          <a:extLst>
            <a:ext uri="{FF2B5EF4-FFF2-40B4-BE49-F238E27FC236}">
              <a16:creationId xmlns:a16="http://schemas.microsoft.com/office/drawing/2014/main" id="{A747DA7B-FA77-43C4-886A-6DB5E153E4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3" name="Text Box 47">
          <a:extLst>
            <a:ext uri="{FF2B5EF4-FFF2-40B4-BE49-F238E27FC236}">
              <a16:creationId xmlns:a16="http://schemas.microsoft.com/office/drawing/2014/main" id="{6E66749F-D796-4C3D-ACF3-C85BCF084A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4" name="Text Box 48">
          <a:extLst>
            <a:ext uri="{FF2B5EF4-FFF2-40B4-BE49-F238E27FC236}">
              <a16:creationId xmlns:a16="http://schemas.microsoft.com/office/drawing/2014/main" id="{A7FFB721-E06A-4FBB-8CAB-51A1FF908B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5" name="Text Box 55">
          <a:extLst>
            <a:ext uri="{FF2B5EF4-FFF2-40B4-BE49-F238E27FC236}">
              <a16:creationId xmlns:a16="http://schemas.microsoft.com/office/drawing/2014/main" id="{9FDECC67-F614-45DA-9A99-C8B9423C29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6" name="Text Box 56">
          <a:extLst>
            <a:ext uri="{FF2B5EF4-FFF2-40B4-BE49-F238E27FC236}">
              <a16:creationId xmlns:a16="http://schemas.microsoft.com/office/drawing/2014/main" id="{CF6550FB-FF44-42C2-962C-E4A22FA40D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7" name="Text Box 57">
          <a:extLst>
            <a:ext uri="{FF2B5EF4-FFF2-40B4-BE49-F238E27FC236}">
              <a16:creationId xmlns:a16="http://schemas.microsoft.com/office/drawing/2014/main" id="{70AF0204-BDFF-4604-9A5D-341E144DDF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8" name="Text Box 58">
          <a:extLst>
            <a:ext uri="{FF2B5EF4-FFF2-40B4-BE49-F238E27FC236}">
              <a16:creationId xmlns:a16="http://schemas.microsoft.com/office/drawing/2014/main" id="{327DBA3F-91F2-47DA-B656-E28EFAA5F3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899" name="Text Box 59">
          <a:extLst>
            <a:ext uri="{FF2B5EF4-FFF2-40B4-BE49-F238E27FC236}">
              <a16:creationId xmlns:a16="http://schemas.microsoft.com/office/drawing/2014/main" id="{D308E045-4CBB-496E-AF49-A079418BE1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0" name="Text Box 60">
          <a:extLst>
            <a:ext uri="{FF2B5EF4-FFF2-40B4-BE49-F238E27FC236}">
              <a16:creationId xmlns:a16="http://schemas.microsoft.com/office/drawing/2014/main" id="{595242B3-4C47-42F4-87D7-A29879DF16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1" name="Text Box 61">
          <a:extLst>
            <a:ext uri="{FF2B5EF4-FFF2-40B4-BE49-F238E27FC236}">
              <a16:creationId xmlns:a16="http://schemas.microsoft.com/office/drawing/2014/main" id="{EC50D736-4E0B-4F1D-BE1E-39A7AFF6D5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2" name="Text Box 62">
          <a:extLst>
            <a:ext uri="{FF2B5EF4-FFF2-40B4-BE49-F238E27FC236}">
              <a16:creationId xmlns:a16="http://schemas.microsoft.com/office/drawing/2014/main" id="{DD85789F-9712-4866-B70D-8A3FF411C6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3" name="Text Box 63">
          <a:extLst>
            <a:ext uri="{FF2B5EF4-FFF2-40B4-BE49-F238E27FC236}">
              <a16:creationId xmlns:a16="http://schemas.microsoft.com/office/drawing/2014/main" id="{82183188-3B00-4CF4-BC9A-5FBFFCEB34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4" name="Text Box 64">
          <a:extLst>
            <a:ext uri="{FF2B5EF4-FFF2-40B4-BE49-F238E27FC236}">
              <a16:creationId xmlns:a16="http://schemas.microsoft.com/office/drawing/2014/main" id="{8B0A3249-7351-49CE-8C03-6C4F7569C5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5" name="Text Box 66">
          <a:extLst>
            <a:ext uri="{FF2B5EF4-FFF2-40B4-BE49-F238E27FC236}">
              <a16:creationId xmlns:a16="http://schemas.microsoft.com/office/drawing/2014/main" id="{E3119318-1798-4C82-93AB-D7046489D5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6" name="Text Box 67">
          <a:extLst>
            <a:ext uri="{FF2B5EF4-FFF2-40B4-BE49-F238E27FC236}">
              <a16:creationId xmlns:a16="http://schemas.microsoft.com/office/drawing/2014/main" id="{96A298D6-6E7D-4C26-9808-CE75F9FD8F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7" name="Text Box 68">
          <a:extLst>
            <a:ext uri="{FF2B5EF4-FFF2-40B4-BE49-F238E27FC236}">
              <a16:creationId xmlns:a16="http://schemas.microsoft.com/office/drawing/2014/main" id="{75E60624-2F22-4597-81C4-A0C059F736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8" name="Text Box 69">
          <a:extLst>
            <a:ext uri="{FF2B5EF4-FFF2-40B4-BE49-F238E27FC236}">
              <a16:creationId xmlns:a16="http://schemas.microsoft.com/office/drawing/2014/main" id="{5672FCEE-2DCF-408A-A606-43C8FD0A2A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09" name="Text Box 70">
          <a:extLst>
            <a:ext uri="{FF2B5EF4-FFF2-40B4-BE49-F238E27FC236}">
              <a16:creationId xmlns:a16="http://schemas.microsoft.com/office/drawing/2014/main" id="{1D04DECF-2441-4363-82F1-73E3436874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0" name="Text Box 71">
          <a:extLst>
            <a:ext uri="{FF2B5EF4-FFF2-40B4-BE49-F238E27FC236}">
              <a16:creationId xmlns:a16="http://schemas.microsoft.com/office/drawing/2014/main" id="{B2B00008-8727-4DEA-9BC8-E5B5410286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1" name="Text Box 72">
          <a:extLst>
            <a:ext uri="{FF2B5EF4-FFF2-40B4-BE49-F238E27FC236}">
              <a16:creationId xmlns:a16="http://schemas.microsoft.com/office/drawing/2014/main" id="{61C65327-E59F-4C9A-A92A-BC7E698157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2" name="Text Box 73">
          <a:extLst>
            <a:ext uri="{FF2B5EF4-FFF2-40B4-BE49-F238E27FC236}">
              <a16:creationId xmlns:a16="http://schemas.microsoft.com/office/drawing/2014/main" id="{68A602CF-6948-4F7B-8D63-2673822638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3" name="Text Box 74">
          <a:extLst>
            <a:ext uri="{FF2B5EF4-FFF2-40B4-BE49-F238E27FC236}">
              <a16:creationId xmlns:a16="http://schemas.microsoft.com/office/drawing/2014/main" id="{621A1A0A-623A-4EC7-8EC8-927F8C857E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4" name="Text Box 75">
          <a:extLst>
            <a:ext uri="{FF2B5EF4-FFF2-40B4-BE49-F238E27FC236}">
              <a16:creationId xmlns:a16="http://schemas.microsoft.com/office/drawing/2014/main" id="{DC86AA02-6A0C-4350-BF34-5B94073E9C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5" name="Text Box 77">
          <a:extLst>
            <a:ext uri="{FF2B5EF4-FFF2-40B4-BE49-F238E27FC236}">
              <a16:creationId xmlns:a16="http://schemas.microsoft.com/office/drawing/2014/main" id="{30DE0B71-3A70-410F-A8F1-24CA89B3FD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6" name="Text Box 78">
          <a:extLst>
            <a:ext uri="{FF2B5EF4-FFF2-40B4-BE49-F238E27FC236}">
              <a16:creationId xmlns:a16="http://schemas.microsoft.com/office/drawing/2014/main" id="{2F7EBAD8-43B5-4785-A060-6A885904E1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0AEEB119-E51E-4A79-A1F9-C2FE7C11C9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8" name="Text Box 81">
          <a:extLst>
            <a:ext uri="{FF2B5EF4-FFF2-40B4-BE49-F238E27FC236}">
              <a16:creationId xmlns:a16="http://schemas.microsoft.com/office/drawing/2014/main" id="{A3B3C20B-8F11-496B-99B4-6E28BE941B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6EA04E9F-202F-41C5-96BC-EE72406703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5D465AF2-52D7-44C0-A63B-D2541F2D47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0DB35298-2389-4214-9D30-7B521ECFC2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4446284D-9A59-4C8C-B879-4C900D9768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83A791FC-3E51-4F86-9A8D-64A4465FAD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CFA01694-7F21-4BEE-AF32-61DF35E8FE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BC531805-AD53-4B85-9C54-BE330E3E71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9689D495-6FA6-4EAD-BE2D-281F356DD0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329A89FD-1010-44FF-9002-6C388FDD68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7297988A-1F78-4DA9-9561-82B22E2B1B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29" name="Text Box 49">
          <a:extLst>
            <a:ext uri="{FF2B5EF4-FFF2-40B4-BE49-F238E27FC236}">
              <a16:creationId xmlns:a16="http://schemas.microsoft.com/office/drawing/2014/main" id="{01C53C27-6C84-4104-AD08-67C58CBF04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0" name="Text Box 50">
          <a:extLst>
            <a:ext uri="{FF2B5EF4-FFF2-40B4-BE49-F238E27FC236}">
              <a16:creationId xmlns:a16="http://schemas.microsoft.com/office/drawing/2014/main" id="{D700ECE8-0C9E-4ABE-B088-9980041387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1" name="Text Box 52">
          <a:extLst>
            <a:ext uri="{FF2B5EF4-FFF2-40B4-BE49-F238E27FC236}">
              <a16:creationId xmlns:a16="http://schemas.microsoft.com/office/drawing/2014/main" id="{915B66CD-8FC9-458D-B546-723DE81E66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2" name="Text Box 53">
          <a:extLst>
            <a:ext uri="{FF2B5EF4-FFF2-40B4-BE49-F238E27FC236}">
              <a16:creationId xmlns:a16="http://schemas.microsoft.com/office/drawing/2014/main" id="{C0D2BFC3-60A9-4CB1-AF5F-0FF18A66E5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7EE9E19-D075-4D61-A9D3-E0B052F171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28E3C02-44C8-4761-9AF4-0FFC95832F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A972F9D6-FC90-4A06-BF81-A4C1BF7E7F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6" name="Text Box 6">
          <a:extLst>
            <a:ext uri="{FF2B5EF4-FFF2-40B4-BE49-F238E27FC236}">
              <a16:creationId xmlns:a16="http://schemas.microsoft.com/office/drawing/2014/main" id="{81F70A1D-7C88-46A5-B603-A93E05AE5F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2F937A0C-7AB3-4DBE-91C2-82664EFC74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30A7FEC6-49F8-4F95-8F4F-29BF8E18F4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DAA0BCDA-08C8-44EB-8C7A-D6F3EBD5B7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8E3EE875-85E3-476D-B750-DFAE2B3063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1" name="Text Box 11">
          <a:extLst>
            <a:ext uri="{FF2B5EF4-FFF2-40B4-BE49-F238E27FC236}">
              <a16:creationId xmlns:a16="http://schemas.microsoft.com/office/drawing/2014/main" id="{16BA52B9-59D8-4F89-A7DE-4BB20E6005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2" name="Text Box 12">
          <a:extLst>
            <a:ext uri="{FF2B5EF4-FFF2-40B4-BE49-F238E27FC236}">
              <a16:creationId xmlns:a16="http://schemas.microsoft.com/office/drawing/2014/main" id="{1B8682C8-396C-4BDC-982A-96D9701617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5D2126D9-C855-4336-B37F-6C5519FA42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4" name="Text Box 40">
          <a:extLst>
            <a:ext uri="{FF2B5EF4-FFF2-40B4-BE49-F238E27FC236}">
              <a16:creationId xmlns:a16="http://schemas.microsoft.com/office/drawing/2014/main" id="{E3A7B536-E468-4F46-9F96-A24BBAC1E5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5" name="Text Box 41">
          <a:extLst>
            <a:ext uri="{FF2B5EF4-FFF2-40B4-BE49-F238E27FC236}">
              <a16:creationId xmlns:a16="http://schemas.microsoft.com/office/drawing/2014/main" id="{8FD24FF2-C137-4B55-AB28-B529CB0B3D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6" name="Text Box 42">
          <a:extLst>
            <a:ext uri="{FF2B5EF4-FFF2-40B4-BE49-F238E27FC236}">
              <a16:creationId xmlns:a16="http://schemas.microsoft.com/office/drawing/2014/main" id="{F0A02E9B-D9CA-4662-8639-922008C3EE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34A28B3F-AF8C-4A88-ACA3-2DD6F50B8F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8" name="Text Box 44">
          <a:extLst>
            <a:ext uri="{FF2B5EF4-FFF2-40B4-BE49-F238E27FC236}">
              <a16:creationId xmlns:a16="http://schemas.microsoft.com/office/drawing/2014/main" id="{8F008F9B-90D7-4C44-B9BD-70EBE2EB36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49" name="Text Box 45">
          <a:extLst>
            <a:ext uri="{FF2B5EF4-FFF2-40B4-BE49-F238E27FC236}">
              <a16:creationId xmlns:a16="http://schemas.microsoft.com/office/drawing/2014/main" id="{9DA8B6C7-FE90-434B-A51A-46E2454CEB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0" name="Text Box 46">
          <a:extLst>
            <a:ext uri="{FF2B5EF4-FFF2-40B4-BE49-F238E27FC236}">
              <a16:creationId xmlns:a16="http://schemas.microsoft.com/office/drawing/2014/main" id="{F93F83D0-98C8-486B-BF5E-9557945E3E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1" name="Text Box 47">
          <a:extLst>
            <a:ext uri="{FF2B5EF4-FFF2-40B4-BE49-F238E27FC236}">
              <a16:creationId xmlns:a16="http://schemas.microsoft.com/office/drawing/2014/main" id="{819B1DD2-08C7-4A06-B90F-DBC3079885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DBB71F16-70C3-43F8-A129-7EE8619A40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3" name="Text Box 49">
          <a:extLst>
            <a:ext uri="{FF2B5EF4-FFF2-40B4-BE49-F238E27FC236}">
              <a16:creationId xmlns:a16="http://schemas.microsoft.com/office/drawing/2014/main" id="{4A2192B2-5076-4CDA-8A3D-80393EDEF1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4" name="Text Box 50">
          <a:extLst>
            <a:ext uri="{FF2B5EF4-FFF2-40B4-BE49-F238E27FC236}">
              <a16:creationId xmlns:a16="http://schemas.microsoft.com/office/drawing/2014/main" id="{041CE86A-9682-4F73-963F-BD5E2A24E0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5" name="Text Box 52">
          <a:extLst>
            <a:ext uri="{FF2B5EF4-FFF2-40B4-BE49-F238E27FC236}">
              <a16:creationId xmlns:a16="http://schemas.microsoft.com/office/drawing/2014/main" id="{DB1ED5CB-763F-44A0-A0A0-8E39275F14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6" name="Text Box 53">
          <a:extLst>
            <a:ext uri="{FF2B5EF4-FFF2-40B4-BE49-F238E27FC236}">
              <a16:creationId xmlns:a16="http://schemas.microsoft.com/office/drawing/2014/main" id="{28903C84-C8A7-4F7B-8A2D-8691E38C1C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7" name="Text Box 55">
          <a:extLst>
            <a:ext uri="{FF2B5EF4-FFF2-40B4-BE49-F238E27FC236}">
              <a16:creationId xmlns:a16="http://schemas.microsoft.com/office/drawing/2014/main" id="{DE60277E-A61B-45BD-92FA-47229EE240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8" name="Text Box 56">
          <a:extLst>
            <a:ext uri="{FF2B5EF4-FFF2-40B4-BE49-F238E27FC236}">
              <a16:creationId xmlns:a16="http://schemas.microsoft.com/office/drawing/2014/main" id="{CC624791-999B-47D6-B876-FEBC09B0BE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59" name="Text Box 57">
          <a:extLst>
            <a:ext uri="{FF2B5EF4-FFF2-40B4-BE49-F238E27FC236}">
              <a16:creationId xmlns:a16="http://schemas.microsoft.com/office/drawing/2014/main" id="{01A6DFA3-8A47-4D64-8622-9F1AA77EC4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0" name="Text Box 58">
          <a:extLst>
            <a:ext uri="{FF2B5EF4-FFF2-40B4-BE49-F238E27FC236}">
              <a16:creationId xmlns:a16="http://schemas.microsoft.com/office/drawing/2014/main" id="{209F4722-D79A-4E65-9236-0753B67E9A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1" name="Text Box 59">
          <a:extLst>
            <a:ext uri="{FF2B5EF4-FFF2-40B4-BE49-F238E27FC236}">
              <a16:creationId xmlns:a16="http://schemas.microsoft.com/office/drawing/2014/main" id="{4F8E4DC3-CE3A-4706-879E-56C98903E6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2" name="Text Box 60">
          <a:extLst>
            <a:ext uri="{FF2B5EF4-FFF2-40B4-BE49-F238E27FC236}">
              <a16:creationId xmlns:a16="http://schemas.microsoft.com/office/drawing/2014/main" id="{D33F2491-F497-48F7-8C69-F27AB3A12B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3" name="Text Box 61">
          <a:extLst>
            <a:ext uri="{FF2B5EF4-FFF2-40B4-BE49-F238E27FC236}">
              <a16:creationId xmlns:a16="http://schemas.microsoft.com/office/drawing/2014/main" id="{B76C4E70-87A5-4DF4-B39C-442DEFC3D5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4" name="Text Box 62">
          <a:extLst>
            <a:ext uri="{FF2B5EF4-FFF2-40B4-BE49-F238E27FC236}">
              <a16:creationId xmlns:a16="http://schemas.microsoft.com/office/drawing/2014/main" id="{8D828754-8066-442E-A4E8-068236F2E9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5" name="Text Box 63">
          <a:extLst>
            <a:ext uri="{FF2B5EF4-FFF2-40B4-BE49-F238E27FC236}">
              <a16:creationId xmlns:a16="http://schemas.microsoft.com/office/drawing/2014/main" id="{A75E542C-29F5-4836-A53C-9AF056B6AD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6" name="Text Box 64">
          <a:extLst>
            <a:ext uri="{FF2B5EF4-FFF2-40B4-BE49-F238E27FC236}">
              <a16:creationId xmlns:a16="http://schemas.microsoft.com/office/drawing/2014/main" id="{DA527C87-C21F-4412-B7BC-22C237265A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7" name="Text Box 66">
          <a:extLst>
            <a:ext uri="{FF2B5EF4-FFF2-40B4-BE49-F238E27FC236}">
              <a16:creationId xmlns:a16="http://schemas.microsoft.com/office/drawing/2014/main" id="{930188C6-91F6-41BB-9BEA-C754162121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8" name="Text Box 67">
          <a:extLst>
            <a:ext uri="{FF2B5EF4-FFF2-40B4-BE49-F238E27FC236}">
              <a16:creationId xmlns:a16="http://schemas.microsoft.com/office/drawing/2014/main" id="{8C05012B-9EE4-4760-A2DE-9365878F79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69" name="Text Box 68">
          <a:extLst>
            <a:ext uri="{FF2B5EF4-FFF2-40B4-BE49-F238E27FC236}">
              <a16:creationId xmlns:a16="http://schemas.microsoft.com/office/drawing/2014/main" id="{8C6412EC-E302-4A64-B3A9-4A3F9374BF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0" name="Text Box 69">
          <a:extLst>
            <a:ext uri="{FF2B5EF4-FFF2-40B4-BE49-F238E27FC236}">
              <a16:creationId xmlns:a16="http://schemas.microsoft.com/office/drawing/2014/main" id="{CE1989AE-3DB3-47C4-AAC2-F9AA38AF48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1" name="Text Box 70">
          <a:extLst>
            <a:ext uri="{FF2B5EF4-FFF2-40B4-BE49-F238E27FC236}">
              <a16:creationId xmlns:a16="http://schemas.microsoft.com/office/drawing/2014/main" id="{A35D6742-2B89-4DDC-96C0-5C4351EC1C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2" name="Text Box 71">
          <a:extLst>
            <a:ext uri="{FF2B5EF4-FFF2-40B4-BE49-F238E27FC236}">
              <a16:creationId xmlns:a16="http://schemas.microsoft.com/office/drawing/2014/main" id="{CD6FAA57-5689-40A4-82B6-CEC2EEC84F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3" name="Text Box 72">
          <a:extLst>
            <a:ext uri="{FF2B5EF4-FFF2-40B4-BE49-F238E27FC236}">
              <a16:creationId xmlns:a16="http://schemas.microsoft.com/office/drawing/2014/main" id="{43B78A1A-36B0-46BC-BA00-D5A28DF204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4" name="Text Box 73">
          <a:extLst>
            <a:ext uri="{FF2B5EF4-FFF2-40B4-BE49-F238E27FC236}">
              <a16:creationId xmlns:a16="http://schemas.microsoft.com/office/drawing/2014/main" id="{41FFAD78-370E-497E-9869-9D13BBC235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5" name="Text Box 74">
          <a:extLst>
            <a:ext uri="{FF2B5EF4-FFF2-40B4-BE49-F238E27FC236}">
              <a16:creationId xmlns:a16="http://schemas.microsoft.com/office/drawing/2014/main" id="{1A0CCF1C-DEC3-412F-8A3D-66F20A2938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6" name="Text Box 75">
          <a:extLst>
            <a:ext uri="{FF2B5EF4-FFF2-40B4-BE49-F238E27FC236}">
              <a16:creationId xmlns:a16="http://schemas.microsoft.com/office/drawing/2014/main" id="{03E2B5CD-A057-4170-BB70-74F94CA9F1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7" name="Text Box 77">
          <a:extLst>
            <a:ext uri="{FF2B5EF4-FFF2-40B4-BE49-F238E27FC236}">
              <a16:creationId xmlns:a16="http://schemas.microsoft.com/office/drawing/2014/main" id="{CA18421C-D099-4CD3-ACB3-FE92FF57D2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8" name="Text Box 78">
          <a:extLst>
            <a:ext uri="{FF2B5EF4-FFF2-40B4-BE49-F238E27FC236}">
              <a16:creationId xmlns:a16="http://schemas.microsoft.com/office/drawing/2014/main" id="{CAF3006D-CC5D-4AE4-89D6-93333CC4D8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79" name="Text Box 80">
          <a:extLst>
            <a:ext uri="{FF2B5EF4-FFF2-40B4-BE49-F238E27FC236}">
              <a16:creationId xmlns:a16="http://schemas.microsoft.com/office/drawing/2014/main" id="{B231191F-5963-4DCD-8801-0E9C27E505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0" name="Text Box 81">
          <a:extLst>
            <a:ext uri="{FF2B5EF4-FFF2-40B4-BE49-F238E27FC236}">
              <a16:creationId xmlns:a16="http://schemas.microsoft.com/office/drawing/2014/main" id="{07B59EA9-FC54-4F86-AD9E-207407E7F0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51484372-6DC7-41BD-B3F9-8CACB1688D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2" name="Text Box 40">
          <a:extLst>
            <a:ext uri="{FF2B5EF4-FFF2-40B4-BE49-F238E27FC236}">
              <a16:creationId xmlns:a16="http://schemas.microsoft.com/office/drawing/2014/main" id="{1577BDFE-3295-40E7-A63D-3B74B2F996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843A5FCA-86AD-4C01-8C6A-18C723B2D7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4" name="Text Box 42">
          <a:extLst>
            <a:ext uri="{FF2B5EF4-FFF2-40B4-BE49-F238E27FC236}">
              <a16:creationId xmlns:a16="http://schemas.microsoft.com/office/drawing/2014/main" id="{36F4B5A3-8F64-4F98-94E5-E3566C36A6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7E653778-FEF0-401F-B211-439800B6AE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D1A5F2F4-B72B-47E4-833B-13E061B0B2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F44CBB71-52AD-48A5-8305-9472B4D578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20C7A201-6127-4868-9848-AD83A2A063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B66F76C0-08E8-409B-809E-C9E9AA96EF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0" name="Text Box 48">
          <a:extLst>
            <a:ext uri="{FF2B5EF4-FFF2-40B4-BE49-F238E27FC236}">
              <a16:creationId xmlns:a16="http://schemas.microsoft.com/office/drawing/2014/main" id="{38DC7B0D-51AB-48BE-B8EF-63D8A7E972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1" name="Text Box 55">
          <a:extLst>
            <a:ext uri="{FF2B5EF4-FFF2-40B4-BE49-F238E27FC236}">
              <a16:creationId xmlns:a16="http://schemas.microsoft.com/office/drawing/2014/main" id="{8C57F2BC-0D86-44E1-9533-ACB60CE56A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2" name="Text Box 56">
          <a:extLst>
            <a:ext uri="{FF2B5EF4-FFF2-40B4-BE49-F238E27FC236}">
              <a16:creationId xmlns:a16="http://schemas.microsoft.com/office/drawing/2014/main" id="{33626674-A83F-45AC-8D99-6A9335E81C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3" name="Text Box 57">
          <a:extLst>
            <a:ext uri="{FF2B5EF4-FFF2-40B4-BE49-F238E27FC236}">
              <a16:creationId xmlns:a16="http://schemas.microsoft.com/office/drawing/2014/main" id="{AA47E772-A0CD-46DD-BDEA-11E34E5CCD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4" name="Text Box 58">
          <a:extLst>
            <a:ext uri="{FF2B5EF4-FFF2-40B4-BE49-F238E27FC236}">
              <a16:creationId xmlns:a16="http://schemas.microsoft.com/office/drawing/2014/main" id="{19CD2F71-E076-4287-A5C7-1D656CE9FF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5" name="Text Box 59">
          <a:extLst>
            <a:ext uri="{FF2B5EF4-FFF2-40B4-BE49-F238E27FC236}">
              <a16:creationId xmlns:a16="http://schemas.microsoft.com/office/drawing/2014/main" id="{EEB8C935-B2C2-4FD6-8503-69A39F0305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6" name="Text Box 60">
          <a:extLst>
            <a:ext uri="{FF2B5EF4-FFF2-40B4-BE49-F238E27FC236}">
              <a16:creationId xmlns:a16="http://schemas.microsoft.com/office/drawing/2014/main" id="{8A2414B1-12A6-4C09-9D98-500B6D5436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7" name="Text Box 61">
          <a:extLst>
            <a:ext uri="{FF2B5EF4-FFF2-40B4-BE49-F238E27FC236}">
              <a16:creationId xmlns:a16="http://schemas.microsoft.com/office/drawing/2014/main" id="{756A245D-3701-4577-9F16-AE48DEE577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8" name="Text Box 62">
          <a:extLst>
            <a:ext uri="{FF2B5EF4-FFF2-40B4-BE49-F238E27FC236}">
              <a16:creationId xmlns:a16="http://schemas.microsoft.com/office/drawing/2014/main" id="{97DACD5A-CD0D-462E-A5BC-B21A8D186E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C313640F-AE58-47BF-A294-F784976CB6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0" name="Text Box 64">
          <a:extLst>
            <a:ext uri="{FF2B5EF4-FFF2-40B4-BE49-F238E27FC236}">
              <a16:creationId xmlns:a16="http://schemas.microsoft.com/office/drawing/2014/main" id="{7329B62B-4154-424E-AE96-5B28EE91C4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1" name="Text Box 66">
          <a:extLst>
            <a:ext uri="{FF2B5EF4-FFF2-40B4-BE49-F238E27FC236}">
              <a16:creationId xmlns:a16="http://schemas.microsoft.com/office/drawing/2014/main" id="{B6B89174-1F71-4B81-9D06-B342ADB5B5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2" name="Text Box 67">
          <a:extLst>
            <a:ext uri="{FF2B5EF4-FFF2-40B4-BE49-F238E27FC236}">
              <a16:creationId xmlns:a16="http://schemas.microsoft.com/office/drawing/2014/main" id="{27B86F51-68AD-4DEF-8FDE-70975B45AE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DFB6D59E-B0EB-40A2-9C8A-EC7C05F76C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81E3B443-1167-4359-B17C-DE073BBC7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B43A5FBC-9E16-457E-9710-77BF2B22FF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F5FCFCD1-0FB3-4D09-876E-33CC58F811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2A7D5010-71F0-4D79-8831-C39B8796E2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BDE2DB-12F2-4C7B-8369-E39670C93C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09" name="Text Box 74">
          <a:extLst>
            <a:ext uri="{FF2B5EF4-FFF2-40B4-BE49-F238E27FC236}">
              <a16:creationId xmlns:a16="http://schemas.microsoft.com/office/drawing/2014/main" id="{7DFB58A8-96D7-423C-9223-C64C4C3597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0" name="Text Box 75">
          <a:extLst>
            <a:ext uri="{FF2B5EF4-FFF2-40B4-BE49-F238E27FC236}">
              <a16:creationId xmlns:a16="http://schemas.microsoft.com/office/drawing/2014/main" id="{DA32B4F4-5FFD-49D1-94E1-A768ED05DB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1" name="Text Box 77">
          <a:extLst>
            <a:ext uri="{FF2B5EF4-FFF2-40B4-BE49-F238E27FC236}">
              <a16:creationId xmlns:a16="http://schemas.microsoft.com/office/drawing/2014/main" id="{C925260F-42E9-4740-9DAE-2755681381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2" name="Text Box 78">
          <a:extLst>
            <a:ext uri="{FF2B5EF4-FFF2-40B4-BE49-F238E27FC236}">
              <a16:creationId xmlns:a16="http://schemas.microsoft.com/office/drawing/2014/main" id="{A34C3205-DC01-41A6-A2C9-B9798F6E0A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EE98A8B9-295E-48E2-A47C-BD38230EC2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4" name="Text Box 81">
          <a:extLst>
            <a:ext uri="{FF2B5EF4-FFF2-40B4-BE49-F238E27FC236}">
              <a16:creationId xmlns:a16="http://schemas.microsoft.com/office/drawing/2014/main" id="{3F89C27A-8996-42BA-9706-27BE27D424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B815948F-8649-4B98-94BB-3D75806FE6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6" name="Text Box 40">
          <a:extLst>
            <a:ext uri="{FF2B5EF4-FFF2-40B4-BE49-F238E27FC236}">
              <a16:creationId xmlns:a16="http://schemas.microsoft.com/office/drawing/2014/main" id="{92ED08AC-0139-45D9-8920-01F85C1DA9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7" name="Text Box 41">
          <a:extLst>
            <a:ext uri="{FF2B5EF4-FFF2-40B4-BE49-F238E27FC236}">
              <a16:creationId xmlns:a16="http://schemas.microsoft.com/office/drawing/2014/main" id="{4CD61A05-5A8F-41CC-BA25-214B03334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8" name="Text Box 42">
          <a:extLst>
            <a:ext uri="{FF2B5EF4-FFF2-40B4-BE49-F238E27FC236}">
              <a16:creationId xmlns:a16="http://schemas.microsoft.com/office/drawing/2014/main" id="{E1A8B04B-022E-449D-88CE-52A94FF930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F7DDF4BC-75AC-42AC-BF6B-7E15240CC4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0" name="Text Box 44">
          <a:extLst>
            <a:ext uri="{FF2B5EF4-FFF2-40B4-BE49-F238E27FC236}">
              <a16:creationId xmlns:a16="http://schemas.microsoft.com/office/drawing/2014/main" id="{77846072-1A2E-45C3-B94B-EBDD2E643E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1" name="Text Box 45">
          <a:extLst>
            <a:ext uri="{FF2B5EF4-FFF2-40B4-BE49-F238E27FC236}">
              <a16:creationId xmlns:a16="http://schemas.microsoft.com/office/drawing/2014/main" id="{F828D9A0-D253-4C89-803F-045F052C47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8A146975-736C-4F64-A5AB-96F7DF93F9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3" name="Text Box 47">
          <a:extLst>
            <a:ext uri="{FF2B5EF4-FFF2-40B4-BE49-F238E27FC236}">
              <a16:creationId xmlns:a16="http://schemas.microsoft.com/office/drawing/2014/main" id="{CBACA5D1-FEB8-4F75-8CFA-AD5F2FC3A8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4" name="Text Box 48">
          <a:extLst>
            <a:ext uri="{FF2B5EF4-FFF2-40B4-BE49-F238E27FC236}">
              <a16:creationId xmlns:a16="http://schemas.microsoft.com/office/drawing/2014/main" id="{537C94F8-3221-48A3-87A6-7EEAFBD021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5" name="Text Box 55">
          <a:extLst>
            <a:ext uri="{FF2B5EF4-FFF2-40B4-BE49-F238E27FC236}">
              <a16:creationId xmlns:a16="http://schemas.microsoft.com/office/drawing/2014/main" id="{EC47E875-5840-431F-9EF7-727F2347DA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6" name="Text Box 56">
          <a:extLst>
            <a:ext uri="{FF2B5EF4-FFF2-40B4-BE49-F238E27FC236}">
              <a16:creationId xmlns:a16="http://schemas.microsoft.com/office/drawing/2014/main" id="{9C62C54E-D043-471B-B113-8E54B2F496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7" name="Text Box 57">
          <a:extLst>
            <a:ext uri="{FF2B5EF4-FFF2-40B4-BE49-F238E27FC236}">
              <a16:creationId xmlns:a16="http://schemas.microsoft.com/office/drawing/2014/main" id="{3D906AB8-FCA7-4ACC-BD31-C2DB4FABC0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8" name="Text Box 58">
          <a:extLst>
            <a:ext uri="{FF2B5EF4-FFF2-40B4-BE49-F238E27FC236}">
              <a16:creationId xmlns:a16="http://schemas.microsoft.com/office/drawing/2014/main" id="{EDD61BEA-25CD-4200-A6A1-627ABDA34C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29" name="Text Box 59">
          <a:extLst>
            <a:ext uri="{FF2B5EF4-FFF2-40B4-BE49-F238E27FC236}">
              <a16:creationId xmlns:a16="http://schemas.microsoft.com/office/drawing/2014/main" id="{89278186-C918-4F20-91E1-2BCFCB2051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0" name="Text Box 60">
          <a:extLst>
            <a:ext uri="{FF2B5EF4-FFF2-40B4-BE49-F238E27FC236}">
              <a16:creationId xmlns:a16="http://schemas.microsoft.com/office/drawing/2014/main" id="{0FCF97AE-3BF9-48ED-8B99-46B9D097FA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1" name="Text Box 61">
          <a:extLst>
            <a:ext uri="{FF2B5EF4-FFF2-40B4-BE49-F238E27FC236}">
              <a16:creationId xmlns:a16="http://schemas.microsoft.com/office/drawing/2014/main" id="{3E1B90D7-DF20-4341-BD8F-5BCFA5C09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2" name="Text Box 62">
          <a:extLst>
            <a:ext uri="{FF2B5EF4-FFF2-40B4-BE49-F238E27FC236}">
              <a16:creationId xmlns:a16="http://schemas.microsoft.com/office/drawing/2014/main" id="{63B8E7FC-9A9F-4A4A-8082-BFA7E7B838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3" name="Text Box 63">
          <a:extLst>
            <a:ext uri="{FF2B5EF4-FFF2-40B4-BE49-F238E27FC236}">
              <a16:creationId xmlns:a16="http://schemas.microsoft.com/office/drawing/2014/main" id="{DFBF251F-E016-473A-8571-FADAA845AD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4" name="Text Box 64">
          <a:extLst>
            <a:ext uri="{FF2B5EF4-FFF2-40B4-BE49-F238E27FC236}">
              <a16:creationId xmlns:a16="http://schemas.microsoft.com/office/drawing/2014/main" id="{F8829B58-298E-4F19-9B3B-BEA8EA23DF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5" name="Text Box 66">
          <a:extLst>
            <a:ext uri="{FF2B5EF4-FFF2-40B4-BE49-F238E27FC236}">
              <a16:creationId xmlns:a16="http://schemas.microsoft.com/office/drawing/2014/main" id="{4244F157-376D-41AC-835B-A1B0C5437E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6" name="Text Box 67">
          <a:extLst>
            <a:ext uri="{FF2B5EF4-FFF2-40B4-BE49-F238E27FC236}">
              <a16:creationId xmlns:a16="http://schemas.microsoft.com/office/drawing/2014/main" id="{CA098B08-5730-4ACC-B8BB-9514166D09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7" name="Text Box 68">
          <a:extLst>
            <a:ext uri="{FF2B5EF4-FFF2-40B4-BE49-F238E27FC236}">
              <a16:creationId xmlns:a16="http://schemas.microsoft.com/office/drawing/2014/main" id="{8F47EBD2-DDBE-4813-B979-0C0C639427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8" name="Text Box 69">
          <a:extLst>
            <a:ext uri="{FF2B5EF4-FFF2-40B4-BE49-F238E27FC236}">
              <a16:creationId xmlns:a16="http://schemas.microsoft.com/office/drawing/2014/main" id="{5316F632-CA18-4AEF-96C1-09D7FA05BE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39" name="Text Box 70">
          <a:extLst>
            <a:ext uri="{FF2B5EF4-FFF2-40B4-BE49-F238E27FC236}">
              <a16:creationId xmlns:a16="http://schemas.microsoft.com/office/drawing/2014/main" id="{CE30E980-CBA0-4289-AE75-C07B47A3B6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0" name="Text Box 71">
          <a:extLst>
            <a:ext uri="{FF2B5EF4-FFF2-40B4-BE49-F238E27FC236}">
              <a16:creationId xmlns:a16="http://schemas.microsoft.com/office/drawing/2014/main" id="{36E75EC1-7428-4619-9A37-C7B4DA7500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1" name="Text Box 72">
          <a:extLst>
            <a:ext uri="{FF2B5EF4-FFF2-40B4-BE49-F238E27FC236}">
              <a16:creationId xmlns:a16="http://schemas.microsoft.com/office/drawing/2014/main" id="{F350ADBD-6CC6-4AB1-B71E-DD2FCB4D91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2" name="Text Box 73">
          <a:extLst>
            <a:ext uri="{FF2B5EF4-FFF2-40B4-BE49-F238E27FC236}">
              <a16:creationId xmlns:a16="http://schemas.microsoft.com/office/drawing/2014/main" id="{40D4E049-705B-4947-94A3-572F83300F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3" name="Text Box 74">
          <a:extLst>
            <a:ext uri="{FF2B5EF4-FFF2-40B4-BE49-F238E27FC236}">
              <a16:creationId xmlns:a16="http://schemas.microsoft.com/office/drawing/2014/main" id="{1154C2FB-060B-4861-AB5C-21D3B2411B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4" name="Text Box 75">
          <a:extLst>
            <a:ext uri="{FF2B5EF4-FFF2-40B4-BE49-F238E27FC236}">
              <a16:creationId xmlns:a16="http://schemas.microsoft.com/office/drawing/2014/main" id="{7C760D33-036C-4654-8FC5-36F5423CA2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ACDA8A9F-5CCD-455D-9A6E-5F49D6BDAA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A57BD5C1-D8D7-420D-9C32-64C5A937C3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7" name="Text Box 80">
          <a:extLst>
            <a:ext uri="{FF2B5EF4-FFF2-40B4-BE49-F238E27FC236}">
              <a16:creationId xmlns:a16="http://schemas.microsoft.com/office/drawing/2014/main" id="{4AE599B3-0E84-4528-BF76-0E20574EDE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8" name="Text Box 81">
          <a:extLst>
            <a:ext uri="{FF2B5EF4-FFF2-40B4-BE49-F238E27FC236}">
              <a16:creationId xmlns:a16="http://schemas.microsoft.com/office/drawing/2014/main" id="{D749D044-FC42-41C2-9AC3-E1BFE71375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EA2381C2-0B1B-400B-8D52-32F312D6A4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0" name="Text Box 40">
          <a:extLst>
            <a:ext uri="{FF2B5EF4-FFF2-40B4-BE49-F238E27FC236}">
              <a16:creationId xmlns:a16="http://schemas.microsoft.com/office/drawing/2014/main" id="{5D94E499-E2AE-4399-B4FC-C21E207186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09A56AEF-B005-49D5-A244-D1F50375A4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2" name="Text Box 42">
          <a:extLst>
            <a:ext uri="{FF2B5EF4-FFF2-40B4-BE49-F238E27FC236}">
              <a16:creationId xmlns:a16="http://schemas.microsoft.com/office/drawing/2014/main" id="{D7BB9BFA-4E5E-4D0D-A5A9-50132C3147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3" name="Text Box 43">
          <a:extLst>
            <a:ext uri="{FF2B5EF4-FFF2-40B4-BE49-F238E27FC236}">
              <a16:creationId xmlns:a16="http://schemas.microsoft.com/office/drawing/2014/main" id="{D549EAC0-6DFF-4BBE-83E2-9E40B78E96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4" name="Text Box 44">
          <a:extLst>
            <a:ext uri="{FF2B5EF4-FFF2-40B4-BE49-F238E27FC236}">
              <a16:creationId xmlns:a16="http://schemas.microsoft.com/office/drawing/2014/main" id="{9F8D6AD0-F42D-4D91-8744-3948DB71D5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5" name="Text Box 45">
          <a:extLst>
            <a:ext uri="{FF2B5EF4-FFF2-40B4-BE49-F238E27FC236}">
              <a16:creationId xmlns:a16="http://schemas.microsoft.com/office/drawing/2014/main" id="{24891478-BF86-413A-9014-CE220C616F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ACD1E536-936E-4A96-AE61-4910E3E157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7" name="Text Box 47">
          <a:extLst>
            <a:ext uri="{FF2B5EF4-FFF2-40B4-BE49-F238E27FC236}">
              <a16:creationId xmlns:a16="http://schemas.microsoft.com/office/drawing/2014/main" id="{5B7D2597-F2E3-4C32-8655-42E7E01342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8" name="Text Box 48">
          <a:extLst>
            <a:ext uri="{FF2B5EF4-FFF2-40B4-BE49-F238E27FC236}">
              <a16:creationId xmlns:a16="http://schemas.microsoft.com/office/drawing/2014/main" id="{31488608-72E9-422C-A199-C955C0205F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59" name="Text Box 55">
          <a:extLst>
            <a:ext uri="{FF2B5EF4-FFF2-40B4-BE49-F238E27FC236}">
              <a16:creationId xmlns:a16="http://schemas.microsoft.com/office/drawing/2014/main" id="{FB03FA6E-2018-4D47-9838-1A3A289FBD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0" name="Text Box 56">
          <a:extLst>
            <a:ext uri="{FF2B5EF4-FFF2-40B4-BE49-F238E27FC236}">
              <a16:creationId xmlns:a16="http://schemas.microsoft.com/office/drawing/2014/main" id="{AE336C40-ABD9-4C6F-B6AB-C399301981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1" name="Text Box 57">
          <a:extLst>
            <a:ext uri="{FF2B5EF4-FFF2-40B4-BE49-F238E27FC236}">
              <a16:creationId xmlns:a16="http://schemas.microsoft.com/office/drawing/2014/main" id="{A7516FEE-B1A2-472B-AA81-3862D64708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2" name="Text Box 58">
          <a:extLst>
            <a:ext uri="{FF2B5EF4-FFF2-40B4-BE49-F238E27FC236}">
              <a16:creationId xmlns:a16="http://schemas.microsoft.com/office/drawing/2014/main" id="{92BF1292-3280-4140-BDED-231DD0AFC4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3" name="Text Box 59">
          <a:extLst>
            <a:ext uri="{FF2B5EF4-FFF2-40B4-BE49-F238E27FC236}">
              <a16:creationId xmlns:a16="http://schemas.microsoft.com/office/drawing/2014/main" id="{6ACD105D-5B14-4760-AB07-7C79A598D7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4" name="Text Box 60">
          <a:extLst>
            <a:ext uri="{FF2B5EF4-FFF2-40B4-BE49-F238E27FC236}">
              <a16:creationId xmlns:a16="http://schemas.microsoft.com/office/drawing/2014/main" id="{AA1900E1-6A7C-4E05-B47C-308977DBE0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5" name="Text Box 61">
          <a:extLst>
            <a:ext uri="{FF2B5EF4-FFF2-40B4-BE49-F238E27FC236}">
              <a16:creationId xmlns:a16="http://schemas.microsoft.com/office/drawing/2014/main" id="{C67FB108-4601-41BD-88DD-1A838A7C0B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6" name="Text Box 62">
          <a:extLst>
            <a:ext uri="{FF2B5EF4-FFF2-40B4-BE49-F238E27FC236}">
              <a16:creationId xmlns:a16="http://schemas.microsoft.com/office/drawing/2014/main" id="{90F6F351-ACF2-48A8-9459-BEB79D2EBD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282392F1-D23A-4978-A4C5-8D67A93EDE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8" name="Text Box 64">
          <a:extLst>
            <a:ext uri="{FF2B5EF4-FFF2-40B4-BE49-F238E27FC236}">
              <a16:creationId xmlns:a16="http://schemas.microsoft.com/office/drawing/2014/main" id="{C7F33068-215B-4435-B2A2-92BC8011DB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69" name="Text Box 66">
          <a:extLst>
            <a:ext uri="{FF2B5EF4-FFF2-40B4-BE49-F238E27FC236}">
              <a16:creationId xmlns:a16="http://schemas.microsoft.com/office/drawing/2014/main" id="{3AB620AF-F7B4-416C-854A-881C807AB6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0" name="Text Box 67">
          <a:extLst>
            <a:ext uri="{FF2B5EF4-FFF2-40B4-BE49-F238E27FC236}">
              <a16:creationId xmlns:a16="http://schemas.microsoft.com/office/drawing/2014/main" id="{B2D4B8BD-685F-4CEE-9959-3DE7563191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1" name="Text Box 68">
          <a:extLst>
            <a:ext uri="{FF2B5EF4-FFF2-40B4-BE49-F238E27FC236}">
              <a16:creationId xmlns:a16="http://schemas.microsoft.com/office/drawing/2014/main" id="{FB706C64-87AE-465E-BD46-DADCF07697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2" name="Text Box 69">
          <a:extLst>
            <a:ext uri="{FF2B5EF4-FFF2-40B4-BE49-F238E27FC236}">
              <a16:creationId xmlns:a16="http://schemas.microsoft.com/office/drawing/2014/main" id="{3A970C70-7918-4E0E-AA6B-BC6FB55ACB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3" name="Text Box 70">
          <a:extLst>
            <a:ext uri="{FF2B5EF4-FFF2-40B4-BE49-F238E27FC236}">
              <a16:creationId xmlns:a16="http://schemas.microsoft.com/office/drawing/2014/main" id="{1DE7D5BD-39D6-4AF8-996C-D7CE502859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4" name="Text Box 71">
          <a:extLst>
            <a:ext uri="{FF2B5EF4-FFF2-40B4-BE49-F238E27FC236}">
              <a16:creationId xmlns:a16="http://schemas.microsoft.com/office/drawing/2014/main" id="{A4181F0A-0DE0-42AE-9A11-9156BFFE06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5" name="Text Box 72">
          <a:extLst>
            <a:ext uri="{FF2B5EF4-FFF2-40B4-BE49-F238E27FC236}">
              <a16:creationId xmlns:a16="http://schemas.microsoft.com/office/drawing/2014/main" id="{365790EC-4C8B-4685-952A-44D7A6DA1D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6" name="Text Box 73">
          <a:extLst>
            <a:ext uri="{FF2B5EF4-FFF2-40B4-BE49-F238E27FC236}">
              <a16:creationId xmlns:a16="http://schemas.microsoft.com/office/drawing/2014/main" id="{CF4C3E87-4D17-4193-8CCB-4E703CC128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7" name="Text Box 74">
          <a:extLst>
            <a:ext uri="{FF2B5EF4-FFF2-40B4-BE49-F238E27FC236}">
              <a16:creationId xmlns:a16="http://schemas.microsoft.com/office/drawing/2014/main" id="{8B18FA8F-77C3-4EB4-B114-2EEBE7A43F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8" name="Text Box 75">
          <a:extLst>
            <a:ext uri="{FF2B5EF4-FFF2-40B4-BE49-F238E27FC236}">
              <a16:creationId xmlns:a16="http://schemas.microsoft.com/office/drawing/2014/main" id="{2AEB4414-6DD4-479F-97F7-525AC200E3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79" name="Text Box 77">
          <a:extLst>
            <a:ext uri="{FF2B5EF4-FFF2-40B4-BE49-F238E27FC236}">
              <a16:creationId xmlns:a16="http://schemas.microsoft.com/office/drawing/2014/main" id="{8F779315-173E-4A9C-9FEF-4AAFE1D752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0" name="Text Box 78">
          <a:extLst>
            <a:ext uri="{FF2B5EF4-FFF2-40B4-BE49-F238E27FC236}">
              <a16:creationId xmlns:a16="http://schemas.microsoft.com/office/drawing/2014/main" id="{70114348-4B51-4CA5-ABDA-6DFAB77B61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1" name="Text Box 80">
          <a:extLst>
            <a:ext uri="{FF2B5EF4-FFF2-40B4-BE49-F238E27FC236}">
              <a16:creationId xmlns:a16="http://schemas.microsoft.com/office/drawing/2014/main" id="{27EB1D5D-E8A9-4211-8DBE-4EC7230D0E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E9830971-B4E6-4BE4-A2F6-7964EACAF1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20080908-1B79-42CD-A7EE-6053D4B35C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4" name="Text Box 10">
          <a:extLst>
            <a:ext uri="{FF2B5EF4-FFF2-40B4-BE49-F238E27FC236}">
              <a16:creationId xmlns:a16="http://schemas.microsoft.com/office/drawing/2014/main" id="{A3405D45-C079-4333-B81F-D95515EB4D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5" name="Text Box 11">
          <a:extLst>
            <a:ext uri="{FF2B5EF4-FFF2-40B4-BE49-F238E27FC236}">
              <a16:creationId xmlns:a16="http://schemas.microsoft.com/office/drawing/2014/main" id="{E695E3E3-8BD0-4173-AEC9-0FAA20D562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6" name="Text Box 12">
          <a:extLst>
            <a:ext uri="{FF2B5EF4-FFF2-40B4-BE49-F238E27FC236}">
              <a16:creationId xmlns:a16="http://schemas.microsoft.com/office/drawing/2014/main" id="{30E118A5-18FB-4807-BFCA-B8033F53C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7" name="Text Box 49">
          <a:extLst>
            <a:ext uri="{FF2B5EF4-FFF2-40B4-BE49-F238E27FC236}">
              <a16:creationId xmlns:a16="http://schemas.microsoft.com/office/drawing/2014/main" id="{4046ABD3-1CDA-4EDF-B7E6-01D525A1D7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8" name="Text Box 50">
          <a:extLst>
            <a:ext uri="{FF2B5EF4-FFF2-40B4-BE49-F238E27FC236}">
              <a16:creationId xmlns:a16="http://schemas.microsoft.com/office/drawing/2014/main" id="{67288E32-01B0-4042-B068-28E67B019E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89" name="Text Box 52">
          <a:extLst>
            <a:ext uri="{FF2B5EF4-FFF2-40B4-BE49-F238E27FC236}">
              <a16:creationId xmlns:a16="http://schemas.microsoft.com/office/drawing/2014/main" id="{1A45FD7A-1EF6-4EF3-86AD-0FD8098A06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0" name="Text Box 53">
          <a:extLst>
            <a:ext uri="{FF2B5EF4-FFF2-40B4-BE49-F238E27FC236}">
              <a16:creationId xmlns:a16="http://schemas.microsoft.com/office/drawing/2014/main" id="{A2488C29-7CFF-4D1F-8D50-C9E4282093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20886FF7-862D-41F5-8907-47654C9DEF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2" name="Text Box 40">
          <a:extLst>
            <a:ext uri="{FF2B5EF4-FFF2-40B4-BE49-F238E27FC236}">
              <a16:creationId xmlns:a16="http://schemas.microsoft.com/office/drawing/2014/main" id="{2D03BE58-F63A-4215-A6BF-22795F3EC8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3" name="Text Box 41">
          <a:extLst>
            <a:ext uri="{FF2B5EF4-FFF2-40B4-BE49-F238E27FC236}">
              <a16:creationId xmlns:a16="http://schemas.microsoft.com/office/drawing/2014/main" id="{45326A26-F98B-42D4-9D0F-294B6E4493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3EDFC533-5917-40D8-947B-BA93D07648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B2D293D4-AF8E-47A1-99C1-837EEB7453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6" name="Text Box 44">
          <a:extLst>
            <a:ext uri="{FF2B5EF4-FFF2-40B4-BE49-F238E27FC236}">
              <a16:creationId xmlns:a16="http://schemas.microsoft.com/office/drawing/2014/main" id="{F45B1732-E4A6-4089-9883-1224E88F06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7" name="Text Box 45">
          <a:extLst>
            <a:ext uri="{FF2B5EF4-FFF2-40B4-BE49-F238E27FC236}">
              <a16:creationId xmlns:a16="http://schemas.microsoft.com/office/drawing/2014/main" id="{966C04F8-CCBB-455E-A137-25DB717635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5B8B4AF3-8928-4600-9C41-EFF3C17F82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099" name="Text Box 47">
          <a:extLst>
            <a:ext uri="{FF2B5EF4-FFF2-40B4-BE49-F238E27FC236}">
              <a16:creationId xmlns:a16="http://schemas.microsoft.com/office/drawing/2014/main" id="{521CF7DB-8E77-40D9-BF1F-89A1DD28FF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0" name="Text Box 48">
          <a:extLst>
            <a:ext uri="{FF2B5EF4-FFF2-40B4-BE49-F238E27FC236}">
              <a16:creationId xmlns:a16="http://schemas.microsoft.com/office/drawing/2014/main" id="{493FD634-9EF9-4180-8FA0-977CAD6EEB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1" name="Text Box 55">
          <a:extLst>
            <a:ext uri="{FF2B5EF4-FFF2-40B4-BE49-F238E27FC236}">
              <a16:creationId xmlns:a16="http://schemas.microsoft.com/office/drawing/2014/main" id="{05F233C7-31C8-490E-8D5A-00C26FC613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2" name="Text Box 56">
          <a:extLst>
            <a:ext uri="{FF2B5EF4-FFF2-40B4-BE49-F238E27FC236}">
              <a16:creationId xmlns:a16="http://schemas.microsoft.com/office/drawing/2014/main" id="{D7B7FBBA-DBFC-432D-8A1A-4FDFC7AF3B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3" name="Text Box 57">
          <a:extLst>
            <a:ext uri="{FF2B5EF4-FFF2-40B4-BE49-F238E27FC236}">
              <a16:creationId xmlns:a16="http://schemas.microsoft.com/office/drawing/2014/main" id="{A5AF55CD-BFF2-4701-B39A-8E90E4AD04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4" name="Text Box 58">
          <a:extLst>
            <a:ext uri="{FF2B5EF4-FFF2-40B4-BE49-F238E27FC236}">
              <a16:creationId xmlns:a16="http://schemas.microsoft.com/office/drawing/2014/main" id="{80CADA1E-C694-46F9-96CE-9ABF45BAFC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18F30F01-2DB8-4F97-853D-39B36E01F5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6" name="Text Box 60">
          <a:extLst>
            <a:ext uri="{FF2B5EF4-FFF2-40B4-BE49-F238E27FC236}">
              <a16:creationId xmlns:a16="http://schemas.microsoft.com/office/drawing/2014/main" id="{F328E491-86C8-49B4-8CE8-DF00C4654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7" name="Text Box 61">
          <a:extLst>
            <a:ext uri="{FF2B5EF4-FFF2-40B4-BE49-F238E27FC236}">
              <a16:creationId xmlns:a16="http://schemas.microsoft.com/office/drawing/2014/main" id="{2910C047-F7F3-4063-ACA9-A418D95DD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8" name="Text Box 62">
          <a:extLst>
            <a:ext uri="{FF2B5EF4-FFF2-40B4-BE49-F238E27FC236}">
              <a16:creationId xmlns:a16="http://schemas.microsoft.com/office/drawing/2014/main" id="{EFB1A266-9561-45C8-A83D-EA4A3DB7AB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09" name="Text Box 63">
          <a:extLst>
            <a:ext uri="{FF2B5EF4-FFF2-40B4-BE49-F238E27FC236}">
              <a16:creationId xmlns:a16="http://schemas.microsoft.com/office/drawing/2014/main" id="{F7C92988-8669-4D94-B4DA-DE05D1D1C2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0" name="Text Box 64">
          <a:extLst>
            <a:ext uri="{FF2B5EF4-FFF2-40B4-BE49-F238E27FC236}">
              <a16:creationId xmlns:a16="http://schemas.microsoft.com/office/drawing/2014/main" id="{46A23A81-2A69-4487-8A6C-4DEEA0661F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1" name="Text Box 66">
          <a:extLst>
            <a:ext uri="{FF2B5EF4-FFF2-40B4-BE49-F238E27FC236}">
              <a16:creationId xmlns:a16="http://schemas.microsoft.com/office/drawing/2014/main" id="{144CB8B8-1C9E-4546-8721-53832B05B7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2" name="Text Box 67">
          <a:extLst>
            <a:ext uri="{FF2B5EF4-FFF2-40B4-BE49-F238E27FC236}">
              <a16:creationId xmlns:a16="http://schemas.microsoft.com/office/drawing/2014/main" id="{9D0A1705-2AEE-46F1-B802-07465C3080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3" name="Text Box 68">
          <a:extLst>
            <a:ext uri="{FF2B5EF4-FFF2-40B4-BE49-F238E27FC236}">
              <a16:creationId xmlns:a16="http://schemas.microsoft.com/office/drawing/2014/main" id="{10589EEF-F23D-4117-9744-37A2AB750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4" name="Text Box 69">
          <a:extLst>
            <a:ext uri="{FF2B5EF4-FFF2-40B4-BE49-F238E27FC236}">
              <a16:creationId xmlns:a16="http://schemas.microsoft.com/office/drawing/2014/main" id="{E94CCF8B-88C7-40C6-80BC-8EF6046765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5" name="Text Box 70">
          <a:extLst>
            <a:ext uri="{FF2B5EF4-FFF2-40B4-BE49-F238E27FC236}">
              <a16:creationId xmlns:a16="http://schemas.microsoft.com/office/drawing/2014/main" id="{98B956AD-2818-4799-8424-8F673CC808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6" name="Text Box 71">
          <a:extLst>
            <a:ext uri="{FF2B5EF4-FFF2-40B4-BE49-F238E27FC236}">
              <a16:creationId xmlns:a16="http://schemas.microsoft.com/office/drawing/2014/main" id="{2FBCD41C-BF01-48AF-8E33-DB3F90D492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7" name="Text Box 72">
          <a:extLst>
            <a:ext uri="{FF2B5EF4-FFF2-40B4-BE49-F238E27FC236}">
              <a16:creationId xmlns:a16="http://schemas.microsoft.com/office/drawing/2014/main" id="{58AD5170-40DD-4FAD-8C66-F7A08A498A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8" name="Text Box 73">
          <a:extLst>
            <a:ext uri="{FF2B5EF4-FFF2-40B4-BE49-F238E27FC236}">
              <a16:creationId xmlns:a16="http://schemas.microsoft.com/office/drawing/2014/main" id="{B6629C7C-CA72-412B-BBA2-46B56DD276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19" name="Text Box 74">
          <a:extLst>
            <a:ext uri="{FF2B5EF4-FFF2-40B4-BE49-F238E27FC236}">
              <a16:creationId xmlns:a16="http://schemas.microsoft.com/office/drawing/2014/main" id="{4A47DB96-A2F3-4AAD-BE2B-FC53D59091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0" name="Text Box 75">
          <a:extLst>
            <a:ext uri="{FF2B5EF4-FFF2-40B4-BE49-F238E27FC236}">
              <a16:creationId xmlns:a16="http://schemas.microsoft.com/office/drawing/2014/main" id="{614DB582-E40B-4D43-8654-6BDA90E492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1" name="Text Box 77">
          <a:extLst>
            <a:ext uri="{FF2B5EF4-FFF2-40B4-BE49-F238E27FC236}">
              <a16:creationId xmlns:a16="http://schemas.microsoft.com/office/drawing/2014/main" id="{ABC946DF-628A-4699-8469-931A634692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2" name="Text Box 78">
          <a:extLst>
            <a:ext uri="{FF2B5EF4-FFF2-40B4-BE49-F238E27FC236}">
              <a16:creationId xmlns:a16="http://schemas.microsoft.com/office/drawing/2014/main" id="{87088994-352F-40DC-B59C-BD55BF0E5C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3" name="Text Box 80">
          <a:extLst>
            <a:ext uri="{FF2B5EF4-FFF2-40B4-BE49-F238E27FC236}">
              <a16:creationId xmlns:a16="http://schemas.microsoft.com/office/drawing/2014/main" id="{0518F79C-207E-4BE6-B290-BD97536AFA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4" name="Text Box 81">
          <a:extLst>
            <a:ext uri="{FF2B5EF4-FFF2-40B4-BE49-F238E27FC236}">
              <a16:creationId xmlns:a16="http://schemas.microsoft.com/office/drawing/2014/main" id="{3867F139-F872-4636-85D8-78A988A4A3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ADD6579C-1AD4-4002-85C6-9599D0BA8C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6" name="Text Box 40">
          <a:extLst>
            <a:ext uri="{FF2B5EF4-FFF2-40B4-BE49-F238E27FC236}">
              <a16:creationId xmlns:a16="http://schemas.microsoft.com/office/drawing/2014/main" id="{B2144EF2-4A09-4308-9D43-85A0DA4B33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8D82153B-F8B6-4EA2-A766-F3990DE51F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8" name="Text Box 42">
          <a:extLst>
            <a:ext uri="{FF2B5EF4-FFF2-40B4-BE49-F238E27FC236}">
              <a16:creationId xmlns:a16="http://schemas.microsoft.com/office/drawing/2014/main" id="{540A7A33-884B-43F7-985B-3991445E1B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29" name="Text Box 43">
          <a:extLst>
            <a:ext uri="{FF2B5EF4-FFF2-40B4-BE49-F238E27FC236}">
              <a16:creationId xmlns:a16="http://schemas.microsoft.com/office/drawing/2014/main" id="{BCDA0CFF-FD32-4143-8417-8641CA7BB4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0" name="Text Box 44">
          <a:extLst>
            <a:ext uri="{FF2B5EF4-FFF2-40B4-BE49-F238E27FC236}">
              <a16:creationId xmlns:a16="http://schemas.microsoft.com/office/drawing/2014/main" id="{023362CC-98A3-4C17-95C8-8F17C5C818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1" name="Text Box 45">
          <a:extLst>
            <a:ext uri="{FF2B5EF4-FFF2-40B4-BE49-F238E27FC236}">
              <a16:creationId xmlns:a16="http://schemas.microsoft.com/office/drawing/2014/main" id="{09CBFB7C-FBD5-4F12-AEB2-328F1EB1B2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B8C94A00-44E0-4DD1-B192-F9E5587599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3" name="Text Box 47">
          <a:extLst>
            <a:ext uri="{FF2B5EF4-FFF2-40B4-BE49-F238E27FC236}">
              <a16:creationId xmlns:a16="http://schemas.microsoft.com/office/drawing/2014/main" id="{AD759347-E9AA-444A-9845-4943A0A519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4" name="Text Box 48">
          <a:extLst>
            <a:ext uri="{FF2B5EF4-FFF2-40B4-BE49-F238E27FC236}">
              <a16:creationId xmlns:a16="http://schemas.microsoft.com/office/drawing/2014/main" id="{92B31051-D537-421F-9836-38E04ACC6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5" name="Text Box 55">
          <a:extLst>
            <a:ext uri="{FF2B5EF4-FFF2-40B4-BE49-F238E27FC236}">
              <a16:creationId xmlns:a16="http://schemas.microsoft.com/office/drawing/2014/main" id="{41FF7DE5-46C4-4C02-BEE8-2D435A3F50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6" name="Text Box 56">
          <a:extLst>
            <a:ext uri="{FF2B5EF4-FFF2-40B4-BE49-F238E27FC236}">
              <a16:creationId xmlns:a16="http://schemas.microsoft.com/office/drawing/2014/main" id="{48148912-41A6-4AA1-8B89-F18E602B96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7" name="Text Box 57">
          <a:extLst>
            <a:ext uri="{FF2B5EF4-FFF2-40B4-BE49-F238E27FC236}">
              <a16:creationId xmlns:a16="http://schemas.microsoft.com/office/drawing/2014/main" id="{7C5BF61C-17A6-4BCC-9A8D-88D33473C2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8" name="Text Box 58">
          <a:extLst>
            <a:ext uri="{FF2B5EF4-FFF2-40B4-BE49-F238E27FC236}">
              <a16:creationId xmlns:a16="http://schemas.microsoft.com/office/drawing/2014/main" id="{4AC9FF76-0C2D-4291-AC7E-58E59433E8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39" name="Text Box 59">
          <a:extLst>
            <a:ext uri="{FF2B5EF4-FFF2-40B4-BE49-F238E27FC236}">
              <a16:creationId xmlns:a16="http://schemas.microsoft.com/office/drawing/2014/main" id="{26037237-A2B2-4B54-B3A1-FFDCAC51CA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0" name="Text Box 60">
          <a:extLst>
            <a:ext uri="{FF2B5EF4-FFF2-40B4-BE49-F238E27FC236}">
              <a16:creationId xmlns:a16="http://schemas.microsoft.com/office/drawing/2014/main" id="{A7652F0E-E696-46C3-BAFB-462A599AAD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1" name="Text Box 61">
          <a:extLst>
            <a:ext uri="{FF2B5EF4-FFF2-40B4-BE49-F238E27FC236}">
              <a16:creationId xmlns:a16="http://schemas.microsoft.com/office/drawing/2014/main" id="{0D86E9B1-DA34-4D0B-8D8E-3178465411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2" name="Text Box 62">
          <a:extLst>
            <a:ext uri="{FF2B5EF4-FFF2-40B4-BE49-F238E27FC236}">
              <a16:creationId xmlns:a16="http://schemas.microsoft.com/office/drawing/2014/main" id="{81893D8C-2BB9-43DB-AEF5-ED0F09E0BB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B669DD40-5D10-4944-A990-39B2561F58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4" name="Text Box 64">
          <a:extLst>
            <a:ext uri="{FF2B5EF4-FFF2-40B4-BE49-F238E27FC236}">
              <a16:creationId xmlns:a16="http://schemas.microsoft.com/office/drawing/2014/main" id="{FC88526F-B83C-4ADD-A953-F76551EAE0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5" name="Text Box 66">
          <a:extLst>
            <a:ext uri="{FF2B5EF4-FFF2-40B4-BE49-F238E27FC236}">
              <a16:creationId xmlns:a16="http://schemas.microsoft.com/office/drawing/2014/main" id="{B8B78518-6B89-4BD0-9455-05CDC8931D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6" name="Text Box 67">
          <a:extLst>
            <a:ext uri="{FF2B5EF4-FFF2-40B4-BE49-F238E27FC236}">
              <a16:creationId xmlns:a16="http://schemas.microsoft.com/office/drawing/2014/main" id="{BE895EDB-9E3C-493E-9CF6-A79A426178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7" name="Text Box 68">
          <a:extLst>
            <a:ext uri="{FF2B5EF4-FFF2-40B4-BE49-F238E27FC236}">
              <a16:creationId xmlns:a16="http://schemas.microsoft.com/office/drawing/2014/main" id="{FB0BA3F5-42B2-4191-9A87-13A5BB3B8D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8" name="Text Box 69">
          <a:extLst>
            <a:ext uri="{FF2B5EF4-FFF2-40B4-BE49-F238E27FC236}">
              <a16:creationId xmlns:a16="http://schemas.microsoft.com/office/drawing/2014/main" id="{E1EB2FC8-0E4B-4706-98F7-5E7AD4B08B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id="{544328E5-F824-4334-8738-FE91194275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0" name="Text Box 71">
          <a:extLst>
            <a:ext uri="{FF2B5EF4-FFF2-40B4-BE49-F238E27FC236}">
              <a16:creationId xmlns:a16="http://schemas.microsoft.com/office/drawing/2014/main" id="{434D428A-7388-4A99-BD83-D3990A6923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1" name="Text Box 72">
          <a:extLst>
            <a:ext uri="{FF2B5EF4-FFF2-40B4-BE49-F238E27FC236}">
              <a16:creationId xmlns:a16="http://schemas.microsoft.com/office/drawing/2014/main" id="{98364FC8-E4C5-4324-B42D-F5080A0402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2" name="Text Box 73">
          <a:extLst>
            <a:ext uri="{FF2B5EF4-FFF2-40B4-BE49-F238E27FC236}">
              <a16:creationId xmlns:a16="http://schemas.microsoft.com/office/drawing/2014/main" id="{6126D456-1AC3-4235-97AD-91F5F6D384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3" name="Text Box 74">
          <a:extLst>
            <a:ext uri="{FF2B5EF4-FFF2-40B4-BE49-F238E27FC236}">
              <a16:creationId xmlns:a16="http://schemas.microsoft.com/office/drawing/2014/main" id="{E72EEFF0-1F2A-49B1-8F01-1793A17456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4" name="Text Box 75">
          <a:extLst>
            <a:ext uri="{FF2B5EF4-FFF2-40B4-BE49-F238E27FC236}">
              <a16:creationId xmlns:a16="http://schemas.microsoft.com/office/drawing/2014/main" id="{D7458473-3CAE-401C-8077-84AB3E9066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5" name="Text Box 77">
          <a:extLst>
            <a:ext uri="{FF2B5EF4-FFF2-40B4-BE49-F238E27FC236}">
              <a16:creationId xmlns:a16="http://schemas.microsoft.com/office/drawing/2014/main" id="{FA7B0D54-B194-4A75-823E-B7C9925723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6" name="Text Box 78">
          <a:extLst>
            <a:ext uri="{FF2B5EF4-FFF2-40B4-BE49-F238E27FC236}">
              <a16:creationId xmlns:a16="http://schemas.microsoft.com/office/drawing/2014/main" id="{2A390E6E-0594-4587-BF49-095ED776F6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7" name="Text Box 80">
          <a:extLst>
            <a:ext uri="{FF2B5EF4-FFF2-40B4-BE49-F238E27FC236}">
              <a16:creationId xmlns:a16="http://schemas.microsoft.com/office/drawing/2014/main" id="{4FD5510A-B448-46FC-A224-0B8055B448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8" name="Text Box 81">
          <a:extLst>
            <a:ext uri="{FF2B5EF4-FFF2-40B4-BE49-F238E27FC236}">
              <a16:creationId xmlns:a16="http://schemas.microsoft.com/office/drawing/2014/main" id="{9329AD47-D059-450B-8043-E04187089B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A7B9CADA-FBAC-4B1C-97CA-451363B9D9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0" name="Text Box 40">
          <a:extLst>
            <a:ext uri="{FF2B5EF4-FFF2-40B4-BE49-F238E27FC236}">
              <a16:creationId xmlns:a16="http://schemas.microsoft.com/office/drawing/2014/main" id="{8D4BC05A-D757-4768-A211-D1BD7D142F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1" name="Text Box 41">
          <a:extLst>
            <a:ext uri="{FF2B5EF4-FFF2-40B4-BE49-F238E27FC236}">
              <a16:creationId xmlns:a16="http://schemas.microsoft.com/office/drawing/2014/main" id="{FAC11160-8761-4D51-9220-7395FAC121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2" name="Text Box 42">
          <a:extLst>
            <a:ext uri="{FF2B5EF4-FFF2-40B4-BE49-F238E27FC236}">
              <a16:creationId xmlns:a16="http://schemas.microsoft.com/office/drawing/2014/main" id="{7D9C4C43-58E0-4F65-BFCC-5C6398EA39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3" name="Text Box 43">
          <a:extLst>
            <a:ext uri="{FF2B5EF4-FFF2-40B4-BE49-F238E27FC236}">
              <a16:creationId xmlns:a16="http://schemas.microsoft.com/office/drawing/2014/main" id="{E2D7F161-3C73-43BA-867A-312BCCAE3A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4" name="Text Box 44">
          <a:extLst>
            <a:ext uri="{FF2B5EF4-FFF2-40B4-BE49-F238E27FC236}">
              <a16:creationId xmlns:a16="http://schemas.microsoft.com/office/drawing/2014/main" id="{2C9AA46B-9597-4DD0-B492-B073796EA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5" name="Text Box 45">
          <a:extLst>
            <a:ext uri="{FF2B5EF4-FFF2-40B4-BE49-F238E27FC236}">
              <a16:creationId xmlns:a16="http://schemas.microsoft.com/office/drawing/2014/main" id="{C776A75F-C438-4592-AC45-AC98A4338A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C5F10660-B859-4352-B4CE-DB99550DF7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7" name="Text Box 47">
          <a:extLst>
            <a:ext uri="{FF2B5EF4-FFF2-40B4-BE49-F238E27FC236}">
              <a16:creationId xmlns:a16="http://schemas.microsoft.com/office/drawing/2014/main" id="{8CFB4316-3FE1-403F-B148-B1B003FE85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8" name="Text Box 48">
          <a:extLst>
            <a:ext uri="{FF2B5EF4-FFF2-40B4-BE49-F238E27FC236}">
              <a16:creationId xmlns:a16="http://schemas.microsoft.com/office/drawing/2014/main" id="{EB210B69-D839-47DB-8418-62C64942D0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69" name="Text Box 55">
          <a:extLst>
            <a:ext uri="{FF2B5EF4-FFF2-40B4-BE49-F238E27FC236}">
              <a16:creationId xmlns:a16="http://schemas.microsoft.com/office/drawing/2014/main" id="{81ACD3AD-2A40-4B32-A16F-DDA2D339F4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0" name="Text Box 56">
          <a:extLst>
            <a:ext uri="{FF2B5EF4-FFF2-40B4-BE49-F238E27FC236}">
              <a16:creationId xmlns:a16="http://schemas.microsoft.com/office/drawing/2014/main" id="{1EA5A152-D928-4508-954A-2277EAD84E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1" name="Text Box 57">
          <a:extLst>
            <a:ext uri="{FF2B5EF4-FFF2-40B4-BE49-F238E27FC236}">
              <a16:creationId xmlns:a16="http://schemas.microsoft.com/office/drawing/2014/main" id="{F9430424-1F1B-4C89-8D55-B7ACBE9998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2" name="Text Box 58">
          <a:extLst>
            <a:ext uri="{FF2B5EF4-FFF2-40B4-BE49-F238E27FC236}">
              <a16:creationId xmlns:a16="http://schemas.microsoft.com/office/drawing/2014/main" id="{12D9B72E-9B3A-47D1-89A8-F878ACB0A6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3" name="Text Box 59">
          <a:extLst>
            <a:ext uri="{FF2B5EF4-FFF2-40B4-BE49-F238E27FC236}">
              <a16:creationId xmlns:a16="http://schemas.microsoft.com/office/drawing/2014/main" id="{894EE4D6-0452-489E-84D5-1764AFCFA2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4" name="Text Box 60">
          <a:extLst>
            <a:ext uri="{FF2B5EF4-FFF2-40B4-BE49-F238E27FC236}">
              <a16:creationId xmlns:a16="http://schemas.microsoft.com/office/drawing/2014/main" id="{6124D4A8-ED71-47B1-97B6-BD6E41B192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5" name="Text Box 61">
          <a:extLst>
            <a:ext uri="{FF2B5EF4-FFF2-40B4-BE49-F238E27FC236}">
              <a16:creationId xmlns:a16="http://schemas.microsoft.com/office/drawing/2014/main" id="{AED51F2B-BB9C-4876-A1CC-1EBF2715B8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6" name="Text Box 62">
          <a:extLst>
            <a:ext uri="{FF2B5EF4-FFF2-40B4-BE49-F238E27FC236}">
              <a16:creationId xmlns:a16="http://schemas.microsoft.com/office/drawing/2014/main" id="{DF0A5275-A27F-4419-BCC4-CEDB635ABB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9DA8C07D-45FA-4AC2-938E-CAB7FBB50A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8" name="Text Box 64">
          <a:extLst>
            <a:ext uri="{FF2B5EF4-FFF2-40B4-BE49-F238E27FC236}">
              <a16:creationId xmlns:a16="http://schemas.microsoft.com/office/drawing/2014/main" id="{A8DE3F92-6DEA-448F-AB43-C675395D72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79" name="Text Box 66">
          <a:extLst>
            <a:ext uri="{FF2B5EF4-FFF2-40B4-BE49-F238E27FC236}">
              <a16:creationId xmlns:a16="http://schemas.microsoft.com/office/drawing/2014/main" id="{E1722240-6085-4030-8F02-64294331E6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0" name="Text Box 67">
          <a:extLst>
            <a:ext uri="{FF2B5EF4-FFF2-40B4-BE49-F238E27FC236}">
              <a16:creationId xmlns:a16="http://schemas.microsoft.com/office/drawing/2014/main" id="{3FA3522F-FF98-4798-BAA6-1C2049C7EF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1" name="Text Box 68">
          <a:extLst>
            <a:ext uri="{FF2B5EF4-FFF2-40B4-BE49-F238E27FC236}">
              <a16:creationId xmlns:a16="http://schemas.microsoft.com/office/drawing/2014/main" id="{B1A2AF83-42FF-4A59-B618-D52E345D90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2" name="Text Box 69">
          <a:extLst>
            <a:ext uri="{FF2B5EF4-FFF2-40B4-BE49-F238E27FC236}">
              <a16:creationId xmlns:a16="http://schemas.microsoft.com/office/drawing/2014/main" id="{F8210B12-FE07-4C0F-89D9-56EE575DE8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3" name="Text Box 70">
          <a:extLst>
            <a:ext uri="{FF2B5EF4-FFF2-40B4-BE49-F238E27FC236}">
              <a16:creationId xmlns:a16="http://schemas.microsoft.com/office/drawing/2014/main" id="{342A285A-09F3-42D6-8AEB-DA9A2AA133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4" name="Text Box 71">
          <a:extLst>
            <a:ext uri="{FF2B5EF4-FFF2-40B4-BE49-F238E27FC236}">
              <a16:creationId xmlns:a16="http://schemas.microsoft.com/office/drawing/2014/main" id="{F01BF97F-4A14-40C3-83DF-2AF76C866D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5" name="Text Box 72">
          <a:extLst>
            <a:ext uri="{FF2B5EF4-FFF2-40B4-BE49-F238E27FC236}">
              <a16:creationId xmlns:a16="http://schemas.microsoft.com/office/drawing/2014/main" id="{64F15DE1-633E-4586-B6F1-0D3D75DA01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6" name="Text Box 73">
          <a:extLst>
            <a:ext uri="{FF2B5EF4-FFF2-40B4-BE49-F238E27FC236}">
              <a16:creationId xmlns:a16="http://schemas.microsoft.com/office/drawing/2014/main" id="{E4C250A2-3132-4871-B287-B149938914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7" name="Text Box 74">
          <a:extLst>
            <a:ext uri="{FF2B5EF4-FFF2-40B4-BE49-F238E27FC236}">
              <a16:creationId xmlns:a16="http://schemas.microsoft.com/office/drawing/2014/main" id="{993078C7-5770-4A9F-BF3A-AF9A53CFDC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8" name="Text Box 75">
          <a:extLst>
            <a:ext uri="{FF2B5EF4-FFF2-40B4-BE49-F238E27FC236}">
              <a16:creationId xmlns:a16="http://schemas.microsoft.com/office/drawing/2014/main" id="{F90F8439-0EC4-4269-9A3B-CEA692D9EF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89" name="Text Box 77">
          <a:extLst>
            <a:ext uri="{FF2B5EF4-FFF2-40B4-BE49-F238E27FC236}">
              <a16:creationId xmlns:a16="http://schemas.microsoft.com/office/drawing/2014/main" id="{C63DF2F3-11BE-46CA-8758-FB6D51CD89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0" name="Text Box 78">
          <a:extLst>
            <a:ext uri="{FF2B5EF4-FFF2-40B4-BE49-F238E27FC236}">
              <a16:creationId xmlns:a16="http://schemas.microsoft.com/office/drawing/2014/main" id="{70D21AE7-8EA7-4C49-81EA-2DF1C41DD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1" name="Text Box 80">
          <a:extLst>
            <a:ext uri="{FF2B5EF4-FFF2-40B4-BE49-F238E27FC236}">
              <a16:creationId xmlns:a16="http://schemas.microsoft.com/office/drawing/2014/main" id="{6A5DC43A-BBC4-4E31-BE93-DC83B4A6A6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2" name="Text Box 81">
          <a:extLst>
            <a:ext uri="{FF2B5EF4-FFF2-40B4-BE49-F238E27FC236}">
              <a16:creationId xmlns:a16="http://schemas.microsoft.com/office/drawing/2014/main" id="{224C0595-E846-4A5A-9CAB-82AEECC5CE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9F81DE12-9E53-441F-A6BB-2DB0E564E1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DAE0D1F5-8909-45FF-B61B-D97F7C041D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id="{9B5CF2C9-2B35-4B92-9A1A-0834F0B581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1D2ADB2B-6EFF-4169-98B9-DBF2191D19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7D6E2655-5020-47D2-9BCF-9E058FA5A6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AAB81DDB-3D5D-4091-8D0C-4024C9D427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3EB750C1-3388-416C-BFAA-D67B0B187A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0" name="Text Box 10">
          <a:extLst>
            <a:ext uri="{FF2B5EF4-FFF2-40B4-BE49-F238E27FC236}">
              <a16:creationId xmlns:a16="http://schemas.microsoft.com/office/drawing/2014/main" id="{10CDE6AE-5030-48B7-9F55-01CE78C897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1" name="Text Box 11">
          <a:extLst>
            <a:ext uri="{FF2B5EF4-FFF2-40B4-BE49-F238E27FC236}">
              <a16:creationId xmlns:a16="http://schemas.microsoft.com/office/drawing/2014/main" id="{832BC49C-A47B-4EE6-B753-C885C14E15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2" name="Text Box 12">
          <a:extLst>
            <a:ext uri="{FF2B5EF4-FFF2-40B4-BE49-F238E27FC236}">
              <a16:creationId xmlns:a16="http://schemas.microsoft.com/office/drawing/2014/main" id="{7B7BC6E9-AA53-4EE5-A82E-6F2FAFFFA9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3" name="Text Box 49">
          <a:extLst>
            <a:ext uri="{FF2B5EF4-FFF2-40B4-BE49-F238E27FC236}">
              <a16:creationId xmlns:a16="http://schemas.microsoft.com/office/drawing/2014/main" id="{F617FC96-4262-481E-AEF3-D84F4795E0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4" name="Text Box 50">
          <a:extLst>
            <a:ext uri="{FF2B5EF4-FFF2-40B4-BE49-F238E27FC236}">
              <a16:creationId xmlns:a16="http://schemas.microsoft.com/office/drawing/2014/main" id="{586570BC-89E3-4312-B1B1-36F883C66C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5" name="Text Box 52">
          <a:extLst>
            <a:ext uri="{FF2B5EF4-FFF2-40B4-BE49-F238E27FC236}">
              <a16:creationId xmlns:a16="http://schemas.microsoft.com/office/drawing/2014/main" id="{A725C10A-9AA4-48AA-9B4C-139081D77B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6" name="Text Box 53">
          <a:extLst>
            <a:ext uri="{FF2B5EF4-FFF2-40B4-BE49-F238E27FC236}">
              <a16:creationId xmlns:a16="http://schemas.microsoft.com/office/drawing/2014/main" id="{483A1039-8D17-471D-8544-43618E3C29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89C73BD7-07CF-41C7-BD69-35FEDFA1DC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7DAADCE0-C1FB-488D-B738-0E65F56BD1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0FBE13A4-C318-4521-9CAB-A1A4FD8F28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A85F5AB2-4FBA-4435-B933-2B785E073F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63473242-CF7A-4584-9121-2FF94A241A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6973E24B-255B-4345-A5D1-1B8140632C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17F7A4B0-C1F2-4760-AFD4-C449168FFA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3ECD9C2E-4A2B-46B0-9A3F-295B177A94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B39E847B-F572-497C-BFBD-1C6CC121C8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FAD6A7AD-A53A-43C1-9AC6-C1CBDE3B0C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61A73437-981A-494C-8408-18A2FFD567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8A477FBE-D342-4105-A215-15957AED31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5E81BC96-6A21-40AE-B381-966B595C06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A20C182C-314A-4F9C-9E58-57C626F8E6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4CB1A16F-22B9-464C-8723-5409AE3AB9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D3E5A303-6734-468F-87BA-D23CA0D9B6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5AA2F3CD-9A0F-47F4-B307-19ADA47483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15FE7667-E078-4363-B8F7-8385C25D56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68825E3B-FF9B-4071-84B9-F3F15B1833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F7C168C8-A0F1-4581-A2CF-C66EA90B6C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5CE27FB0-7F6E-46E5-BDF7-B89075AD68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16863296-657F-45D0-837F-2F24F18DE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29" name="Text Box 52">
          <a:extLst>
            <a:ext uri="{FF2B5EF4-FFF2-40B4-BE49-F238E27FC236}">
              <a16:creationId xmlns:a16="http://schemas.microsoft.com/office/drawing/2014/main" id="{7382761F-F5B1-44CD-8650-D18AF75A62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0" name="Text Box 53">
          <a:extLst>
            <a:ext uri="{FF2B5EF4-FFF2-40B4-BE49-F238E27FC236}">
              <a16:creationId xmlns:a16="http://schemas.microsoft.com/office/drawing/2014/main" id="{6C6A26BF-EEC1-4377-9788-FA11055DC5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1" name="Text Box 55">
          <a:extLst>
            <a:ext uri="{FF2B5EF4-FFF2-40B4-BE49-F238E27FC236}">
              <a16:creationId xmlns:a16="http://schemas.microsoft.com/office/drawing/2014/main" id="{AA6AD531-D29B-4F37-9407-9B10522491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2" name="Text Box 56">
          <a:extLst>
            <a:ext uri="{FF2B5EF4-FFF2-40B4-BE49-F238E27FC236}">
              <a16:creationId xmlns:a16="http://schemas.microsoft.com/office/drawing/2014/main" id="{16A2A38F-6AF3-438E-B369-E372E4C61C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3" name="Text Box 57">
          <a:extLst>
            <a:ext uri="{FF2B5EF4-FFF2-40B4-BE49-F238E27FC236}">
              <a16:creationId xmlns:a16="http://schemas.microsoft.com/office/drawing/2014/main" id="{E310FF42-6183-46B8-8B50-E664ECA8FB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4" name="Text Box 58">
          <a:extLst>
            <a:ext uri="{FF2B5EF4-FFF2-40B4-BE49-F238E27FC236}">
              <a16:creationId xmlns:a16="http://schemas.microsoft.com/office/drawing/2014/main" id="{0BCB2FCB-9FC0-4B68-AF31-8D236E0238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5" name="Text Box 59">
          <a:extLst>
            <a:ext uri="{FF2B5EF4-FFF2-40B4-BE49-F238E27FC236}">
              <a16:creationId xmlns:a16="http://schemas.microsoft.com/office/drawing/2014/main" id="{F64F4885-C781-48F8-9A51-DC56FD4E38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6" name="Text Box 60">
          <a:extLst>
            <a:ext uri="{FF2B5EF4-FFF2-40B4-BE49-F238E27FC236}">
              <a16:creationId xmlns:a16="http://schemas.microsoft.com/office/drawing/2014/main" id="{FDF86DD3-0F6C-43F0-9FD1-04E5A66520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7" name="Text Box 61">
          <a:extLst>
            <a:ext uri="{FF2B5EF4-FFF2-40B4-BE49-F238E27FC236}">
              <a16:creationId xmlns:a16="http://schemas.microsoft.com/office/drawing/2014/main" id="{A65AFD82-A0DE-4159-8832-2C0B2DDE2C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8" name="Text Box 62">
          <a:extLst>
            <a:ext uri="{FF2B5EF4-FFF2-40B4-BE49-F238E27FC236}">
              <a16:creationId xmlns:a16="http://schemas.microsoft.com/office/drawing/2014/main" id="{D5E9B0D9-D902-4B5A-B751-93766AFA20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E56455A8-F4E1-4492-BC36-A4D3808586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0" name="Text Box 64">
          <a:extLst>
            <a:ext uri="{FF2B5EF4-FFF2-40B4-BE49-F238E27FC236}">
              <a16:creationId xmlns:a16="http://schemas.microsoft.com/office/drawing/2014/main" id="{F83B4B31-4B44-4C60-82D1-9677D66AA0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1" name="Text Box 66">
          <a:extLst>
            <a:ext uri="{FF2B5EF4-FFF2-40B4-BE49-F238E27FC236}">
              <a16:creationId xmlns:a16="http://schemas.microsoft.com/office/drawing/2014/main" id="{30E898CF-82BA-4785-A90B-2EB8E20A5C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2" name="Text Box 67">
          <a:extLst>
            <a:ext uri="{FF2B5EF4-FFF2-40B4-BE49-F238E27FC236}">
              <a16:creationId xmlns:a16="http://schemas.microsoft.com/office/drawing/2014/main" id="{25383621-BDC1-48FC-8BFC-B271199B6A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3" name="Text Box 68">
          <a:extLst>
            <a:ext uri="{FF2B5EF4-FFF2-40B4-BE49-F238E27FC236}">
              <a16:creationId xmlns:a16="http://schemas.microsoft.com/office/drawing/2014/main" id="{3C11E03B-EED8-49BC-B84D-5E680ACE9C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4" name="Text Box 69">
          <a:extLst>
            <a:ext uri="{FF2B5EF4-FFF2-40B4-BE49-F238E27FC236}">
              <a16:creationId xmlns:a16="http://schemas.microsoft.com/office/drawing/2014/main" id="{7D0C9CB1-FAD8-4B09-BAC6-BCBF4C6605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5" name="Text Box 70">
          <a:extLst>
            <a:ext uri="{FF2B5EF4-FFF2-40B4-BE49-F238E27FC236}">
              <a16:creationId xmlns:a16="http://schemas.microsoft.com/office/drawing/2014/main" id="{FD3E8447-2AE1-4033-8D44-023F96D78A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6" name="Text Box 71">
          <a:extLst>
            <a:ext uri="{FF2B5EF4-FFF2-40B4-BE49-F238E27FC236}">
              <a16:creationId xmlns:a16="http://schemas.microsoft.com/office/drawing/2014/main" id="{51D6E0F2-5E0B-42DF-A2BB-9558008E9F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7" name="Text Box 72">
          <a:extLst>
            <a:ext uri="{FF2B5EF4-FFF2-40B4-BE49-F238E27FC236}">
              <a16:creationId xmlns:a16="http://schemas.microsoft.com/office/drawing/2014/main" id="{ED67C16C-4A8D-475F-9E99-40EB3999D1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8" name="Text Box 73">
          <a:extLst>
            <a:ext uri="{FF2B5EF4-FFF2-40B4-BE49-F238E27FC236}">
              <a16:creationId xmlns:a16="http://schemas.microsoft.com/office/drawing/2014/main" id="{4E4DFB44-35A1-46F6-AB7E-2E7B60A8C1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49" name="Text Box 74">
          <a:extLst>
            <a:ext uri="{FF2B5EF4-FFF2-40B4-BE49-F238E27FC236}">
              <a16:creationId xmlns:a16="http://schemas.microsoft.com/office/drawing/2014/main" id="{081428BF-47AF-4086-B79B-D4F145B4B7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0" name="Text Box 75">
          <a:extLst>
            <a:ext uri="{FF2B5EF4-FFF2-40B4-BE49-F238E27FC236}">
              <a16:creationId xmlns:a16="http://schemas.microsoft.com/office/drawing/2014/main" id="{D1472031-9D17-4544-A8CA-A5B1FCD361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1" name="Text Box 77">
          <a:extLst>
            <a:ext uri="{FF2B5EF4-FFF2-40B4-BE49-F238E27FC236}">
              <a16:creationId xmlns:a16="http://schemas.microsoft.com/office/drawing/2014/main" id="{1873ADB5-78AC-4272-958F-A9AE8F34DF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2" name="Text Box 78">
          <a:extLst>
            <a:ext uri="{FF2B5EF4-FFF2-40B4-BE49-F238E27FC236}">
              <a16:creationId xmlns:a16="http://schemas.microsoft.com/office/drawing/2014/main" id="{F6633157-6CED-499C-A229-810B2D4FEA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3" name="Text Box 80">
          <a:extLst>
            <a:ext uri="{FF2B5EF4-FFF2-40B4-BE49-F238E27FC236}">
              <a16:creationId xmlns:a16="http://schemas.microsoft.com/office/drawing/2014/main" id="{691FBECC-2CF8-45F3-98E8-61513DA797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4" name="Text Box 81">
          <a:extLst>
            <a:ext uri="{FF2B5EF4-FFF2-40B4-BE49-F238E27FC236}">
              <a16:creationId xmlns:a16="http://schemas.microsoft.com/office/drawing/2014/main" id="{BA81A89F-E515-44A3-B794-0509DA4351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318A6516-9C55-4AD9-8275-F33E7F5596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6" name="Text Box 40">
          <a:extLst>
            <a:ext uri="{FF2B5EF4-FFF2-40B4-BE49-F238E27FC236}">
              <a16:creationId xmlns:a16="http://schemas.microsoft.com/office/drawing/2014/main" id="{7241E9AC-AFCF-4A30-9B5A-4A93EEFC63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7" name="Text Box 41">
          <a:extLst>
            <a:ext uri="{FF2B5EF4-FFF2-40B4-BE49-F238E27FC236}">
              <a16:creationId xmlns:a16="http://schemas.microsoft.com/office/drawing/2014/main" id="{CAB94BB2-E918-4EE9-ABC0-C5CAC3713F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8" name="Text Box 42">
          <a:extLst>
            <a:ext uri="{FF2B5EF4-FFF2-40B4-BE49-F238E27FC236}">
              <a16:creationId xmlns:a16="http://schemas.microsoft.com/office/drawing/2014/main" id="{2DC9252A-B7FB-41B9-9ADA-2854C02432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7B522514-11F3-4A7A-A224-9056ED18DD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0" name="Text Box 44">
          <a:extLst>
            <a:ext uri="{FF2B5EF4-FFF2-40B4-BE49-F238E27FC236}">
              <a16:creationId xmlns:a16="http://schemas.microsoft.com/office/drawing/2014/main" id="{17CE1E0F-C1E3-45B1-A3C0-40848488D4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1" name="Text Box 45">
          <a:extLst>
            <a:ext uri="{FF2B5EF4-FFF2-40B4-BE49-F238E27FC236}">
              <a16:creationId xmlns:a16="http://schemas.microsoft.com/office/drawing/2014/main" id="{B8C998F9-EAC2-46E3-A48C-8D2685706A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3E3044EC-465B-4843-A0E4-CDCCCC97CD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3" name="Text Box 47">
          <a:extLst>
            <a:ext uri="{FF2B5EF4-FFF2-40B4-BE49-F238E27FC236}">
              <a16:creationId xmlns:a16="http://schemas.microsoft.com/office/drawing/2014/main" id="{0A81AC42-671E-43BA-B5E4-37CEA0194B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4" name="Text Box 48">
          <a:extLst>
            <a:ext uri="{FF2B5EF4-FFF2-40B4-BE49-F238E27FC236}">
              <a16:creationId xmlns:a16="http://schemas.microsoft.com/office/drawing/2014/main" id="{C9B41DE2-3AF6-4A81-B33E-B15BFD379F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5" name="Text Box 55">
          <a:extLst>
            <a:ext uri="{FF2B5EF4-FFF2-40B4-BE49-F238E27FC236}">
              <a16:creationId xmlns:a16="http://schemas.microsoft.com/office/drawing/2014/main" id="{4B011B57-88E7-4DDB-9814-F852AF4575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6" name="Text Box 56">
          <a:extLst>
            <a:ext uri="{FF2B5EF4-FFF2-40B4-BE49-F238E27FC236}">
              <a16:creationId xmlns:a16="http://schemas.microsoft.com/office/drawing/2014/main" id="{7707462D-29EF-4C58-8CD2-583A1D34B3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7" name="Text Box 57">
          <a:extLst>
            <a:ext uri="{FF2B5EF4-FFF2-40B4-BE49-F238E27FC236}">
              <a16:creationId xmlns:a16="http://schemas.microsoft.com/office/drawing/2014/main" id="{6591DD84-E6CE-4D56-8367-169003BEFF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8" name="Text Box 58">
          <a:extLst>
            <a:ext uri="{FF2B5EF4-FFF2-40B4-BE49-F238E27FC236}">
              <a16:creationId xmlns:a16="http://schemas.microsoft.com/office/drawing/2014/main" id="{88F6F1EB-4238-42AB-B942-49F72B610D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69" name="Text Box 59">
          <a:extLst>
            <a:ext uri="{FF2B5EF4-FFF2-40B4-BE49-F238E27FC236}">
              <a16:creationId xmlns:a16="http://schemas.microsoft.com/office/drawing/2014/main" id="{E01EF886-6823-49C1-9E43-321F74CA31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0" name="Text Box 60">
          <a:extLst>
            <a:ext uri="{FF2B5EF4-FFF2-40B4-BE49-F238E27FC236}">
              <a16:creationId xmlns:a16="http://schemas.microsoft.com/office/drawing/2014/main" id="{36A83765-C51F-41FE-B6D8-DC3F0F15CD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1" name="Text Box 61">
          <a:extLst>
            <a:ext uri="{FF2B5EF4-FFF2-40B4-BE49-F238E27FC236}">
              <a16:creationId xmlns:a16="http://schemas.microsoft.com/office/drawing/2014/main" id="{74F69269-A3E2-4D73-AA6F-E5FB8622B6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2" name="Text Box 62">
          <a:extLst>
            <a:ext uri="{FF2B5EF4-FFF2-40B4-BE49-F238E27FC236}">
              <a16:creationId xmlns:a16="http://schemas.microsoft.com/office/drawing/2014/main" id="{005C6D65-F8D1-4819-A9B2-0E33F5B6B2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0FCA7522-A9C9-46A2-A659-63FD032EAB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4" name="Text Box 64">
          <a:extLst>
            <a:ext uri="{FF2B5EF4-FFF2-40B4-BE49-F238E27FC236}">
              <a16:creationId xmlns:a16="http://schemas.microsoft.com/office/drawing/2014/main" id="{9F24BEF0-AFAC-4AFE-8CA1-1AD6C3BCD9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5" name="Text Box 66">
          <a:extLst>
            <a:ext uri="{FF2B5EF4-FFF2-40B4-BE49-F238E27FC236}">
              <a16:creationId xmlns:a16="http://schemas.microsoft.com/office/drawing/2014/main" id="{C02BAD94-3756-4865-A782-A580DBF239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6" name="Text Box 67">
          <a:extLst>
            <a:ext uri="{FF2B5EF4-FFF2-40B4-BE49-F238E27FC236}">
              <a16:creationId xmlns:a16="http://schemas.microsoft.com/office/drawing/2014/main" id="{0A33B076-6F47-4578-BF87-DC44A9C942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E4C6513A-DFEE-4DD4-88BB-C0A01EAE38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22056F18-5F99-43F1-B329-93C1E2D88C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CEF739BE-02EE-43DB-8CEA-6EE2B628F1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972A3152-C9C3-4920-8E91-305C42A0F1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0E4662FC-F98E-4CCB-A417-E276BDE697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84F2FFBA-6A8E-4B3C-9228-62BBA169CC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3" name="Text Box 74">
          <a:extLst>
            <a:ext uri="{FF2B5EF4-FFF2-40B4-BE49-F238E27FC236}">
              <a16:creationId xmlns:a16="http://schemas.microsoft.com/office/drawing/2014/main" id="{C503AF5C-2D75-4A9D-BFE9-60292D0D73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4" name="Text Box 75">
          <a:extLst>
            <a:ext uri="{FF2B5EF4-FFF2-40B4-BE49-F238E27FC236}">
              <a16:creationId xmlns:a16="http://schemas.microsoft.com/office/drawing/2014/main" id="{940553B2-E854-4B7D-AB6C-710ADF8C33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5" name="Text Box 77">
          <a:extLst>
            <a:ext uri="{FF2B5EF4-FFF2-40B4-BE49-F238E27FC236}">
              <a16:creationId xmlns:a16="http://schemas.microsoft.com/office/drawing/2014/main" id="{6D77907C-EF41-4656-9A79-3E32F5E06C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6" name="Text Box 78">
          <a:extLst>
            <a:ext uri="{FF2B5EF4-FFF2-40B4-BE49-F238E27FC236}">
              <a16:creationId xmlns:a16="http://schemas.microsoft.com/office/drawing/2014/main" id="{BEBE4243-CD05-4C4C-ACF8-47D7386DC7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7" name="Text Box 80">
          <a:extLst>
            <a:ext uri="{FF2B5EF4-FFF2-40B4-BE49-F238E27FC236}">
              <a16:creationId xmlns:a16="http://schemas.microsoft.com/office/drawing/2014/main" id="{B8E7C7AF-CE74-4C8D-A473-9E69CA4B07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8" name="Text Box 81">
          <a:extLst>
            <a:ext uri="{FF2B5EF4-FFF2-40B4-BE49-F238E27FC236}">
              <a16:creationId xmlns:a16="http://schemas.microsoft.com/office/drawing/2014/main" id="{A76DA641-3B21-462D-827E-46F14AA9AB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CB5DA06F-D746-4342-9EEC-45B92967E1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0" name="Text Box 40">
          <a:extLst>
            <a:ext uri="{FF2B5EF4-FFF2-40B4-BE49-F238E27FC236}">
              <a16:creationId xmlns:a16="http://schemas.microsoft.com/office/drawing/2014/main" id="{64F2B8BC-A346-4EB7-8D92-3C613CEDFD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8E3EA06D-91ED-40F3-8F98-2D91EE96D7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2" name="Text Box 42">
          <a:extLst>
            <a:ext uri="{FF2B5EF4-FFF2-40B4-BE49-F238E27FC236}">
              <a16:creationId xmlns:a16="http://schemas.microsoft.com/office/drawing/2014/main" id="{A9E8FB46-6D3B-4920-98AD-37A4906418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3" name="Text Box 43">
          <a:extLst>
            <a:ext uri="{FF2B5EF4-FFF2-40B4-BE49-F238E27FC236}">
              <a16:creationId xmlns:a16="http://schemas.microsoft.com/office/drawing/2014/main" id="{5061747E-9581-4CE9-A6E7-89C0E99C55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4" name="Text Box 44">
          <a:extLst>
            <a:ext uri="{FF2B5EF4-FFF2-40B4-BE49-F238E27FC236}">
              <a16:creationId xmlns:a16="http://schemas.microsoft.com/office/drawing/2014/main" id="{F78B93A0-B623-497A-9507-81147D2D11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5" name="Text Box 45">
          <a:extLst>
            <a:ext uri="{FF2B5EF4-FFF2-40B4-BE49-F238E27FC236}">
              <a16:creationId xmlns:a16="http://schemas.microsoft.com/office/drawing/2014/main" id="{AE2ABE23-8526-4B42-890A-4764DE1BB2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C6294AEF-C33D-40CA-9E17-F2C14677FB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7" name="Text Box 47">
          <a:extLst>
            <a:ext uri="{FF2B5EF4-FFF2-40B4-BE49-F238E27FC236}">
              <a16:creationId xmlns:a16="http://schemas.microsoft.com/office/drawing/2014/main" id="{8B1C4495-3935-40E8-A7FE-D4E9818ACE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8" name="Text Box 48">
          <a:extLst>
            <a:ext uri="{FF2B5EF4-FFF2-40B4-BE49-F238E27FC236}">
              <a16:creationId xmlns:a16="http://schemas.microsoft.com/office/drawing/2014/main" id="{01A301ED-A2AC-47D0-B953-482BC261E0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299" name="Text Box 55">
          <a:extLst>
            <a:ext uri="{FF2B5EF4-FFF2-40B4-BE49-F238E27FC236}">
              <a16:creationId xmlns:a16="http://schemas.microsoft.com/office/drawing/2014/main" id="{BE54299B-9758-4260-8DF9-3C42F8346A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0" name="Text Box 56">
          <a:extLst>
            <a:ext uri="{FF2B5EF4-FFF2-40B4-BE49-F238E27FC236}">
              <a16:creationId xmlns:a16="http://schemas.microsoft.com/office/drawing/2014/main" id="{8568767E-C981-44D2-9D85-ABCE32B01E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1" name="Text Box 57">
          <a:extLst>
            <a:ext uri="{FF2B5EF4-FFF2-40B4-BE49-F238E27FC236}">
              <a16:creationId xmlns:a16="http://schemas.microsoft.com/office/drawing/2014/main" id="{BDA77AEE-4F37-4EEE-90BB-7727EF7B9C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2" name="Text Box 58">
          <a:extLst>
            <a:ext uri="{FF2B5EF4-FFF2-40B4-BE49-F238E27FC236}">
              <a16:creationId xmlns:a16="http://schemas.microsoft.com/office/drawing/2014/main" id="{BEF22F7E-2206-409F-9ADA-8E87FDC524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3" name="Text Box 59">
          <a:extLst>
            <a:ext uri="{FF2B5EF4-FFF2-40B4-BE49-F238E27FC236}">
              <a16:creationId xmlns:a16="http://schemas.microsoft.com/office/drawing/2014/main" id="{3F7A5E6D-B949-42AB-8BB8-9AC552C380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4" name="Text Box 60">
          <a:extLst>
            <a:ext uri="{FF2B5EF4-FFF2-40B4-BE49-F238E27FC236}">
              <a16:creationId xmlns:a16="http://schemas.microsoft.com/office/drawing/2014/main" id="{E99E9D7E-AD95-40D4-9BA2-7D7B24041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5" name="Text Box 61">
          <a:extLst>
            <a:ext uri="{FF2B5EF4-FFF2-40B4-BE49-F238E27FC236}">
              <a16:creationId xmlns:a16="http://schemas.microsoft.com/office/drawing/2014/main" id="{1D280271-C266-4DCD-B318-C4BEA758E7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6" name="Text Box 62">
          <a:extLst>
            <a:ext uri="{FF2B5EF4-FFF2-40B4-BE49-F238E27FC236}">
              <a16:creationId xmlns:a16="http://schemas.microsoft.com/office/drawing/2014/main" id="{4EF85B39-D190-446B-AE43-CBAEF330A9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1F8090A2-5C5B-4DCC-B8DB-8044CB8D4A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8" name="Text Box 64">
          <a:extLst>
            <a:ext uri="{FF2B5EF4-FFF2-40B4-BE49-F238E27FC236}">
              <a16:creationId xmlns:a16="http://schemas.microsoft.com/office/drawing/2014/main" id="{26A52DE0-7F36-4691-AAA5-2792A37A1A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09" name="Text Box 66">
          <a:extLst>
            <a:ext uri="{FF2B5EF4-FFF2-40B4-BE49-F238E27FC236}">
              <a16:creationId xmlns:a16="http://schemas.microsoft.com/office/drawing/2014/main" id="{74E412D9-94A5-4F0F-9672-491776DDB1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0" name="Text Box 67">
          <a:extLst>
            <a:ext uri="{FF2B5EF4-FFF2-40B4-BE49-F238E27FC236}">
              <a16:creationId xmlns:a16="http://schemas.microsoft.com/office/drawing/2014/main" id="{86AE80E5-B374-43F2-9440-D4A75ACF2A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1" name="Text Box 68">
          <a:extLst>
            <a:ext uri="{FF2B5EF4-FFF2-40B4-BE49-F238E27FC236}">
              <a16:creationId xmlns:a16="http://schemas.microsoft.com/office/drawing/2014/main" id="{D8FF63D3-D00A-4B7D-BC00-665510BFE4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2" name="Text Box 69">
          <a:extLst>
            <a:ext uri="{FF2B5EF4-FFF2-40B4-BE49-F238E27FC236}">
              <a16:creationId xmlns:a16="http://schemas.microsoft.com/office/drawing/2014/main" id="{28CF73C1-F967-44BA-A7F8-5784CC60BC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3" name="Text Box 70">
          <a:extLst>
            <a:ext uri="{FF2B5EF4-FFF2-40B4-BE49-F238E27FC236}">
              <a16:creationId xmlns:a16="http://schemas.microsoft.com/office/drawing/2014/main" id="{722E0F29-33FB-4CF4-8859-5E56D9A103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4" name="Text Box 71">
          <a:extLst>
            <a:ext uri="{FF2B5EF4-FFF2-40B4-BE49-F238E27FC236}">
              <a16:creationId xmlns:a16="http://schemas.microsoft.com/office/drawing/2014/main" id="{43941372-FCDC-4909-8927-EFEC0DAB6C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5" name="Text Box 72">
          <a:extLst>
            <a:ext uri="{FF2B5EF4-FFF2-40B4-BE49-F238E27FC236}">
              <a16:creationId xmlns:a16="http://schemas.microsoft.com/office/drawing/2014/main" id="{43E863BF-15C9-487A-8BE7-F2BC072B25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6" name="Text Box 73">
          <a:extLst>
            <a:ext uri="{FF2B5EF4-FFF2-40B4-BE49-F238E27FC236}">
              <a16:creationId xmlns:a16="http://schemas.microsoft.com/office/drawing/2014/main" id="{B7B338F6-84C5-43B3-B345-128ADC1E0D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7" name="Text Box 74">
          <a:extLst>
            <a:ext uri="{FF2B5EF4-FFF2-40B4-BE49-F238E27FC236}">
              <a16:creationId xmlns:a16="http://schemas.microsoft.com/office/drawing/2014/main" id="{87E96713-C6A5-44CD-B984-12565CE37B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8" name="Text Box 75">
          <a:extLst>
            <a:ext uri="{FF2B5EF4-FFF2-40B4-BE49-F238E27FC236}">
              <a16:creationId xmlns:a16="http://schemas.microsoft.com/office/drawing/2014/main" id="{ADFC7C4E-7754-4C12-A0A6-DF090E97D2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19" name="Text Box 77">
          <a:extLst>
            <a:ext uri="{FF2B5EF4-FFF2-40B4-BE49-F238E27FC236}">
              <a16:creationId xmlns:a16="http://schemas.microsoft.com/office/drawing/2014/main" id="{854EFCC4-FB5C-4C55-853E-E8F869A31E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0" name="Text Box 78">
          <a:extLst>
            <a:ext uri="{FF2B5EF4-FFF2-40B4-BE49-F238E27FC236}">
              <a16:creationId xmlns:a16="http://schemas.microsoft.com/office/drawing/2014/main" id="{6DFBD0E1-D21C-4C49-99C4-2A2835EF9F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1" name="Text Box 80">
          <a:extLst>
            <a:ext uri="{FF2B5EF4-FFF2-40B4-BE49-F238E27FC236}">
              <a16:creationId xmlns:a16="http://schemas.microsoft.com/office/drawing/2014/main" id="{F1783C71-0E10-4AC2-8573-2DA642EC3B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2" name="Text Box 81">
          <a:extLst>
            <a:ext uri="{FF2B5EF4-FFF2-40B4-BE49-F238E27FC236}">
              <a16:creationId xmlns:a16="http://schemas.microsoft.com/office/drawing/2014/main" id="{503E769D-C372-4FE8-BB1D-E807F6244E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F1231D8F-FC5F-40EB-8120-D310AC15AD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4" name="Text Box 40">
          <a:extLst>
            <a:ext uri="{FF2B5EF4-FFF2-40B4-BE49-F238E27FC236}">
              <a16:creationId xmlns:a16="http://schemas.microsoft.com/office/drawing/2014/main" id="{3BFA70EB-35EC-4C67-AC27-52B427D603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5" name="Text Box 41">
          <a:extLst>
            <a:ext uri="{FF2B5EF4-FFF2-40B4-BE49-F238E27FC236}">
              <a16:creationId xmlns:a16="http://schemas.microsoft.com/office/drawing/2014/main" id="{65DE7C47-B470-493C-8978-491B516038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6" name="Text Box 42">
          <a:extLst>
            <a:ext uri="{FF2B5EF4-FFF2-40B4-BE49-F238E27FC236}">
              <a16:creationId xmlns:a16="http://schemas.microsoft.com/office/drawing/2014/main" id="{DC06EE4D-834B-4C9A-9CE0-CF2B8DCD3E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0BC842A3-5171-4D24-AB89-457B9880E4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8" name="Text Box 44">
          <a:extLst>
            <a:ext uri="{FF2B5EF4-FFF2-40B4-BE49-F238E27FC236}">
              <a16:creationId xmlns:a16="http://schemas.microsoft.com/office/drawing/2014/main" id="{868F27C5-FEE9-4F55-8923-32CF0BD385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29" name="Text Box 45">
          <a:extLst>
            <a:ext uri="{FF2B5EF4-FFF2-40B4-BE49-F238E27FC236}">
              <a16:creationId xmlns:a16="http://schemas.microsoft.com/office/drawing/2014/main" id="{72DD95BC-8A6E-4933-820D-848008299A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0" name="Text Box 46">
          <a:extLst>
            <a:ext uri="{FF2B5EF4-FFF2-40B4-BE49-F238E27FC236}">
              <a16:creationId xmlns:a16="http://schemas.microsoft.com/office/drawing/2014/main" id="{76C4F84E-8824-490E-9E12-C456FC55DF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1" name="Text Box 47">
          <a:extLst>
            <a:ext uri="{FF2B5EF4-FFF2-40B4-BE49-F238E27FC236}">
              <a16:creationId xmlns:a16="http://schemas.microsoft.com/office/drawing/2014/main" id="{5CDA6BDB-6038-4ED2-8B2D-22A936D4D4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2" name="Text Box 48">
          <a:extLst>
            <a:ext uri="{FF2B5EF4-FFF2-40B4-BE49-F238E27FC236}">
              <a16:creationId xmlns:a16="http://schemas.microsoft.com/office/drawing/2014/main" id="{21CEAF81-5F87-4654-B72C-FF6E6F1118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3" name="Text Box 55">
          <a:extLst>
            <a:ext uri="{FF2B5EF4-FFF2-40B4-BE49-F238E27FC236}">
              <a16:creationId xmlns:a16="http://schemas.microsoft.com/office/drawing/2014/main" id="{B68CD7F3-D8CE-4040-8C7D-6DEA8CD8A9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4" name="Text Box 56">
          <a:extLst>
            <a:ext uri="{FF2B5EF4-FFF2-40B4-BE49-F238E27FC236}">
              <a16:creationId xmlns:a16="http://schemas.microsoft.com/office/drawing/2014/main" id="{45ED6F71-896A-4430-B027-3CFA2C014C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5" name="Text Box 57">
          <a:extLst>
            <a:ext uri="{FF2B5EF4-FFF2-40B4-BE49-F238E27FC236}">
              <a16:creationId xmlns:a16="http://schemas.microsoft.com/office/drawing/2014/main" id="{1F128235-30FC-46B4-B984-54374CBCC5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6" name="Text Box 58">
          <a:extLst>
            <a:ext uri="{FF2B5EF4-FFF2-40B4-BE49-F238E27FC236}">
              <a16:creationId xmlns:a16="http://schemas.microsoft.com/office/drawing/2014/main" id="{0313DE20-0B05-4236-B0D0-7EBB3F7EB3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7" name="Text Box 59">
          <a:extLst>
            <a:ext uri="{FF2B5EF4-FFF2-40B4-BE49-F238E27FC236}">
              <a16:creationId xmlns:a16="http://schemas.microsoft.com/office/drawing/2014/main" id="{1F35F851-9D15-4EAE-8B80-6C89847B6F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8" name="Text Box 60">
          <a:extLst>
            <a:ext uri="{FF2B5EF4-FFF2-40B4-BE49-F238E27FC236}">
              <a16:creationId xmlns:a16="http://schemas.microsoft.com/office/drawing/2014/main" id="{53FE21BB-1570-463B-BD2F-97E6453A69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39" name="Text Box 61">
          <a:extLst>
            <a:ext uri="{FF2B5EF4-FFF2-40B4-BE49-F238E27FC236}">
              <a16:creationId xmlns:a16="http://schemas.microsoft.com/office/drawing/2014/main" id="{84B18594-1ADE-43C9-80EE-5E733D07BE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0" name="Text Box 62">
          <a:extLst>
            <a:ext uri="{FF2B5EF4-FFF2-40B4-BE49-F238E27FC236}">
              <a16:creationId xmlns:a16="http://schemas.microsoft.com/office/drawing/2014/main" id="{8874D053-B4C0-4342-9A61-E0C54859B3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5F595343-5D6E-4116-A60E-437DC4F2DF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2" name="Text Box 64">
          <a:extLst>
            <a:ext uri="{FF2B5EF4-FFF2-40B4-BE49-F238E27FC236}">
              <a16:creationId xmlns:a16="http://schemas.microsoft.com/office/drawing/2014/main" id="{235FAB1E-4B21-4A0B-B7B6-11BB316E42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3" name="Text Box 66">
          <a:extLst>
            <a:ext uri="{FF2B5EF4-FFF2-40B4-BE49-F238E27FC236}">
              <a16:creationId xmlns:a16="http://schemas.microsoft.com/office/drawing/2014/main" id="{C66F796A-9AB4-4149-8068-764F9CC46F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4" name="Text Box 67">
          <a:extLst>
            <a:ext uri="{FF2B5EF4-FFF2-40B4-BE49-F238E27FC236}">
              <a16:creationId xmlns:a16="http://schemas.microsoft.com/office/drawing/2014/main" id="{2D2A9F9A-AE41-4983-A061-390BB5F040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2FBE3AD1-AB0F-48B4-B169-FA774752EC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2E15F0AE-AF45-4AA1-8F94-2381D49B1E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D0E299D7-E9F2-4769-BF01-3E0F1AB0F2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C099540F-9694-43E5-8916-CB8199072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C4FE6927-5CF2-4C94-915C-E6CD64CF07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ED87C136-2969-4E8C-BCA3-2092ADE686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1" name="Text Box 74">
          <a:extLst>
            <a:ext uri="{FF2B5EF4-FFF2-40B4-BE49-F238E27FC236}">
              <a16:creationId xmlns:a16="http://schemas.microsoft.com/office/drawing/2014/main" id="{97137623-743E-4A30-A516-7F332F574B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2" name="Text Box 75">
          <a:extLst>
            <a:ext uri="{FF2B5EF4-FFF2-40B4-BE49-F238E27FC236}">
              <a16:creationId xmlns:a16="http://schemas.microsoft.com/office/drawing/2014/main" id="{62142A57-0B37-4EDE-ACF8-7223EAD5A5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3" name="Text Box 77">
          <a:extLst>
            <a:ext uri="{FF2B5EF4-FFF2-40B4-BE49-F238E27FC236}">
              <a16:creationId xmlns:a16="http://schemas.microsoft.com/office/drawing/2014/main" id="{32DD092B-8BBF-48DC-A835-E1DF1CCD4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4" name="Text Box 78">
          <a:extLst>
            <a:ext uri="{FF2B5EF4-FFF2-40B4-BE49-F238E27FC236}">
              <a16:creationId xmlns:a16="http://schemas.microsoft.com/office/drawing/2014/main" id="{6FEDDDBC-370F-4DD7-837A-AD50405A21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5" name="Text Box 80">
          <a:extLst>
            <a:ext uri="{FF2B5EF4-FFF2-40B4-BE49-F238E27FC236}">
              <a16:creationId xmlns:a16="http://schemas.microsoft.com/office/drawing/2014/main" id="{BA5C874A-D1F4-45F3-9934-44EA4C4885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93448A75-B284-4A01-80AA-0A41557B15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EC66D5D9-0F53-48FF-8505-8864A1433A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8" name="Text Box 10">
          <a:extLst>
            <a:ext uri="{FF2B5EF4-FFF2-40B4-BE49-F238E27FC236}">
              <a16:creationId xmlns:a16="http://schemas.microsoft.com/office/drawing/2014/main" id="{EAAACE58-7A64-4D8F-AAAA-D73D4ED8D5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59" name="Text Box 11">
          <a:extLst>
            <a:ext uri="{FF2B5EF4-FFF2-40B4-BE49-F238E27FC236}">
              <a16:creationId xmlns:a16="http://schemas.microsoft.com/office/drawing/2014/main" id="{9FCBB2B8-9928-4A52-A31F-C28A144CDE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0" name="Text Box 12">
          <a:extLst>
            <a:ext uri="{FF2B5EF4-FFF2-40B4-BE49-F238E27FC236}">
              <a16:creationId xmlns:a16="http://schemas.microsoft.com/office/drawing/2014/main" id="{BE77FABC-50E7-47B1-B5D4-0CFB236730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1" name="Text Box 49">
          <a:extLst>
            <a:ext uri="{FF2B5EF4-FFF2-40B4-BE49-F238E27FC236}">
              <a16:creationId xmlns:a16="http://schemas.microsoft.com/office/drawing/2014/main" id="{A1A04EE0-2591-4F89-B125-05C4ADE3D2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2" name="Text Box 50">
          <a:extLst>
            <a:ext uri="{FF2B5EF4-FFF2-40B4-BE49-F238E27FC236}">
              <a16:creationId xmlns:a16="http://schemas.microsoft.com/office/drawing/2014/main" id="{36ECEA1C-4127-4670-85E0-C244A638D1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3" name="Text Box 52">
          <a:extLst>
            <a:ext uri="{FF2B5EF4-FFF2-40B4-BE49-F238E27FC236}">
              <a16:creationId xmlns:a16="http://schemas.microsoft.com/office/drawing/2014/main" id="{83CC29CF-FFF2-4C2A-A71A-EA77FCFF83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4" name="Text Box 53">
          <a:extLst>
            <a:ext uri="{FF2B5EF4-FFF2-40B4-BE49-F238E27FC236}">
              <a16:creationId xmlns:a16="http://schemas.microsoft.com/office/drawing/2014/main" id="{2F6D537B-1C2C-4057-BD94-9C4A46D53E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BB96BC7C-36C2-450C-A209-096AED3957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6" name="Text Box 40">
          <a:extLst>
            <a:ext uri="{FF2B5EF4-FFF2-40B4-BE49-F238E27FC236}">
              <a16:creationId xmlns:a16="http://schemas.microsoft.com/office/drawing/2014/main" id="{447DEC9C-AA3D-4B2A-93FD-C7CCD7B095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7" name="Text Box 41">
          <a:extLst>
            <a:ext uri="{FF2B5EF4-FFF2-40B4-BE49-F238E27FC236}">
              <a16:creationId xmlns:a16="http://schemas.microsoft.com/office/drawing/2014/main" id="{A85FE03B-CF8D-424A-B803-C06B5F54EE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8" name="Text Box 42">
          <a:extLst>
            <a:ext uri="{FF2B5EF4-FFF2-40B4-BE49-F238E27FC236}">
              <a16:creationId xmlns:a16="http://schemas.microsoft.com/office/drawing/2014/main" id="{BF92A472-E4B8-4C59-BFDB-B84861B43B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69" name="Text Box 43">
          <a:extLst>
            <a:ext uri="{FF2B5EF4-FFF2-40B4-BE49-F238E27FC236}">
              <a16:creationId xmlns:a16="http://schemas.microsoft.com/office/drawing/2014/main" id="{2DB4C4B4-307E-4473-9B32-6272B4F540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0" name="Text Box 44">
          <a:extLst>
            <a:ext uri="{FF2B5EF4-FFF2-40B4-BE49-F238E27FC236}">
              <a16:creationId xmlns:a16="http://schemas.microsoft.com/office/drawing/2014/main" id="{5DD12DEB-6412-4E42-8D2D-818F6E179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1" name="Text Box 45">
          <a:extLst>
            <a:ext uri="{FF2B5EF4-FFF2-40B4-BE49-F238E27FC236}">
              <a16:creationId xmlns:a16="http://schemas.microsoft.com/office/drawing/2014/main" id="{5F24B6FA-5F38-4A83-AC4E-C1E2D2DAB0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A793D89F-CB42-4292-AA5E-3B4287D2A2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3" name="Text Box 47">
          <a:extLst>
            <a:ext uri="{FF2B5EF4-FFF2-40B4-BE49-F238E27FC236}">
              <a16:creationId xmlns:a16="http://schemas.microsoft.com/office/drawing/2014/main" id="{3D646F0E-B734-4925-BA83-4E775A7B3C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4" name="Text Box 48">
          <a:extLst>
            <a:ext uri="{FF2B5EF4-FFF2-40B4-BE49-F238E27FC236}">
              <a16:creationId xmlns:a16="http://schemas.microsoft.com/office/drawing/2014/main" id="{E92E36B4-F436-49BE-9452-80001964E8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5" name="Text Box 55">
          <a:extLst>
            <a:ext uri="{FF2B5EF4-FFF2-40B4-BE49-F238E27FC236}">
              <a16:creationId xmlns:a16="http://schemas.microsoft.com/office/drawing/2014/main" id="{2B0A7298-4247-42D9-98EE-33DD7CAC58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6" name="Text Box 56">
          <a:extLst>
            <a:ext uri="{FF2B5EF4-FFF2-40B4-BE49-F238E27FC236}">
              <a16:creationId xmlns:a16="http://schemas.microsoft.com/office/drawing/2014/main" id="{369C9CF3-F384-4AED-BB2A-3012E70E91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7" name="Text Box 57">
          <a:extLst>
            <a:ext uri="{FF2B5EF4-FFF2-40B4-BE49-F238E27FC236}">
              <a16:creationId xmlns:a16="http://schemas.microsoft.com/office/drawing/2014/main" id="{CBD9F0B4-714F-40D0-9171-836D0D75AD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8" name="Text Box 58">
          <a:extLst>
            <a:ext uri="{FF2B5EF4-FFF2-40B4-BE49-F238E27FC236}">
              <a16:creationId xmlns:a16="http://schemas.microsoft.com/office/drawing/2014/main" id="{0120CED2-7A4D-4053-B41C-B466308A57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79" name="Text Box 59">
          <a:extLst>
            <a:ext uri="{FF2B5EF4-FFF2-40B4-BE49-F238E27FC236}">
              <a16:creationId xmlns:a16="http://schemas.microsoft.com/office/drawing/2014/main" id="{9820A9D9-33B8-433F-AA99-B364659D51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0" name="Text Box 60">
          <a:extLst>
            <a:ext uri="{FF2B5EF4-FFF2-40B4-BE49-F238E27FC236}">
              <a16:creationId xmlns:a16="http://schemas.microsoft.com/office/drawing/2014/main" id="{0F8DA0AE-CB67-45BB-B4F2-BFB51554A0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1" name="Text Box 61">
          <a:extLst>
            <a:ext uri="{FF2B5EF4-FFF2-40B4-BE49-F238E27FC236}">
              <a16:creationId xmlns:a16="http://schemas.microsoft.com/office/drawing/2014/main" id="{5B62BE30-7E09-4F3D-8238-A33C273C74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2" name="Text Box 62">
          <a:extLst>
            <a:ext uri="{FF2B5EF4-FFF2-40B4-BE49-F238E27FC236}">
              <a16:creationId xmlns:a16="http://schemas.microsoft.com/office/drawing/2014/main" id="{92F018DB-8D58-4572-AB7E-5E89774CDA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17F94F6A-B0D3-4EA6-8990-445063639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4" name="Text Box 64">
          <a:extLst>
            <a:ext uri="{FF2B5EF4-FFF2-40B4-BE49-F238E27FC236}">
              <a16:creationId xmlns:a16="http://schemas.microsoft.com/office/drawing/2014/main" id="{AD93F3D8-D62C-4984-B9A6-70B1887842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5" name="Text Box 66">
          <a:extLst>
            <a:ext uri="{FF2B5EF4-FFF2-40B4-BE49-F238E27FC236}">
              <a16:creationId xmlns:a16="http://schemas.microsoft.com/office/drawing/2014/main" id="{5987C34B-AF55-48D4-845D-CC1807CF76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6" name="Text Box 67">
          <a:extLst>
            <a:ext uri="{FF2B5EF4-FFF2-40B4-BE49-F238E27FC236}">
              <a16:creationId xmlns:a16="http://schemas.microsoft.com/office/drawing/2014/main" id="{48ABB9A6-0EBF-4192-936C-F1252560B7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7" name="Text Box 68">
          <a:extLst>
            <a:ext uri="{FF2B5EF4-FFF2-40B4-BE49-F238E27FC236}">
              <a16:creationId xmlns:a16="http://schemas.microsoft.com/office/drawing/2014/main" id="{CD1F01F9-45E8-4305-B012-DCF05CA8ED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8" name="Text Box 69">
          <a:extLst>
            <a:ext uri="{FF2B5EF4-FFF2-40B4-BE49-F238E27FC236}">
              <a16:creationId xmlns:a16="http://schemas.microsoft.com/office/drawing/2014/main" id="{B8444FF3-4E4F-42C1-88DE-F307AE4B42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89" name="Text Box 70">
          <a:extLst>
            <a:ext uri="{FF2B5EF4-FFF2-40B4-BE49-F238E27FC236}">
              <a16:creationId xmlns:a16="http://schemas.microsoft.com/office/drawing/2014/main" id="{E56CFCF1-BF40-4DA0-8BD6-14C9580D89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0" name="Text Box 71">
          <a:extLst>
            <a:ext uri="{FF2B5EF4-FFF2-40B4-BE49-F238E27FC236}">
              <a16:creationId xmlns:a16="http://schemas.microsoft.com/office/drawing/2014/main" id="{5447B06A-E05A-463E-BDCD-B6AEC0241F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1" name="Text Box 72">
          <a:extLst>
            <a:ext uri="{FF2B5EF4-FFF2-40B4-BE49-F238E27FC236}">
              <a16:creationId xmlns:a16="http://schemas.microsoft.com/office/drawing/2014/main" id="{2C28AD1C-BDAF-4535-84B2-4C65F31477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2" name="Text Box 73">
          <a:extLst>
            <a:ext uri="{FF2B5EF4-FFF2-40B4-BE49-F238E27FC236}">
              <a16:creationId xmlns:a16="http://schemas.microsoft.com/office/drawing/2014/main" id="{152A60FC-0DF9-40EA-85D9-D40ECBD4EB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3" name="Text Box 74">
          <a:extLst>
            <a:ext uri="{FF2B5EF4-FFF2-40B4-BE49-F238E27FC236}">
              <a16:creationId xmlns:a16="http://schemas.microsoft.com/office/drawing/2014/main" id="{07C437E6-51E1-4421-87D0-36D48F633B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4" name="Text Box 75">
          <a:extLst>
            <a:ext uri="{FF2B5EF4-FFF2-40B4-BE49-F238E27FC236}">
              <a16:creationId xmlns:a16="http://schemas.microsoft.com/office/drawing/2014/main" id="{AD9EAF88-8672-49ED-AC33-D336DFFAA0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5" name="Text Box 77">
          <a:extLst>
            <a:ext uri="{FF2B5EF4-FFF2-40B4-BE49-F238E27FC236}">
              <a16:creationId xmlns:a16="http://schemas.microsoft.com/office/drawing/2014/main" id="{49157433-8CEC-4D4C-9828-9272996656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6" name="Text Box 78">
          <a:extLst>
            <a:ext uri="{FF2B5EF4-FFF2-40B4-BE49-F238E27FC236}">
              <a16:creationId xmlns:a16="http://schemas.microsoft.com/office/drawing/2014/main" id="{D200374C-108E-4712-AAD0-686D7411D9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7" name="Text Box 80">
          <a:extLst>
            <a:ext uri="{FF2B5EF4-FFF2-40B4-BE49-F238E27FC236}">
              <a16:creationId xmlns:a16="http://schemas.microsoft.com/office/drawing/2014/main" id="{FB03A405-0520-40D1-8BF3-1A3FB5A410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8" name="Text Box 81">
          <a:extLst>
            <a:ext uri="{FF2B5EF4-FFF2-40B4-BE49-F238E27FC236}">
              <a16:creationId xmlns:a16="http://schemas.microsoft.com/office/drawing/2014/main" id="{F2F1E590-B42E-49D1-BB4C-42FDB7A587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A551A84E-8E49-4DA2-9442-DB678D70D5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0" name="Text Box 40">
          <a:extLst>
            <a:ext uri="{FF2B5EF4-FFF2-40B4-BE49-F238E27FC236}">
              <a16:creationId xmlns:a16="http://schemas.microsoft.com/office/drawing/2014/main" id="{28B05201-F43B-4CFD-8CC9-4FD0320CD9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1" name="Text Box 41">
          <a:extLst>
            <a:ext uri="{FF2B5EF4-FFF2-40B4-BE49-F238E27FC236}">
              <a16:creationId xmlns:a16="http://schemas.microsoft.com/office/drawing/2014/main" id="{D81C4E1D-7666-4EA8-B0EA-7CD918E67A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2" name="Text Box 42">
          <a:extLst>
            <a:ext uri="{FF2B5EF4-FFF2-40B4-BE49-F238E27FC236}">
              <a16:creationId xmlns:a16="http://schemas.microsoft.com/office/drawing/2014/main" id="{DDACDB37-AC41-404E-A96D-67E535BDA8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3" name="Text Box 43">
          <a:extLst>
            <a:ext uri="{FF2B5EF4-FFF2-40B4-BE49-F238E27FC236}">
              <a16:creationId xmlns:a16="http://schemas.microsoft.com/office/drawing/2014/main" id="{8755F8BB-98D1-45D3-9E5C-12423AF185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4" name="Text Box 44">
          <a:extLst>
            <a:ext uri="{FF2B5EF4-FFF2-40B4-BE49-F238E27FC236}">
              <a16:creationId xmlns:a16="http://schemas.microsoft.com/office/drawing/2014/main" id="{71D423D4-D38C-41FE-BFE4-97429A1725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5" name="Text Box 45">
          <a:extLst>
            <a:ext uri="{FF2B5EF4-FFF2-40B4-BE49-F238E27FC236}">
              <a16:creationId xmlns:a16="http://schemas.microsoft.com/office/drawing/2014/main" id="{FF2C8788-76B7-439E-BF59-98B027093D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605201FF-9083-4D78-99F8-A6B61782A3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7" name="Text Box 47">
          <a:extLst>
            <a:ext uri="{FF2B5EF4-FFF2-40B4-BE49-F238E27FC236}">
              <a16:creationId xmlns:a16="http://schemas.microsoft.com/office/drawing/2014/main" id="{A7CE6DA9-BB03-4BDC-9D06-A6A2010FCF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8" name="Text Box 48">
          <a:extLst>
            <a:ext uri="{FF2B5EF4-FFF2-40B4-BE49-F238E27FC236}">
              <a16:creationId xmlns:a16="http://schemas.microsoft.com/office/drawing/2014/main" id="{C806F5CC-F105-4DFA-84B9-62EBEC3520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09" name="Text Box 55">
          <a:extLst>
            <a:ext uri="{FF2B5EF4-FFF2-40B4-BE49-F238E27FC236}">
              <a16:creationId xmlns:a16="http://schemas.microsoft.com/office/drawing/2014/main" id="{C2DAC4B8-EB55-44B7-9106-426D7D4577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0" name="Text Box 56">
          <a:extLst>
            <a:ext uri="{FF2B5EF4-FFF2-40B4-BE49-F238E27FC236}">
              <a16:creationId xmlns:a16="http://schemas.microsoft.com/office/drawing/2014/main" id="{6A5E20EE-499E-4151-9439-90B24CA287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1" name="Text Box 57">
          <a:extLst>
            <a:ext uri="{FF2B5EF4-FFF2-40B4-BE49-F238E27FC236}">
              <a16:creationId xmlns:a16="http://schemas.microsoft.com/office/drawing/2014/main" id="{491A5A78-762B-4A1E-8F5E-1BA1F0F017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2" name="Text Box 58">
          <a:extLst>
            <a:ext uri="{FF2B5EF4-FFF2-40B4-BE49-F238E27FC236}">
              <a16:creationId xmlns:a16="http://schemas.microsoft.com/office/drawing/2014/main" id="{408BB366-FC5C-488E-923B-D1C4A3898A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3" name="Text Box 59">
          <a:extLst>
            <a:ext uri="{FF2B5EF4-FFF2-40B4-BE49-F238E27FC236}">
              <a16:creationId xmlns:a16="http://schemas.microsoft.com/office/drawing/2014/main" id="{887003E8-C565-4437-B57C-59DE20EC14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4" name="Text Box 60">
          <a:extLst>
            <a:ext uri="{FF2B5EF4-FFF2-40B4-BE49-F238E27FC236}">
              <a16:creationId xmlns:a16="http://schemas.microsoft.com/office/drawing/2014/main" id="{BACCC58E-6111-424C-9A98-4C754C393F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5" name="Text Box 61">
          <a:extLst>
            <a:ext uri="{FF2B5EF4-FFF2-40B4-BE49-F238E27FC236}">
              <a16:creationId xmlns:a16="http://schemas.microsoft.com/office/drawing/2014/main" id="{71ECA222-06C1-4E8F-A885-D93E0910B1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6" name="Text Box 62">
          <a:extLst>
            <a:ext uri="{FF2B5EF4-FFF2-40B4-BE49-F238E27FC236}">
              <a16:creationId xmlns:a16="http://schemas.microsoft.com/office/drawing/2014/main" id="{C458B16C-F92F-44D6-AA5B-D0A28BACB9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26885972-30D7-4F0B-8D27-861D387052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8" name="Text Box 64">
          <a:extLst>
            <a:ext uri="{FF2B5EF4-FFF2-40B4-BE49-F238E27FC236}">
              <a16:creationId xmlns:a16="http://schemas.microsoft.com/office/drawing/2014/main" id="{B9DD5D46-8A00-434E-90CD-97FA530C08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19" name="Text Box 66">
          <a:extLst>
            <a:ext uri="{FF2B5EF4-FFF2-40B4-BE49-F238E27FC236}">
              <a16:creationId xmlns:a16="http://schemas.microsoft.com/office/drawing/2014/main" id="{4282E9C5-FEC1-4B7E-9AC2-7F06EB0F09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0" name="Text Box 67">
          <a:extLst>
            <a:ext uri="{FF2B5EF4-FFF2-40B4-BE49-F238E27FC236}">
              <a16:creationId xmlns:a16="http://schemas.microsoft.com/office/drawing/2014/main" id="{03CD0731-8AAD-4510-8F93-D85B692F32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1" name="Text Box 68">
          <a:extLst>
            <a:ext uri="{FF2B5EF4-FFF2-40B4-BE49-F238E27FC236}">
              <a16:creationId xmlns:a16="http://schemas.microsoft.com/office/drawing/2014/main" id="{7FBFE890-08F0-4458-9416-009BE32175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2" name="Text Box 69">
          <a:extLst>
            <a:ext uri="{FF2B5EF4-FFF2-40B4-BE49-F238E27FC236}">
              <a16:creationId xmlns:a16="http://schemas.microsoft.com/office/drawing/2014/main" id="{512C63B7-C980-45F9-83E1-7F89E786D1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3" name="Text Box 70">
          <a:extLst>
            <a:ext uri="{FF2B5EF4-FFF2-40B4-BE49-F238E27FC236}">
              <a16:creationId xmlns:a16="http://schemas.microsoft.com/office/drawing/2014/main" id="{FF7B10D0-3922-41A6-9A5F-24BA9EC08F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4" name="Text Box 71">
          <a:extLst>
            <a:ext uri="{FF2B5EF4-FFF2-40B4-BE49-F238E27FC236}">
              <a16:creationId xmlns:a16="http://schemas.microsoft.com/office/drawing/2014/main" id="{1644D7A8-19AB-439B-A7B5-3CE900B0E2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5" name="Text Box 72">
          <a:extLst>
            <a:ext uri="{FF2B5EF4-FFF2-40B4-BE49-F238E27FC236}">
              <a16:creationId xmlns:a16="http://schemas.microsoft.com/office/drawing/2014/main" id="{30B61C87-9495-4B99-9FD1-EA35CAE0E1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6" name="Text Box 73">
          <a:extLst>
            <a:ext uri="{FF2B5EF4-FFF2-40B4-BE49-F238E27FC236}">
              <a16:creationId xmlns:a16="http://schemas.microsoft.com/office/drawing/2014/main" id="{9041F96D-1C07-4C2E-9B8D-5836A62FA1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7" name="Text Box 74">
          <a:extLst>
            <a:ext uri="{FF2B5EF4-FFF2-40B4-BE49-F238E27FC236}">
              <a16:creationId xmlns:a16="http://schemas.microsoft.com/office/drawing/2014/main" id="{CB604CB4-2771-4829-9C6F-468C66FFE0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8" name="Text Box 75">
          <a:extLst>
            <a:ext uri="{FF2B5EF4-FFF2-40B4-BE49-F238E27FC236}">
              <a16:creationId xmlns:a16="http://schemas.microsoft.com/office/drawing/2014/main" id="{34952EE8-9BC4-4998-AD32-C9FB71DFAD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29" name="Text Box 77">
          <a:extLst>
            <a:ext uri="{FF2B5EF4-FFF2-40B4-BE49-F238E27FC236}">
              <a16:creationId xmlns:a16="http://schemas.microsoft.com/office/drawing/2014/main" id="{E1CC166E-B7A0-4519-BBD0-657E544E79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0" name="Text Box 78">
          <a:extLst>
            <a:ext uri="{FF2B5EF4-FFF2-40B4-BE49-F238E27FC236}">
              <a16:creationId xmlns:a16="http://schemas.microsoft.com/office/drawing/2014/main" id="{10FA6C4C-8E44-45EC-8B4C-134B33D6D0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1" name="Text Box 80">
          <a:extLst>
            <a:ext uri="{FF2B5EF4-FFF2-40B4-BE49-F238E27FC236}">
              <a16:creationId xmlns:a16="http://schemas.microsoft.com/office/drawing/2014/main" id="{3939F44F-4989-4937-976B-6865F71D67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2" name="Text Box 81">
          <a:extLst>
            <a:ext uri="{FF2B5EF4-FFF2-40B4-BE49-F238E27FC236}">
              <a16:creationId xmlns:a16="http://schemas.microsoft.com/office/drawing/2014/main" id="{97BC1708-25DC-44CD-A94B-F9A2A602B1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FB2C0523-D76E-4D5A-A9C0-71F5074717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4" name="Text Box 40">
          <a:extLst>
            <a:ext uri="{FF2B5EF4-FFF2-40B4-BE49-F238E27FC236}">
              <a16:creationId xmlns:a16="http://schemas.microsoft.com/office/drawing/2014/main" id="{794F829A-2D14-4A9A-BBF6-B0370D93B4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F66ACE52-EB54-417E-98D0-457A63B8A7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6" name="Text Box 42">
          <a:extLst>
            <a:ext uri="{FF2B5EF4-FFF2-40B4-BE49-F238E27FC236}">
              <a16:creationId xmlns:a16="http://schemas.microsoft.com/office/drawing/2014/main" id="{B6185D7C-7724-48F0-B03F-4D88D0613B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6F493551-159E-4930-B9E4-2F58AFBE18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8" name="Text Box 44">
          <a:extLst>
            <a:ext uri="{FF2B5EF4-FFF2-40B4-BE49-F238E27FC236}">
              <a16:creationId xmlns:a16="http://schemas.microsoft.com/office/drawing/2014/main" id="{8FEF1A9D-E281-4CB8-BE14-AF6A3C3772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39" name="Text Box 45">
          <a:extLst>
            <a:ext uri="{FF2B5EF4-FFF2-40B4-BE49-F238E27FC236}">
              <a16:creationId xmlns:a16="http://schemas.microsoft.com/office/drawing/2014/main" id="{373616B0-39CC-4E0E-B9CD-C904B1961C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4B36F80F-C459-4AB6-8053-97E7E615A8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1" name="Text Box 47">
          <a:extLst>
            <a:ext uri="{FF2B5EF4-FFF2-40B4-BE49-F238E27FC236}">
              <a16:creationId xmlns:a16="http://schemas.microsoft.com/office/drawing/2014/main" id="{3EFC45A9-37C4-4F9F-9F64-AE91AB0A8B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2" name="Text Box 48">
          <a:extLst>
            <a:ext uri="{FF2B5EF4-FFF2-40B4-BE49-F238E27FC236}">
              <a16:creationId xmlns:a16="http://schemas.microsoft.com/office/drawing/2014/main" id="{82B1C276-0C13-4110-A508-8DF72A4329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3" name="Text Box 55">
          <a:extLst>
            <a:ext uri="{FF2B5EF4-FFF2-40B4-BE49-F238E27FC236}">
              <a16:creationId xmlns:a16="http://schemas.microsoft.com/office/drawing/2014/main" id="{152BC472-5143-4B19-82D6-F135F984BA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4" name="Text Box 56">
          <a:extLst>
            <a:ext uri="{FF2B5EF4-FFF2-40B4-BE49-F238E27FC236}">
              <a16:creationId xmlns:a16="http://schemas.microsoft.com/office/drawing/2014/main" id="{0D2BD4A5-6C73-40C3-9A18-DA4058CE06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5" name="Text Box 57">
          <a:extLst>
            <a:ext uri="{FF2B5EF4-FFF2-40B4-BE49-F238E27FC236}">
              <a16:creationId xmlns:a16="http://schemas.microsoft.com/office/drawing/2014/main" id="{F1B86BB0-9361-4458-9A8F-6E78629397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6" name="Text Box 58">
          <a:extLst>
            <a:ext uri="{FF2B5EF4-FFF2-40B4-BE49-F238E27FC236}">
              <a16:creationId xmlns:a16="http://schemas.microsoft.com/office/drawing/2014/main" id="{3B5A1438-8D2F-4F26-807E-4D68436123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7" name="Text Box 59">
          <a:extLst>
            <a:ext uri="{FF2B5EF4-FFF2-40B4-BE49-F238E27FC236}">
              <a16:creationId xmlns:a16="http://schemas.microsoft.com/office/drawing/2014/main" id="{E9DBE303-76A8-4A5D-BAD8-8DBE51647B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8" name="Text Box 60">
          <a:extLst>
            <a:ext uri="{FF2B5EF4-FFF2-40B4-BE49-F238E27FC236}">
              <a16:creationId xmlns:a16="http://schemas.microsoft.com/office/drawing/2014/main" id="{C85D5559-41A9-430C-8563-F952932601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49" name="Text Box 61">
          <a:extLst>
            <a:ext uri="{FF2B5EF4-FFF2-40B4-BE49-F238E27FC236}">
              <a16:creationId xmlns:a16="http://schemas.microsoft.com/office/drawing/2014/main" id="{FE4D57D7-DCC8-4880-B42F-7A74944521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0" name="Text Box 62">
          <a:extLst>
            <a:ext uri="{FF2B5EF4-FFF2-40B4-BE49-F238E27FC236}">
              <a16:creationId xmlns:a16="http://schemas.microsoft.com/office/drawing/2014/main" id="{342ECE1C-F84F-45B9-8987-B8A048594C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84CD67C8-F1D1-4E04-94B6-9BE04744F5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2" name="Text Box 64">
          <a:extLst>
            <a:ext uri="{FF2B5EF4-FFF2-40B4-BE49-F238E27FC236}">
              <a16:creationId xmlns:a16="http://schemas.microsoft.com/office/drawing/2014/main" id="{73B3CA85-CB9D-4E76-8A74-BC71276058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3" name="Text Box 66">
          <a:extLst>
            <a:ext uri="{FF2B5EF4-FFF2-40B4-BE49-F238E27FC236}">
              <a16:creationId xmlns:a16="http://schemas.microsoft.com/office/drawing/2014/main" id="{4D0D40DB-3BC7-4DC8-8159-BBA2FF2BD1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4" name="Text Box 67">
          <a:extLst>
            <a:ext uri="{FF2B5EF4-FFF2-40B4-BE49-F238E27FC236}">
              <a16:creationId xmlns:a16="http://schemas.microsoft.com/office/drawing/2014/main" id="{1DC238EB-35AD-403D-8C7D-63E78AC955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5" name="Text Box 68">
          <a:extLst>
            <a:ext uri="{FF2B5EF4-FFF2-40B4-BE49-F238E27FC236}">
              <a16:creationId xmlns:a16="http://schemas.microsoft.com/office/drawing/2014/main" id="{6F091940-1AEE-4619-894B-F089DB7C39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6" name="Text Box 69">
          <a:extLst>
            <a:ext uri="{FF2B5EF4-FFF2-40B4-BE49-F238E27FC236}">
              <a16:creationId xmlns:a16="http://schemas.microsoft.com/office/drawing/2014/main" id="{9C7F9461-0C2F-4987-901D-CE3BDECAC9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7" name="Text Box 70">
          <a:extLst>
            <a:ext uri="{FF2B5EF4-FFF2-40B4-BE49-F238E27FC236}">
              <a16:creationId xmlns:a16="http://schemas.microsoft.com/office/drawing/2014/main" id="{ED48050B-E21F-4BE6-AA74-ACD0ECABCC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8" name="Text Box 71">
          <a:extLst>
            <a:ext uri="{FF2B5EF4-FFF2-40B4-BE49-F238E27FC236}">
              <a16:creationId xmlns:a16="http://schemas.microsoft.com/office/drawing/2014/main" id="{279EEB80-8E0E-4C63-B494-9BFFD1904E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59" name="Text Box 72">
          <a:extLst>
            <a:ext uri="{FF2B5EF4-FFF2-40B4-BE49-F238E27FC236}">
              <a16:creationId xmlns:a16="http://schemas.microsoft.com/office/drawing/2014/main" id="{AAB457E9-E730-4157-B245-DA17E4DE92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0" name="Text Box 73">
          <a:extLst>
            <a:ext uri="{FF2B5EF4-FFF2-40B4-BE49-F238E27FC236}">
              <a16:creationId xmlns:a16="http://schemas.microsoft.com/office/drawing/2014/main" id="{C9EFA69B-2F2D-4507-A0C4-62AF988E36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1" name="Text Box 74">
          <a:extLst>
            <a:ext uri="{FF2B5EF4-FFF2-40B4-BE49-F238E27FC236}">
              <a16:creationId xmlns:a16="http://schemas.microsoft.com/office/drawing/2014/main" id="{6F83D71D-A0BA-4428-B6F1-2505D6F236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2" name="Text Box 75">
          <a:extLst>
            <a:ext uri="{FF2B5EF4-FFF2-40B4-BE49-F238E27FC236}">
              <a16:creationId xmlns:a16="http://schemas.microsoft.com/office/drawing/2014/main" id="{CE94F71E-5AE4-4BBF-AACC-BAB510D7D7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3" name="Text Box 77">
          <a:extLst>
            <a:ext uri="{FF2B5EF4-FFF2-40B4-BE49-F238E27FC236}">
              <a16:creationId xmlns:a16="http://schemas.microsoft.com/office/drawing/2014/main" id="{16C72708-2B15-442B-A837-31128ED837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4" name="Text Box 78">
          <a:extLst>
            <a:ext uri="{FF2B5EF4-FFF2-40B4-BE49-F238E27FC236}">
              <a16:creationId xmlns:a16="http://schemas.microsoft.com/office/drawing/2014/main" id="{1EE820FA-C3C8-4DA8-B5EF-927AF2ACB6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5" name="Text Box 80">
          <a:extLst>
            <a:ext uri="{FF2B5EF4-FFF2-40B4-BE49-F238E27FC236}">
              <a16:creationId xmlns:a16="http://schemas.microsoft.com/office/drawing/2014/main" id="{B96EF419-7DBB-4FE6-9169-C0AC4D1B0D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6" name="Text Box 81">
          <a:extLst>
            <a:ext uri="{FF2B5EF4-FFF2-40B4-BE49-F238E27FC236}">
              <a16:creationId xmlns:a16="http://schemas.microsoft.com/office/drawing/2014/main" id="{FB998B3E-B536-4F5B-8F54-D84C4D65F9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97219569-4A5B-448B-9C88-AC53E2D636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5D290996-6B5D-4128-BF19-3BFFD4FE08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id="{A6FF6D94-7EDF-4798-B2B3-765BA9A1AC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133E4B16-4291-4BA3-A938-5AC4018FC4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3A939576-6CD1-46BA-B188-86E4466E66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39D8625E-29F1-4A8B-B986-66BD6BB3EA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428C0EE8-2A50-4117-986B-D0EF27BEE9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4" name="Text Box 10">
          <a:extLst>
            <a:ext uri="{FF2B5EF4-FFF2-40B4-BE49-F238E27FC236}">
              <a16:creationId xmlns:a16="http://schemas.microsoft.com/office/drawing/2014/main" id="{3FCB0ACC-5E77-40BE-B404-7F558E5EBA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5" name="Text Box 11">
          <a:extLst>
            <a:ext uri="{FF2B5EF4-FFF2-40B4-BE49-F238E27FC236}">
              <a16:creationId xmlns:a16="http://schemas.microsoft.com/office/drawing/2014/main" id="{5021CA79-4DE4-4257-8F09-03E51B09AC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6" name="Text Box 12">
          <a:extLst>
            <a:ext uri="{FF2B5EF4-FFF2-40B4-BE49-F238E27FC236}">
              <a16:creationId xmlns:a16="http://schemas.microsoft.com/office/drawing/2014/main" id="{CB5FED39-267B-4F18-B38B-6D9BA6155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7" name="Text Box 49">
          <a:extLst>
            <a:ext uri="{FF2B5EF4-FFF2-40B4-BE49-F238E27FC236}">
              <a16:creationId xmlns:a16="http://schemas.microsoft.com/office/drawing/2014/main" id="{9D6EA21F-A4B2-478C-B3C8-CA4C2702B2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8" name="Text Box 50">
          <a:extLst>
            <a:ext uri="{FF2B5EF4-FFF2-40B4-BE49-F238E27FC236}">
              <a16:creationId xmlns:a16="http://schemas.microsoft.com/office/drawing/2014/main" id="{E9470AFE-20E1-48FD-B92B-B8AE820BD2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79" name="Text Box 52">
          <a:extLst>
            <a:ext uri="{FF2B5EF4-FFF2-40B4-BE49-F238E27FC236}">
              <a16:creationId xmlns:a16="http://schemas.microsoft.com/office/drawing/2014/main" id="{DA0149ED-3252-4501-BAE6-B510CEE1BB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0" name="Text Box 53">
          <a:extLst>
            <a:ext uri="{FF2B5EF4-FFF2-40B4-BE49-F238E27FC236}">
              <a16:creationId xmlns:a16="http://schemas.microsoft.com/office/drawing/2014/main" id="{1C50DE26-52C9-4950-A257-B58E6FA38B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7A9F486D-27C3-4C8B-B0B9-88552EF043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6330A402-3332-4C6C-A38F-7FF48227C6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3" name="Text Box 5">
          <a:extLst>
            <a:ext uri="{FF2B5EF4-FFF2-40B4-BE49-F238E27FC236}">
              <a16:creationId xmlns:a16="http://schemas.microsoft.com/office/drawing/2014/main" id="{4C5AE765-A204-4077-8A6B-8B4C8747D7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4" name="Text Box 6">
          <a:extLst>
            <a:ext uri="{FF2B5EF4-FFF2-40B4-BE49-F238E27FC236}">
              <a16:creationId xmlns:a16="http://schemas.microsoft.com/office/drawing/2014/main" id="{FE21DB82-7B8A-40DB-B51C-B5CBD91710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B1B8150F-A4BA-4883-8060-68A5564478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FE74F913-A457-43BD-BB72-69A59B2F81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4DD85E6C-3317-4B9C-B0C3-86EB037D34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21353264-598E-49ED-BE54-C9969F83B9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89" name="Text Box 11">
          <a:extLst>
            <a:ext uri="{FF2B5EF4-FFF2-40B4-BE49-F238E27FC236}">
              <a16:creationId xmlns:a16="http://schemas.microsoft.com/office/drawing/2014/main" id="{E280DEA2-4171-4EA2-8703-3BA8E9DCB5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0" name="Text Box 12">
          <a:extLst>
            <a:ext uri="{FF2B5EF4-FFF2-40B4-BE49-F238E27FC236}">
              <a16:creationId xmlns:a16="http://schemas.microsoft.com/office/drawing/2014/main" id="{12A8323E-DA6C-4826-8E4B-B4D5191903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60F201F-34D7-4124-A900-DF557ADD5B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2" name="Text Box 40">
          <a:extLst>
            <a:ext uri="{FF2B5EF4-FFF2-40B4-BE49-F238E27FC236}">
              <a16:creationId xmlns:a16="http://schemas.microsoft.com/office/drawing/2014/main" id="{FD455548-A4C7-4143-881D-9A951344EC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3" name="Text Box 41">
          <a:extLst>
            <a:ext uri="{FF2B5EF4-FFF2-40B4-BE49-F238E27FC236}">
              <a16:creationId xmlns:a16="http://schemas.microsoft.com/office/drawing/2014/main" id="{ADE1AF10-C90D-4445-AA92-1CFA558045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4" name="Text Box 42">
          <a:extLst>
            <a:ext uri="{FF2B5EF4-FFF2-40B4-BE49-F238E27FC236}">
              <a16:creationId xmlns:a16="http://schemas.microsoft.com/office/drawing/2014/main" id="{A2ABDFD4-036C-4A03-9D92-DEB19A5257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5" name="Text Box 43">
          <a:extLst>
            <a:ext uri="{FF2B5EF4-FFF2-40B4-BE49-F238E27FC236}">
              <a16:creationId xmlns:a16="http://schemas.microsoft.com/office/drawing/2014/main" id="{7EB963DF-2575-4711-8E04-4C2D4C4640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6" name="Text Box 44">
          <a:extLst>
            <a:ext uri="{FF2B5EF4-FFF2-40B4-BE49-F238E27FC236}">
              <a16:creationId xmlns:a16="http://schemas.microsoft.com/office/drawing/2014/main" id="{06873873-102B-419F-A2F2-9646C0DDB4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7" name="Text Box 45">
          <a:extLst>
            <a:ext uri="{FF2B5EF4-FFF2-40B4-BE49-F238E27FC236}">
              <a16:creationId xmlns:a16="http://schemas.microsoft.com/office/drawing/2014/main" id="{7A9B88C6-CB07-4B48-93E9-D59CAA473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BCC6D8CD-CF67-434B-BBB1-D4CFB0C676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499" name="Text Box 47">
          <a:extLst>
            <a:ext uri="{FF2B5EF4-FFF2-40B4-BE49-F238E27FC236}">
              <a16:creationId xmlns:a16="http://schemas.microsoft.com/office/drawing/2014/main" id="{C6528467-FA1F-46BD-B73D-7BFF547262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0" name="Text Box 48">
          <a:extLst>
            <a:ext uri="{FF2B5EF4-FFF2-40B4-BE49-F238E27FC236}">
              <a16:creationId xmlns:a16="http://schemas.microsoft.com/office/drawing/2014/main" id="{EEF3041E-B56C-40BA-92F8-AE39B75300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1" name="Text Box 49">
          <a:extLst>
            <a:ext uri="{FF2B5EF4-FFF2-40B4-BE49-F238E27FC236}">
              <a16:creationId xmlns:a16="http://schemas.microsoft.com/office/drawing/2014/main" id="{5A8F2577-FAE4-4DB1-9FD7-75A093F793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2" name="Text Box 50">
          <a:extLst>
            <a:ext uri="{FF2B5EF4-FFF2-40B4-BE49-F238E27FC236}">
              <a16:creationId xmlns:a16="http://schemas.microsoft.com/office/drawing/2014/main" id="{9EFFA955-2839-49EB-A4DE-47A22132B4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3" name="Text Box 52">
          <a:extLst>
            <a:ext uri="{FF2B5EF4-FFF2-40B4-BE49-F238E27FC236}">
              <a16:creationId xmlns:a16="http://schemas.microsoft.com/office/drawing/2014/main" id="{68AAF349-F75E-4B04-B1CE-3D2FEB52F1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4" name="Text Box 53">
          <a:extLst>
            <a:ext uri="{FF2B5EF4-FFF2-40B4-BE49-F238E27FC236}">
              <a16:creationId xmlns:a16="http://schemas.microsoft.com/office/drawing/2014/main" id="{83319135-8802-4066-8668-65F4C9E13A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5" name="Text Box 55">
          <a:extLst>
            <a:ext uri="{FF2B5EF4-FFF2-40B4-BE49-F238E27FC236}">
              <a16:creationId xmlns:a16="http://schemas.microsoft.com/office/drawing/2014/main" id="{DC80D3A2-0B49-4A63-A52D-03201B8185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6" name="Text Box 56">
          <a:extLst>
            <a:ext uri="{FF2B5EF4-FFF2-40B4-BE49-F238E27FC236}">
              <a16:creationId xmlns:a16="http://schemas.microsoft.com/office/drawing/2014/main" id="{015CC2FA-0744-458A-8365-471F77D68C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7" name="Text Box 57">
          <a:extLst>
            <a:ext uri="{FF2B5EF4-FFF2-40B4-BE49-F238E27FC236}">
              <a16:creationId xmlns:a16="http://schemas.microsoft.com/office/drawing/2014/main" id="{EA4D949A-9B53-4FD7-A087-2A8AC1CCD3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8" name="Text Box 58">
          <a:extLst>
            <a:ext uri="{FF2B5EF4-FFF2-40B4-BE49-F238E27FC236}">
              <a16:creationId xmlns:a16="http://schemas.microsoft.com/office/drawing/2014/main" id="{FC741D1F-3CE7-467A-94FA-70FDE56AAF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09" name="Text Box 59">
          <a:extLst>
            <a:ext uri="{FF2B5EF4-FFF2-40B4-BE49-F238E27FC236}">
              <a16:creationId xmlns:a16="http://schemas.microsoft.com/office/drawing/2014/main" id="{2EA30869-4975-4291-8CD2-87095C6DAE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0" name="Text Box 60">
          <a:extLst>
            <a:ext uri="{FF2B5EF4-FFF2-40B4-BE49-F238E27FC236}">
              <a16:creationId xmlns:a16="http://schemas.microsoft.com/office/drawing/2014/main" id="{5A1DBCEF-69A3-4D09-AF74-BD0A83CFE2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1" name="Text Box 61">
          <a:extLst>
            <a:ext uri="{FF2B5EF4-FFF2-40B4-BE49-F238E27FC236}">
              <a16:creationId xmlns:a16="http://schemas.microsoft.com/office/drawing/2014/main" id="{58315C01-6601-4CF6-9E0D-B74D0C1D92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2" name="Text Box 62">
          <a:extLst>
            <a:ext uri="{FF2B5EF4-FFF2-40B4-BE49-F238E27FC236}">
              <a16:creationId xmlns:a16="http://schemas.microsoft.com/office/drawing/2014/main" id="{AA5343EF-ED6F-43A2-99A2-B13B70BA9C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73412791-2803-4F8A-A126-35A971B73A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4" name="Text Box 64">
          <a:extLst>
            <a:ext uri="{FF2B5EF4-FFF2-40B4-BE49-F238E27FC236}">
              <a16:creationId xmlns:a16="http://schemas.microsoft.com/office/drawing/2014/main" id="{2DE300B3-9173-4308-B6A4-13FB9F3092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5" name="Text Box 66">
          <a:extLst>
            <a:ext uri="{FF2B5EF4-FFF2-40B4-BE49-F238E27FC236}">
              <a16:creationId xmlns:a16="http://schemas.microsoft.com/office/drawing/2014/main" id="{70D1E9BC-1D96-4568-9379-A51D357E92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6" name="Text Box 67">
          <a:extLst>
            <a:ext uri="{FF2B5EF4-FFF2-40B4-BE49-F238E27FC236}">
              <a16:creationId xmlns:a16="http://schemas.microsoft.com/office/drawing/2014/main" id="{A85FBC84-064D-46B5-A60A-290B79E4AC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7" name="Text Box 68">
          <a:extLst>
            <a:ext uri="{FF2B5EF4-FFF2-40B4-BE49-F238E27FC236}">
              <a16:creationId xmlns:a16="http://schemas.microsoft.com/office/drawing/2014/main" id="{48B54D91-CA16-4641-B651-0C7F1C78F5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8" name="Text Box 69">
          <a:extLst>
            <a:ext uri="{FF2B5EF4-FFF2-40B4-BE49-F238E27FC236}">
              <a16:creationId xmlns:a16="http://schemas.microsoft.com/office/drawing/2014/main" id="{10A39BEA-9F80-4C60-B743-93C8AC7577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19" name="Text Box 70">
          <a:extLst>
            <a:ext uri="{FF2B5EF4-FFF2-40B4-BE49-F238E27FC236}">
              <a16:creationId xmlns:a16="http://schemas.microsoft.com/office/drawing/2014/main" id="{DDBBD314-598D-43C5-97C0-39B0083FAD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0" name="Text Box 71">
          <a:extLst>
            <a:ext uri="{FF2B5EF4-FFF2-40B4-BE49-F238E27FC236}">
              <a16:creationId xmlns:a16="http://schemas.microsoft.com/office/drawing/2014/main" id="{9E40E953-99C6-43C3-A19B-59F8A591E3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1" name="Text Box 72">
          <a:extLst>
            <a:ext uri="{FF2B5EF4-FFF2-40B4-BE49-F238E27FC236}">
              <a16:creationId xmlns:a16="http://schemas.microsoft.com/office/drawing/2014/main" id="{7E8AFEC2-6129-4E9F-9E9F-DF68444488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2" name="Text Box 73">
          <a:extLst>
            <a:ext uri="{FF2B5EF4-FFF2-40B4-BE49-F238E27FC236}">
              <a16:creationId xmlns:a16="http://schemas.microsoft.com/office/drawing/2014/main" id="{A441A0E0-E9E7-4D6A-8693-C3BDD709E1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3" name="Text Box 74">
          <a:extLst>
            <a:ext uri="{FF2B5EF4-FFF2-40B4-BE49-F238E27FC236}">
              <a16:creationId xmlns:a16="http://schemas.microsoft.com/office/drawing/2014/main" id="{CD42D79B-3B3A-4606-9185-371E5325D0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4" name="Text Box 75">
          <a:extLst>
            <a:ext uri="{FF2B5EF4-FFF2-40B4-BE49-F238E27FC236}">
              <a16:creationId xmlns:a16="http://schemas.microsoft.com/office/drawing/2014/main" id="{7524B23B-8407-4A33-B10C-F16DACC785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5" name="Text Box 77">
          <a:extLst>
            <a:ext uri="{FF2B5EF4-FFF2-40B4-BE49-F238E27FC236}">
              <a16:creationId xmlns:a16="http://schemas.microsoft.com/office/drawing/2014/main" id="{8D7650B7-A028-4E12-872B-6BAFAFAD84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6" name="Text Box 78">
          <a:extLst>
            <a:ext uri="{FF2B5EF4-FFF2-40B4-BE49-F238E27FC236}">
              <a16:creationId xmlns:a16="http://schemas.microsoft.com/office/drawing/2014/main" id="{E87F3D3E-9423-4088-A9EF-D4221FA2A6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7" name="Text Box 80">
          <a:extLst>
            <a:ext uri="{FF2B5EF4-FFF2-40B4-BE49-F238E27FC236}">
              <a16:creationId xmlns:a16="http://schemas.microsoft.com/office/drawing/2014/main" id="{F06CF73A-4965-4F48-8302-FAC1F3B58D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8" name="Text Box 81">
          <a:extLst>
            <a:ext uri="{FF2B5EF4-FFF2-40B4-BE49-F238E27FC236}">
              <a16:creationId xmlns:a16="http://schemas.microsoft.com/office/drawing/2014/main" id="{8C2E5D92-7B4A-475A-9C9C-D704315F2B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DFDE295F-45CD-4999-BD40-ECC4C4DD2F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0" name="Text Box 40">
          <a:extLst>
            <a:ext uri="{FF2B5EF4-FFF2-40B4-BE49-F238E27FC236}">
              <a16:creationId xmlns:a16="http://schemas.microsoft.com/office/drawing/2014/main" id="{68CA0E4E-8C4C-498C-B874-255A404F33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1" name="Text Box 41">
          <a:extLst>
            <a:ext uri="{FF2B5EF4-FFF2-40B4-BE49-F238E27FC236}">
              <a16:creationId xmlns:a16="http://schemas.microsoft.com/office/drawing/2014/main" id="{3797F164-65D6-4CBE-88DE-80FD60D355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2" name="Text Box 42">
          <a:extLst>
            <a:ext uri="{FF2B5EF4-FFF2-40B4-BE49-F238E27FC236}">
              <a16:creationId xmlns:a16="http://schemas.microsoft.com/office/drawing/2014/main" id="{5411502F-50B5-465F-BB77-659A9AAFF2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3" name="Text Box 43">
          <a:extLst>
            <a:ext uri="{FF2B5EF4-FFF2-40B4-BE49-F238E27FC236}">
              <a16:creationId xmlns:a16="http://schemas.microsoft.com/office/drawing/2014/main" id="{685425B6-9443-4026-8C2B-10F96DC4D0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4" name="Text Box 44">
          <a:extLst>
            <a:ext uri="{FF2B5EF4-FFF2-40B4-BE49-F238E27FC236}">
              <a16:creationId xmlns:a16="http://schemas.microsoft.com/office/drawing/2014/main" id="{17A3A196-C4FB-4AC8-BA3C-708B7C75BA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5" name="Text Box 45">
          <a:extLst>
            <a:ext uri="{FF2B5EF4-FFF2-40B4-BE49-F238E27FC236}">
              <a16:creationId xmlns:a16="http://schemas.microsoft.com/office/drawing/2014/main" id="{4A99F949-376B-45CF-81DA-844E43F5D2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DF4495AA-60D5-4E53-996D-1632680957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7" name="Text Box 47">
          <a:extLst>
            <a:ext uri="{FF2B5EF4-FFF2-40B4-BE49-F238E27FC236}">
              <a16:creationId xmlns:a16="http://schemas.microsoft.com/office/drawing/2014/main" id="{184A3792-FC44-4A52-806A-C30745D582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8" name="Text Box 48">
          <a:extLst>
            <a:ext uri="{FF2B5EF4-FFF2-40B4-BE49-F238E27FC236}">
              <a16:creationId xmlns:a16="http://schemas.microsoft.com/office/drawing/2014/main" id="{E1079B12-5A30-45A7-8391-D94A4EE16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39" name="Text Box 55">
          <a:extLst>
            <a:ext uri="{FF2B5EF4-FFF2-40B4-BE49-F238E27FC236}">
              <a16:creationId xmlns:a16="http://schemas.microsoft.com/office/drawing/2014/main" id="{EBD7CAF6-722A-467D-ABCC-209B0E766D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0" name="Text Box 56">
          <a:extLst>
            <a:ext uri="{FF2B5EF4-FFF2-40B4-BE49-F238E27FC236}">
              <a16:creationId xmlns:a16="http://schemas.microsoft.com/office/drawing/2014/main" id="{554CE141-316E-4925-AD4F-7429D9D805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1" name="Text Box 57">
          <a:extLst>
            <a:ext uri="{FF2B5EF4-FFF2-40B4-BE49-F238E27FC236}">
              <a16:creationId xmlns:a16="http://schemas.microsoft.com/office/drawing/2014/main" id="{0A4960CB-120A-4547-A500-B1052620CC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2" name="Text Box 58">
          <a:extLst>
            <a:ext uri="{FF2B5EF4-FFF2-40B4-BE49-F238E27FC236}">
              <a16:creationId xmlns:a16="http://schemas.microsoft.com/office/drawing/2014/main" id="{AD90865D-F4BB-429E-96F1-79F3872957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3" name="Text Box 59">
          <a:extLst>
            <a:ext uri="{FF2B5EF4-FFF2-40B4-BE49-F238E27FC236}">
              <a16:creationId xmlns:a16="http://schemas.microsoft.com/office/drawing/2014/main" id="{481529FD-5C46-49ED-B64C-1BCE6EE4B3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4" name="Text Box 60">
          <a:extLst>
            <a:ext uri="{FF2B5EF4-FFF2-40B4-BE49-F238E27FC236}">
              <a16:creationId xmlns:a16="http://schemas.microsoft.com/office/drawing/2014/main" id="{E9E9EE84-BF05-4C95-9065-2123020770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5" name="Text Box 61">
          <a:extLst>
            <a:ext uri="{FF2B5EF4-FFF2-40B4-BE49-F238E27FC236}">
              <a16:creationId xmlns:a16="http://schemas.microsoft.com/office/drawing/2014/main" id="{8F79C616-234E-4B56-9151-C0D105E0D3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6" name="Text Box 62">
          <a:extLst>
            <a:ext uri="{FF2B5EF4-FFF2-40B4-BE49-F238E27FC236}">
              <a16:creationId xmlns:a16="http://schemas.microsoft.com/office/drawing/2014/main" id="{A44DCCF4-0121-47DF-94D3-5B415A6F6D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7" name="Text Box 63">
          <a:extLst>
            <a:ext uri="{FF2B5EF4-FFF2-40B4-BE49-F238E27FC236}">
              <a16:creationId xmlns:a16="http://schemas.microsoft.com/office/drawing/2014/main" id="{3897801F-EB0C-4903-8BFA-F4CD4032B3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8" name="Text Box 64">
          <a:extLst>
            <a:ext uri="{FF2B5EF4-FFF2-40B4-BE49-F238E27FC236}">
              <a16:creationId xmlns:a16="http://schemas.microsoft.com/office/drawing/2014/main" id="{5222CC2A-8234-4BEF-979E-25202626EE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49" name="Text Box 66">
          <a:extLst>
            <a:ext uri="{FF2B5EF4-FFF2-40B4-BE49-F238E27FC236}">
              <a16:creationId xmlns:a16="http://schemas.microsoft.com/office/drawing/2014/main" id="{CE9389BE-65DF-4E13-9D87-877D19B8F9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0" name="Text Box 67">
          <a:extLst>
            <a:ext uri="{FF2B5EF4-FFF2-40B4-BE49-F238E27FC236}">
              <a16:creationId xmlns:a16="http://schemas.microsoft.com/office/drawing/2014/main" id="{7B567F8E-E381-4494-BA00-2785228B75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26AC5060-2030-4D8F-96D6-F711011472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E461D11B-061D-4BA0-A574-9D2D5CC9DB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CD4C5882-D98B-415F-99B5-D9EF8505BA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4F8A3425-F7FB-4ECE-BC10-639370BD60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BF1034EE-90A2-4B0F-86C1-A07FA4D35F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9DE1341A-3D52-4B0A-9E5D-85C23B2948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7" name="Text Box 74">
          <a:extLst>
            <a:ext uri="{FF2B5EF4-FFF2-40B4-BE49-F238E27FC236}">
              <a16:creationId xmlns:a16="http://schemas.microsoft.com/office/drawing/2014/main" id="{BD8C1071-2C6F-4431-869C-8074B602FB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8" name="Text Box 75">
          <a:extLst>
            <a:ext uri="{FF2B5EF4-FFF2-40B4-BE49-F238E27FC236}">
              <a16:creationId xmlns:a16="http://schemas.microsoft.com/office/drawing/2014/main" id="{3CFDF2AA-2728-4FB7-878A-1E91FE30A1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59" name="Text Box 77">
          <a:extLst>
            <a:ext uri="{FF2B5EF4-FFF2-40B4-BE49-F238E27FC236}">
              <a16:creationId xmlns:a16="http://schemas.microsoft.com/office/drawing/2014/main" id="{C05FC106-7987-4D16-B9C9-0645C19EEC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0" name="Text Box 78">
          <a:extLst>
            <a:ext uri="{FF2B5EF4-FFF2-40B4-BE49-F238E27FC236}">
              <a16:creationId xmlns:a16="http://schemas.microsoft.com/office/drawing/2014/main" id="{0FC0364F-256C-439C-B6E6-E46E19A7F0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1" name="Text Box 80">
          <a:extLst>
            <a:ext uri="{FF2B5EF4-FFF2-40B4-BE49-F238E27FC236}">
              <a16:creationId xmlns:a16="http://schemas.microsoft.com/office/drawing/2014/main" id="{CD9BA6B7-8C0E-4C5F-846C-E0810B4164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2" name="Text Box 81">
          <a:extLst>
            <a:ext uri="{FF2B5EF4-FFF2-40B4-BE49-F238E27FC236}">
              <a16:creationId xmlns:a16="http://schemas.microsoft.com/office/drawing/2014/main" id="{7C237F27-BF79-4473-9D03-2510974214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8F58A0F2-C92B-447C-86AA-566D3B89EA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4" name="Text Box 40">
          <a:extLst>
            <a:ext uri="{FF2B5EF4-FFF2-40B4-BE49-F238E27FC236}">
              <a16:creationId xmlns:a16="http://schemas.microsoft.com/office/drawing/2014/main" id="{B9EE5B3A-FDFF-4D99-B018-D075C56EC7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5" name="Text Box 41">
          <a:extLst>
            <a:ext uri="{FF2B5EF4-FFF2-40B4-BE49-F238E27FC236}">
              <a16:creationId xmlns:a16="http://schemas.microsoft.com/office/drawing/2014/main" id="{68C28480-2727-4E4E-9B54-96D05506E0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6" name="Text Box 42">
          <a:extLst>
            <a:ext uri="{FF2B5EF4-FFF2-40B4-BE49-F238E27FC236}">
              <a16:creationId xmlns:a16="http://schemas.microsoft.com/office/drawing/2014/main" id="{0C7FB432-F83D-4EB2-B415-75EE22D70E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9D7FA1D5-3FF6-48A5-8FC7-55E970CE51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8" name="Text Box 44">
          <a:extLst>
            <a:ext uri="{FF2B5EF4-FFF2-40B4-BE49-F238E27FC236}">
              <a16:creationId xmlns:a16="http://schemas.microsoft.com/office/drawing/2014/main" id="{92A78200-4680-4873-8A9C-EE89AFFAA6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69" name="Text Box 45">
          <a:extLst>
            <a:ext uri="{FF2B5EF4-FFF2-40B4-BE49-F238E27FC236}">
              <a16:creationId xmlns:a16="http://schemas.microsoft.com/office/drawing/2014/main" id="{6E6CE187-32DF-4B53-BC6D-210D7D01AC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0" name="Text Box 46">
          <a:extLst>
            <a:ext uri="{FF2B5EF4-FFF2-40B4-BE49-F238E27FC236}">
              <a16:creationId xmlns:a16="http://schemas.microsoft.com/office/drawing/2014/main" id="{4775E63B-CD10-4F68-B2EB-AFF0B37187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C2576474-F479-4AD2-AFE7-F3C65BF4A0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2" name="Text Box 48">
          <a:extLst>
            <a:ext uri="{FF2B5EF4-FFF2-40B4-BE49-F238E27FC236}">
              <a16:creationId xmlns:a16="http://schemas.microsoft.com/office/drawing/2014/main" id="{1BDCC3CE-F0F8-4AFA-A4CF-557A8F110E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3" name="Text Box 55">
          <a:extLst>
            <a:ext uri="{FF2B5EF4-FFF2-40B4-BE49-F238E27FC236}">
              <a16:creationId xmlns:a16="http://schemas.microsoft.com/office/drawing/2014/main" id="{76996878-00DE-4851-B68E-7D09158A3B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4" name="Text Box 56">
          <a:extLst>
            <a:ext uri="{FF2B5EF4-FFF2-40B4-BE49-F238E27FC236}">
              <a16:creationId xmlns:a16="http://schemas.microsoft.com/office/drawing/2014/main" id="{937DAF87-E3E2-4754-AE5E-196F34AC59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5" name="Text Box 57">
          <a:extLst>
            <a:ext uri="{FF2B5EF4-FFF2-40B4-BE49-F238E27FC236}">
              <a16:creationId xmlns:a16="http://schemas.microsoft.com/office/drawing/2014/main" id="{7DFEAC20-0DFE-4DB0-9CC3-63D17EC57D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6" name="Text Box 58">
          <a:extLst>
            <a:ext uri="{FF2B5EF4-FFF2-40B4-BE49-F238E27FC236}">
              <a16:creationId xmlns:a16="http://schemas.microsoft.com/office/drawing/2014/main" id="{70BEB252-9CE3-4574-B9E1-A3E98D6F34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D1C78A41-6513-4AAD-BD20-8FAE7EE2F4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8" name="Text Box 60">
          <a:extLst>
            <a:ext uri="{FF2B5EF4-FFF2-40B4-BE49-F238E27FC236}">
              <a16:creationId xmlns:a16="http://schemas.microsoft.com/office/drawing/2014/main" id="{19E53384-0996-4F23-B8B9-E4B35CC328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79" name="Text Box 61">
          <a:extLst>
            <a:ext uri="{FF2B5EF4-FFF2-40B4-BE49-F238E27FC236}">
              <a16:creationId xmlns:a16="http://schemas.microsoft.com/office/drawing/2014/main" id="{87A917A3-6BB4-4C72-8381-E2610EED76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0" name="Text Box 62">
          <a:extLst>
            <a:ext uri="{FF2B5EF4-FFF2-40B4-BE49-F238E27FC236}">
              <a16:creationId xmlns:a16="http://schemas.microsoft.com/office/drawing/2014/main" id="{5AB75B19-10A9-47FF-BA0C-07A046BB4D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5B5D06FC-E6CF-4540-A98E-BD89CB6631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2" name="Text Box 64">
          <a:extLst>
            <a:ext uri="{FF2B5EF4-FFF2-40B4-BE49-F238E27FC236}">
              <a16:creationId xmlns:a16="http://schemas.microsoft.com/office/drawing/2014/main" id="{DB24963D-A77A-41AB-9551-6952A98B58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3" name="Text Box 66">
          <a:extLst>
            <a:ext uri="{FF2B5EF4-FFF2-40B4-BE49-F238E27FC236}">
              <a16:creationId xmlns:a16="http://schemas.microsoft.com/office/drawing/2014/main" id="{183E9FCA-8DB2-4BB6-A7DB-C1095AD972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4" name="Text Box 67">
          <a:extLst>
            <a:ext uri="{FF2B5EF4-FFF2-40B4-BE49-F238E27FC236}">
              <a16:creationId xmlns:a16="http://schemas.microsoft.com/office/drawing/2014/main" id="{2B0DD800-937C-45DF-8EB0-D248B89BA0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5" name="Text Box 68">
          <a:extLst>
            <a:ext uri="{FF2B5EF4-FFF2-40B4-BE49-F238E27FC236}">
              <a16:creationId xmlns:a16="http://schemas.microsoft.com/office/drawing/2014/main" id="{65FDDE72-B866-463E-B247-625DAC6C8E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6" name="Text Box 69">
          <a:extLst>
            <a:ext uri="{FF2B5EF4-FFF2-40B4-BE49-F238E27FC236}">
              <a16:creationId xmlns:a16="http://schemas.microsoft.com/office/drawing/2014/main" id="{F668FAA9-60FA-40AC-8D11-53BD92D541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7" name="Text Box 70">
          <a:extLst>
            <a:ext uri="{FF2B5EF4-FFF2-40B4-BE49-F238E27FC236}">
              <a16:creationId xmlns:a16="http://schemas.microsoft.com/office/drawing/2014/main" id="{E582CDDF-F04C-477B-AF07-ADB4BF665C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8" name="Text Box 71">
          <a:extLst>
            <a:ext uri="{FF2B5EF4-FFF2-40B4-BE49-F238E27FC236}">
              <a16:creationId xmlns:a16="http://schemas.microsoft.com/office/drawing/2014/main" id="{1BC285EA-5222-4754-B99C-38A33AA137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89" name="Text Box 72">
          <a:extLst>
            <a:ext uri="{FF2B5EF4-FFF2-40B4-BE49-F238E27FC236}">
              <a16:creationId xmlns:a16="http://schemas.microsoft.com/office/drawing/2014/main" id="{AB53CC8F-A10A-4147-B26B-7F1D4B7540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0" name="Text Box 73">
          <a:extLst>
            <a:ext uri="{FF2B5EF4-FFF2-40B4-BE49-F238E27FC236}">
              <a16:creationId xmlns:a16="http://schemas.microsoft.com/office/drawing/2014/main" id="{FB0F55AC-7E0D-449A-A1D4-5319791A85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1" name="Text Box 74">
          <a:extLst>
            <a:ext uri="{FF2B5EF4-FFF2-40B4-BE49-F238E27FC236}">
              <a16:creationId xmlns:a16="http://schemas.microsoft.com/office/drawing/2014/main" id="{81BA3488-88D4-4AC8-9030-1A6E8D9E34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2" name="Text Box 75">
          <a:extLst>
            <a:ext uri="{FF2B5EF4-FFF2-40B4-BE49-F238E27FC236}">
              <a16:creationId xmlns:a16="http://schemas.microsoft.com/office/drawing/2014/main" id="{8D8EBAEB-CF31-4876-ACF8-AFC63E87FB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3" name="Text Box 77">
          <a:extLst>
            <a:ext uri="{FF2B5EF4-FFF2-40B4-BE49-F238E27FC236}">
              <a16:creationId xmlns:a16="http://schemas.microsoft.com/office/drawing/2014/main" id="{C64122DF-77D1-4ED3-8115-239A0D7EEB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4" name="Text Box 78">
          <a:extLst>
            <a:ext uri="{FF2B5EF4-FFF2-40B4-BE49-F238E27FC236}">
              <a16:creationId xmlns:a16="http://schemas.microsoft.com/office/drawing/2014/main" id="{75195C16-145C-43FF-9329-73DC40630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5" name="Text Box 80">
          <a:extLst>
            <a:ext uri="{FF2B5EF4-FFF2-40B4-BE49-F238E27FC236}">
              <a16:creationId xmlns:a16="http://schemas.microsoft.com/office/drawing/2014/main" id="{95CC5DA8-01D4-43F6-A2F2-9072374663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6" name="Text Box 81">
          <a:extLst>
            <a:ext uri="{FF2B5EF4-FFF2-40B4-BE49-F238E27FC236}">
              <a16:creationId xmlns:a16="http://schemas.microsoft.com/office/drawing/2014/main" id="{40B43D22-D5E9-46E0-94C1-290ED6C750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E9F31FDE-A631-4C67-8139-79BEDA1D80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8" name="Text Box 40">
          <a:extLst>
            <a:ext uri="{FF2B5EF4-FFF2-40B4-BE49-F238E27FC236}">
              <a16:creationId xmlns:a16="http://schemas.microsoft.com/office/drawing/2014/main" id="{611BD1C0-A2E4-4B1A-BE82-73BB6C172B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599" name="Text Box 41">
          <a:extLst>
            <a:ext uri="{FF2B5EF4-FFF2-40B4-BE49-F238E27FC236}">
              <a16:creationId xmlns:a16="http://schemas.microsoft.com/office/drawing/2014/main" id="{BE9C326E-A1A2-41E8-B58C-9C5B326F70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0" name="Text Box 42">
          <a:extLst>
            <a:ext uri="{FF2B5EF4-FFF2-40B4-BE49-F238E27FC236}">
              <a16:creationId xmlns:a16="http://schemas.microsoft.com/office/drawing/2014/main" id="{2A820581-AEAD-47FA-BBDE-FFE685E53F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FF0A1FF2-35ED-4DC0-9121-505C3C7B0B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2" name="Text Box 44">
          <a:extLst>
            <a:ext uri="{FF2B5EF4-FFF2-40B4-BE49-F238E27FC236}">
              <a16:creationId xmlns:a16="http://schemas.microsoft.com/office/drawing/2014/main" id="{C41A6672-1C46-4D87-8D21-DE9854A829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3" name="Text Box 45">
          <a:extLst>
            <a:ext uri="{FF2B5EF4-FFF2-40B4-BE49-F238E27FC236}">
              <a16:creationId xmlns:a16="http://schemas.microsoft.com/office/drawing/2014/main" id="{E8B9F522-E0F2-4CBB-9BDE-CE854281D3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4" name="Text Box 46">
          <a:extLst>
            <a:ext uri="{FF2B5EF4-FFF2-40B4-BE49-F238E27FC236}">
              <a16:creationId xmlns:a16="http://schemas.microsoft.com/office/drawing/2014/main" id="{9940610C-E5C6-4203-8837-0548D91081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5" name="Text Box 47">
          <a:extLst>
            <a:ext uri="{FF2B5EF4-FFF2-40B4-BE49-F238E27FC236}">
              <a16:creationId xmlns:a16="http://schemas.microsoft.com/office/drawing/2014/main" id="{366ACE8A-A81A-44B7-A669-F88EB1591E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6" name="Text Box 48">
          <a:extLst>
            <a:ext uri="{FF2B5EF4-FFF2-40B4-BE49-F238E27FC236}">
              <a16:creationId xmlns:a16="http://schemas.microsoft.com/office/drawing/2014/main" id="{BA875556-E01B-4CAF-8C59-C167DD1144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7" name="Text Box 55">
          <a:extLst>
            <a:ext uri="{FF2B5EF4-FFF2-40B4-BE49-F238E27FC236}">
              <a16:creationId xmlns:a16="http://schemas.microsoft.com/office/drawing/2014/main" id="{B4007CE6-6F37-4C3D-842C-E5858C4A33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8" name="Text Box 56">
          <a:extLst>
            <a:ext uri="{FF2B5EF4-FFF2-40B4-BE49-F238E27FC236}">
              <a16:creationId xmlns:a16="http://schemas.microsoft.com/office/drawing/2014/main" id="{0C2799CF-9A7A-4C38-8248-38DE165AD7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09" name="Text Box 57">
          <a:extLst>
            <a:ext uri="{FF2B5EF4-FFF2-40B4-BE49-F238E27FC236}">
              <a16:creationId xmlns:a16="http://schemas.microsoft.com/office/drawing/2014/main" id="{DD7326A1-C79D-47A7-9585-6E75C7CE3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0" name="Text Box 58">
          <a:extLst>
            <a:ext uri="{FF2B5EF4-FFF2-40B4-BE49-F238E27FC236}">
              <a16:creationId xmlns:a16="http://schemas.microsoft.com/office/drawing/2014/main" id="{BEA2E0C1-D598-4BA6-84D1-ED689A65AD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1" name="Text Box 59">
          <a:extLst>
            <a:ext uri="{FF2B5EF4-FFF2-40B4-BE49-F238E27FC236}">
              <a16:creationId xmlns:a16="http://schemas.microsoft.com/office/drawing/2014/main" id="{0B105925-F5E0-4F34-BD48-F2900CDD79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2" name="Text Box 60">
          <a:extLst>
            <a:ext uri="{FF2B5EF4-FFF2-40B4-BE49-F238E27FC236}">
              <a16:creationId xmlns:a16="http://schemas.microsoft.com/office/drawing/2014/main" id="{155EE596-8FE1-4C05-B167-BD3F718F5E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3" name="Text Box 61">
          <a:extLst>
            <a:ext uri="{FF2B5EF4-FFF2-40B4-BE49-F238E27FC236}">
              <a16:creationId xmlns:a16="http://schemas.microsoft.com/office/drawing/2014/main" id="{B2F78CA9-19E9-4575-B19F-47FD4035D1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4" name="Text Box 62">
          <a:extLst>
            <a:ext uri="{FF2B5EF4-FFF2-40B4-BE49-F238E27FC236}">
              <a16:creationId xmlns:a16="http://schemas.microsoft.com/office/drawing/2014/main" id="{9AB63ECF-3A1D-4316-8179-2070DA0FBA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5" name="Text Box 63">
          <a:extLst>
            <a:ext uri="{FF2B5EF4-FFF2-40B4-BE49-F238E27FC236}">
              <a16:creationId xmlns:a16="http://schemas.microsoft.com/office/drawing/2014/main" id="{431844FE-D384-4A89-957D-62AE6DA1B6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6" name="Text Box 64">
          <a:extLst>
            <a:ext uri="{FF2B5EF4-FFF2-40B4-BE49-F238E27FC236}">
              <a16:creationId xmlns:a16="http://schemas.microsoft.com/office/drawing/2014/main" id="{13B48E90-3514-4DDB-92E7-13B2132E60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7" name="Text Box 66">
          <a:extLst>
            <a:ext uri="{FF2B5EF4-FFF2-40B4-BE49-F238E27FC236}">
              <a16:creationId xmlns:a16="http://schemas.microsoft.com/office/drawing/2014/main" id="{6A259613-75F0-46D3-92C8-2FE8302CFC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8" name="Text Box 67">
          <a:extLst>
            <a:ext uri="{FF2B5EF4-FFF2-40B4-BE49-F238E27FC236}">
              <a16:creationId xmlns:a16="http://schemas.microsoft.com/office/drawing/2014/main" id="{34316250-7149-40EA-BF6D-691007F5F1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19" name="Text Box 68">
          <a:extLst>
            <a:ext uri="{FF2B5EF4-FFF2-40B4-BE49-F238E27FC236}">
              <a16:creationId xmlns:a16="http://schemas.microsoft.com/office/drawing/2014/main" id="{C2B802B8-DDE7-41E0-8823-CEFA264EE1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0" name="Text Box 69">
          <a:extLst>
            <a:ext uri="{FF2B5EF4-FFF2-40B4-BE49-F238E27FC236}">
              <a16:creationId xmlns:a16="http://schemas.microsoft.com/office/drawing/2014/main" id="{32B75301-2CFC-4CC9-9EA4-D05046BBB5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1" name="Text Box 70">
          <a:extLst>
            <a:ext uri="{FF2B5EF4-FFF2-40B4-BE49-F238E27FC236}">
              <a16:creationId xmlns:a16="http://schemas.microsoft.com/office/drawing/2014/main" id="{0D3F22BC-804D-4157-9565-F204292FEC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2" name="Text Box 71">
          <a:extLst>
            <a:ext uri="{FF2B5EF4-FFF2-40B4-BE49-F238E27FC236}">
              <a16:creationId xmlns:a16="http://schemas.microsoft.com/office/drawing/2014/main" id="{2EB23DD0-E934-4C5E-B1EA-5357941179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3" name="Text Box 72">
          <a:extLst>
            <a:ext uri="{FF2B5EF4-FFF2-40B4-BE49-F238E27FC236}">
              <a16:creationId xmlns:a16="http://schemas.microsoft.com/office/drawing/2014/main" id="{FED6DCA1-16DB-4BAF-B6AD-B5D192C3E0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4" name="Text Box 73">
          <a:extLst>
            <a:ext uri="{FF2B5EF4-FFF2-40B4-BE49-F238E27FC236}">
              <a16:creationId xmlns:a16="http://schemas.microsoft.com/office/drawing/2014/main" id="{8DC01CDE-676C-4B07-AE6F-DDB86B27CC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5" name="Text Box 74">
          <a:extLst>
            <a:ext uri="{FF2B5EF4-FFF2-40B4-BE49-F238E27FC236}">
              <a16:creationId xmlns:a16="http://schemas.microsoft.com/office/drawing/2014/main" id="{CB1036AD-ADB2-45E1-8741-EDC476A207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6" name="Text Box 50">
          <a:extLst>
            <a:ext uri="{FF2B5EF4-FFF2-40B4-BE49-F238E27FC236}">
              <a16:creationId xmlns:a16="http://schemas.microsoft.com/office/drawing/2014/main" id="{FD027080-F228-4E96-B826-BAC6A7E380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A51163FE-07D6-491B-A14D-6E4333BA40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550A16C2-6DA1-4343-8963-E743A79E34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DF98CA99-AAFA-4203-9A5B-7059AFFF31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0" name="Text Box 40">
          <a:extLst>
            <a:ext uri="{FF2B5EF4-FFF2-40B4-BE49-F238E27FC236}">
              <a16:creationId xmlns:a16="http://schemas.microsoft.com/office/drawing/2014/main" id="{600B9469-5184-4E3A-A56B-C44D00ABBD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1" name="Text Box 41">
          <a:extLst>
            <a:ext uri="{FF2B5EF4-FFF2-40B4-BE49-F238E27FC236}">
              <a16:creationId xmlns:a16="http://schemas.microsoft.com/office/drawing/2014/main" id="{A36E3D25-AE81-4CB1-B0EA-D964B27354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2" name="Text Box 42">
          <a:extLst>
            <a:ext uri="{FF2B5EF4-FFF2-40B4-BE49-F238E27FC236}">
              <a16:creationId xmlns:a16="http://schemas.microsoft.com/office/drawing/2014/main" id="{8DCBBCA5-9F31-401C-8661-DE04A457A1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3" name="Text Box 43">
          <a:extLst>
            <a:ext uri="{FF2B5EF4-FFF2-40B4-BE49-F238E27FC236}">
              <a16:creationId xmlns:a16="http://schemas.microsoft.com/office/drawing/2014/main" id="{DDA6BD59-0935-4502-BBD6-4373A2CD75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4" name="Text Box 44">
          <a:extLst>
            <a:ext uri="{FF2B5EF4-FFF2-40B4-BE49-F238E27FC236}">
              <a16:creationId xmlns:a16="http://schemas.microsoft.com/office/drawing/2014/main" id="{70CDA281-357E-4C32-96C0-392AFB082E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5" name="Text Box 45">
          <a:extLst>
            <a:ext uri="{FF2B5EF4-FFF2-40B4-BE49-F238E27FC236}">
              <a16:creationId xmlns:a16="http://schemas.microsoft.com/office/drawing/2014/main" id="{177C0E49-5EF8-4200-A735-FE27C59009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6" name="Text Box 46">
          <a:extLst>
            <a:ext uri="{FF2B5EF4-FFF2-40B4-BE49-F238E27FC236}">
              <a16:creationId xmlns:a16="http://schemas.microsoft.com/office/drawing/2014/main" id="{45917955-7DD7-4037-B566-E9FA22B849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7" name="Text Box 47">
          <a:extLst>
            <a:ext uri="{FF2B5EF4-FFF2-40B4-BE49-F238E27FC236}">
              <a16:creationId xmlns:a16="http://schemas.microsoft.com/office/drawing/2014/main" id="{042AC576-6434-42BA-A26B-FF1F0C0893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8" name="Text Box 48">
          <a:extLst>
            <a:ext uri="{FF2B5EF4-FFF2-40B4-BE49-F238E27FC236}">
              <a16:creationId xmlns:a16="http://schemas.microsoft.com/office/drawing/2014/main" id="{08B5081D-599F-40A5-AD6E-7DA262E1A2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39" name="Text Box 55">
          <a:extLst>
            <a:ext uri="{FF2B5EF4-FFF2-40B4-BE49-F238E27FC236}">
              <a16:creationId xmlns:a16="http://schemas.microsoft.com/office/drawing/2014/main" id="{B19D55CD-2726-49CB-8CD5-D76BE6D370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0" name="Text Box 56">
          <a:extLst>
            <a:ext uri="{FF2B5EF4-FFF2-40B4-BE49-F238E27FC236}">
              <a16:creationId xmlns:a16="http://schemas.microsoft.com/office/drawing/2014/main" id="{E8C5EBC2-D9C7-414B-9097-805BB9DCE2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1" name="Text Box 57">
          <a:extLst>
            <a:ext uri="{FF2B5EF4-FFF2-40B4-BE49-F238E27FC236}">
              <a16:creationId xmlns:a16="http://schemas.microsoft.com/office/drawing/2014/main" id="{790A0546-7767-43B6-9A3E-D7B2314B59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2" name="Text Box 58">
          <a:extLst>
            <a:ext uri="{FF2B5EF4-FFF2-40B4-BE49-F238E27FC236}">
              <a16:creationId xmlns:a16="http://schemas.microsoft.com/office/drawing/2014/main" id="{10C0120C-9A54-4303-849A-BE427C7B16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3" name="Text Box 59">
          <a:extLst>
            <a:ext uri="{FF2B5EF4-FFF2-40B4-BE49-F238E27FC236}">
              <a16:creationId xmlns:a16="http://schemas.microsoft.com/office/drawing/2014/main" id="{93AE1959-D62C-4BF8-B79E-EB8D69E902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4" name="Text Box 60">
          <a:extLst>
            <a:ext uri="{FF2B5EF4-FFF2-40B4-BE49-F238E27FC236}">
              <a16:creationId xmlns:a16="http://schemas.microsoft.com/office/drawing/2014/main" id="{FE0A68D5-81A9-4384-B0C3-38B29668BF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5" name="Text Box 61">
          <a:extLst>
            <a:ext uri="{FF2B5EF4-FFF2-40B4-BE49-F238E27FC236}">
              <a16:creationId xmlns:a16="http://schemas.microsoft.com/office/drawing/2014/main" id="{EE0D5FB7-20BB-4C66-A8C3-CB7E974580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6" name="Text Box 62">
          <a:extLst>
            <a:ext uri="{FF2B5EF4-FFF2-40B4-BE49-F238E27FC236}">
              <a16:creationId xmlns:a16="http://schemas.microsoft.com/office/drawing/2014/main" id="{FE245746-AB19-4EA6-B55F-8A5DD752C8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7" name="Text Box 63">
          <a:extLst>
            <a:ext uri="{FF2B5EF4-FFF2-40B4-BE49-F238E27FC236}">
              <a16:creationId xmlns:a16="http://schemas.microsoft.com/office/drawing/2014/main" id="{C482461C-EDA9-489C-B93A-74D73CB026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8" name="Text Box 64">
          <a:extLst>
            <a:ext uri="{FF2B5EF4-FFF2-40B4-BE49-F238E27FC236}">
              <a16:creationId xmlns:a16="http://schemas.microsoft.com/office/drawing/2014/main" id="{BB524706-6E39-47A1-9CCA-A1133A77FF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49" name="Text Box 66">
          <a:extLst>
            <a:ext uri="{FF2B5EF4-FFF2-40B4-BE49-F238E27FC236}">
              <a16:creationId xmlns:a16="http://schemas.microsoft.com/office/drawing/2014/main" id="{23E2573B-C2BC-4AAA-867B-B8259A72F8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0" name="Text Box 67">
          <a:extLst>
            <a:ext uri="{FF2B5EF4-FFF2-40B4-BE49-F238E27FC236}">
              <a16:creationId xmlns:a16="http://schemas.microsoft.com/office/drawing/2014/main" id="{C6A2CB8C-2315-47FC-B38D-5DD108C7B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A982CA0B-4485-4032-B84D-A22F4282F1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A69900BF-92C6-483B-97CC-2F62F90B22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B8708966-AC57-4851-A7BC-93D6A3FB5E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BD41E38-A0E8-4342-9185-D0DBA3E718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F2056BDC-4813-4086-A523-F29586C565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C0786172-A29B-4315-995B-14B80FE325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7" name="Text Box 74">
          <a:extLst>
            <a:ext uri="{FF2B5EF4-FFF2-40B4-BE49-F238E27FC236}">
              <a16:creationId xmlns:a16="http://schemas.microsoft.com/office/drawing/2014/main" id="{78D21DC5-449B-4213-BDC1-B45F7FF15D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8" name="Text Box 75">
          <a:extLst>
            <a:ext uri="{FF2B5EF4-FFF2-40B4-BE49-F238E27FC236}">
              <a16:creationId xmlns:a16="http://schemas.microsoft.com/office/drawing/2014/main" id="{DE810774-F051-4142-A69E-D2D51E9742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59" name="Text Box 77">
          <a:extLst>
            <a:ext uri="{FF2B5EF4-FFF2-40B4-BE49-F238E27FC236}">
              <a16:creationId xmlns:a16="http://schemas.microsoft.com/office/drawing/2014/main" id="{C853B7FE-0DD5-49C2-ADB7-F1E8D8A6A8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0" name="Text Box 78">
          <a:extLst>
            <a:ext uri="{FF2B5EF4-FFF2-40B4-BE49-F238E27FC236}">
              <a16:creationId xmlns:a16="http://schemas.microsoft.com/office/drawing/2014/main" id="{E61A08EE-8654-485F-8585-0A62BEA361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1" name="Text Box 80">
          <a:extLst>
            <a:ext uri="{FF2B5EF4-FFF2-40B4-BE49-F238E27FC236}">
              <a16:creationId xmlns:a16="http://schemas.microsoft.com/office/drawing/2014/main" id="{B7F19D74-1F01-4B0F-8E37-4C50BE2E01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2" name="Text Box 81">
          <a:extLst>
            <a:ext uri="{FF2B5EF4-FFF2-40B4-BE49-F238E27FC236}">
              <a16:creationId xmlns:a16="http://schemas.microsoft.com/office/drawing/2014/main" id="{7CEB21CE-075B-44CC-98B7-0EEE949DF6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3BBABB49-9906-4430-92C4-493DB1D597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4" name="Text Box 40">
          <a:extLst>
            <a:ext uri="{FF2B5EF4-FFF2-40B4-BE49-F238E27FC236}">
              <a16:creationId xmlns:a16="http://schemas.microsoft.com/office/drawing/2014/main" id="{414B892D-F491-4F57-9065-7DDEB19862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5" name="Text Box 41">
          <a:extLst>
            <a:ext uri="{FF2B5EF4-FFF2-40B4-BE49-F238E27FC236}">
              <a16:creationId xmlns:a16="http://schemas.microsoft.com/office/drawing/2014/main" id="{B186DEAC-DEEB-4D8B-9C35-D679DC9DB3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6" name="Text Box 42">
          <a:extLst>
            <a:ext uri="{FF2B5EF4-FFF2-40B4-BE49-F238E27FC236}">
              <a16:creationId xmlns:a16="http://schemas.microsoft.com/office/drawing/2014/main" id="{9A48CB6A-3376-4D88-9C6A-23B9EFFE33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7" name="Text Box 43">
          <a:extLst>
            <a:ext uri="{FF2B5EF4-FFF2-40B4-BE49-F238E27FC236}">
              <a16:creationId xmlns:a16="http://schemas.microsoft.com/office/drawing/2014/main" id="{1BAC9724-D575-48C3-B7D3-507F892B8D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8" name="Text Box 44">
          <a:extLst>
            <a:ext uri="{FF2B5EF4-FFF2-40B4-BE49-F238E27FC236}">
              <a16:creationId xmlns:a16="http://schemas.microsoft.com/office/drawing/2014/main" id="{16ED88A8-8DD8-4416-8C8E-4558A4ABB6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69" name="Text Box 45">
          <a:extLst>
            <a:ext uri="{FF2B5EF4-FFF2-40B4-BE49-F238E27FC236}">
              <a16:creationId xmlns:a16="http://schemas.microsoft.com/office/drawing/2014/main" id="{DBB645B1-494A-4910-A315-7F443C75E3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A6CD44AC-5BCF-4679-9CF3-C3B9B9B7B4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1" name="Text Box 47">
          <a:extLst>
            <a:ext uri="{FF2B5EF4-FFF2-40B4-BE49-F238E27FC236}">
              <a16:creationId xmlns:a16="http://schemas.microsoft.com/office/drawing/2014/main" id="{C65BC1AB-0F2F-483E-96A4-199171B103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2" name="Text Box 48">
          <a:extLst>
            <a:ext uri="{FF2B5EF4-FFF2-40B4-BE49-F238E27FC236}">
              <a16:creationId xmlns:a16="http://schemas.microsoft.com/office/drawing/2014/main" id="{085391E3-A1EE-4449-95C1-7613B1FD0E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3" name="Text Box 55">
          <a:extLst>
            <a:ext uri="{FF2B5EF4-FFF2-40B4-BE49-F238E27FC236}">
              <a16:creationId xmlns:a16="http://schemas.microsoft.com/office/drawing/2014/main" id="{6E5B6986-8182-4839-83BA-B6DFFF8EC5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4" name="Text Box 56">
          <a:extLst>
            <a:ext uri="{FF2B5EF4-FFF2-40B4-BE49-F238E27FC236}">
              <a16:creationId xmlns:a16="http://schemas.microsoft.com/office/drawing/2014/main" id="{1F21FAC1-D700-44CA-97AA-DF43C2EC0F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5" name="Text Box 57">
          <a:extLst>
            <a:ext uri="{FF2B5EF4-FFF2-40B4-BE49-F238E27FC236}">
              <a16:creationId xmlns:a16="http://schemas.microsoft.com/office/drawing/2014/main" id="{53DB4BE7-2D51-431A-950A-6EFC6DF7F0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6" name="Text Box 58">
          <a:extLst>
            <a:ext uri="{FF2B5EF4-FFF2-40B4-BE49-F238E27FC236}">
              <a16:creationId xmlns:a16="http://schemas.microsoft.com/office/drawing/2014/main" id="{3ADB978A-BB66-4500-BA69-5E691D1979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7" name="Text Box 59">
          <a:extLst>
            <a:ext uri="{FF2B5EF4-FFF2-40B4-BE49-F238E27FC236}">
              <a16:creationId xmlns:a16="http://schemas.microsoft.com/office/drawing/2014/main" id="{494BCC0A-A24B-4FAC-BF70-B65D9DE66B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8" name="Text Box 60">
          <a:extLst>
            <a:ext uri="{FF2B5EF4-FFF2-40B4-BE49-F238E27FC236}">
              <a16:creationId xmlns:a16="http://schemas.microsoft.com/office/drawing/2014/main" id="{9AFBC4A5-3F59-418F-9394-DE5DA806D8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79" name="Text Box 61">
          <a:extLst>
            <a:ext uri="{FF2B5EF4-FFF2-40B4-BE49-F238E27FC236}">
              <a16:creationId xmlns:a16="http://schemas.microsoft.com/office/drawing/2014/main" id="{980933A7-C48F-4F82-9F26-A600BA7E96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0" name="Text Box 62">
          <a:extLst>
            <a:ext uri="{FF2B5EF4-FFF2-40B4-BE49-F238E27FC236}">
              <a16:creationId xmlns:a16="http://schemas.microsoft.com/office/drawing/2014/main" id="{66DF1C0F-94CA-451C-8C13-8AFAC60692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393282F9-3E03-4224-B3FC-24C88B211E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2" name="Text Box 64">
          <a:extLst>
            <a:ext uri="{FF2B5EF4-FFF2-40B4-BE49-F238E27FC236}">
              <a16:creationId xmlns:a16="http://schemas.microsoft.com/office/drawing/2014/main" id="{CA03266E-BCDB-4ED7-9B61-5CC3BA1FE8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3" name="Text Box 66">
          <a:extLst>
            <a:ext uri="{FF2B5EF4-FFF2-40B4-BE49-F238E27FC236}">
              <a16:creationId xmlns:a16="http://schemas.microsoft.com/office/drawing/2014/main" id="{BCB7891C-1178-4631-81A5-158075B1BD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4" name="Text Box 67">
          <a:extLst>
            <a:ext uri="{FF2B5EF4-FFF2-40B4-BE49-F238E27FC236}">
              <a16:creationId xmlns:a16="http://schemas.microsoft.com/office/drawing/2014/main" id="{7983ED69-5BBE-41B2-8712-0D89B9B28C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5F5AB604-3AF6-47B0-9538-029E7F91CD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A28C59A7-74C2-412B-B4D2-65243ACD9D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2D55C1A1-8930-439F-B455-0678DE5D11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586C5A8-B480-4F26-AD14-EACB37E9A4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E83603D-AEEB-494C-8AC7-DC41E3E346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05154C3-1E03-42F8-B72B-31BC7F52CA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1" name="Text Box 74">
          <a:extLst>
            <a:ext uri="{FF2B5EF4-FFF2-40B4-BE49-F238E27FC236}">
              <a16:creationId xmlns:a16="http://schemas.microsoft.com/office/drawing/2014/main" id="{7986906B-5EA6-414C-943E-6A2DF152F5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2" name="Text Box 75">
          <a:extLst>
            <a:ext uri="{FF2B5EF4-FFF2-40B4-BE49-F238E27FC236}">
              <a16:creationId xmlns:a16="http://schemas.microsoft.com/office/drawing/2014/main" id="{E60F9CEB-6F79-4A3A-A7B6-246DA192B7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3" name="Text Box 77">
          <a:extLst>
            <a:ext uri="{FF2B5EF4-FFF2-40B4-BE49-F238E27FC236}">
              <a16:creationId xmlns:a16="http://schemas.microsoft.com/office/drawing/2014/main" id="{5AAA6C75-4F47-4856-9B72-881139F0D1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4" name="Text Box 78">
          <a:extLst>
            <a:ext uri="{FF2B5EF4-FFF2-40B4-BE49-F238E27FC236}">
              <a16:creationId xmlns:a16="http://schemas.microsoft.com/office/drawing/2014/main" id="{BC200C9A-EA1D-4472-A8AC-AB28C1C727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5" name="Text Box 80">
          <a:extLst>
            <a:ext uri="{FF2B5EF4-FFF2-40B4-BE49-F238E27FC236}">
              <a16:creationId xmlns:a16="http://schemas.microsoft.com/office/drawing/2014/main" id="{E541B676-F17A-4786-8C4C-97A635CDA5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6" name="Text Box 81">
          <a:extLst>
            <a:ext uri="{FF2B5EF4-FFF2-40B4-BE49-F238E27FC236}">
              <a16:creationId xmlns:a16="http://schemas.microsoft.com/office/drawing/2014/main" id="{E24D4220-4EDE-49AC-974F-B5CF35B73C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95D230DB-598D-4697-A30B-F2A4FAF5CD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8" name="Text Box 40">
          <a:extLst>
            <a:ext uri="{FF2B5EF4-FFF2-40B4-BE49-F238E27FC236}">
              <a16:creationId xmlns:a16="http://schemas.microsoft.com/office/drawing/2014/main" id="{292181C0-4880-440C-A4D8-F5F704B408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699" name="Text Box 41">
          <a:extLst>
            <a:ext uri="{FF2B5EF4-FFF2-40B4-BE49-F238E27FC236}">
              <a16:creationId xmlns:a16="http://schemas.microsoft.com/office/drawing/2014/main" id="{3F0AD3F3-352D-425A-8C98-4A4C5D089B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0" name="Text Box 42">
          <a:extLst>
            <a:ext uri="{FF2B5EF4-FFF2-40B4-BE49-F238E27FC236}">
              <a16:creationId xmlns:a16="http://schemas.microsoft.com/office/drawing/2014/main" id="{779B7AB5-6BD5-47E0-8515-23DEC3F1E7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1" name="Text Box 43">
          <a:extLst>
            <a:ext uri="{FF2B5EF4-FFF2-40B4-BE49-F238E27FC236}">
              <a16:creationId xmlns:a16="http://schemas.microsoft.com/office/drawing/2014/main" id="{3E4CC786-C199-430D-82E0-38C1D8A89F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81E9287E-CF1A-48C1-81E6-200F7ADF26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3" name="Text Box 45">
          <a:extLst>
            <a:ext uri="{FF2B5EF4-FFF2-40B4-BE49-F238E27FC236}">
              <a16:creationId xmlns:a16="http://schemas.microsoft.com/office/drawing/2014/main" id="{AF89C7FF-083D-4983-BB0C-FB3E9196E5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4" name="Text Box 46">
          <a:extLst>
            <a:ext uri="{FF2B5EF4-FFF2-40B4-BE49-F238E27FC236}">
              <a16:creationId xmlns:a16="http://schemas.microsoft.com/office/drawing/2014/main" id="{2BE0B8B7-B9C5-4BA5-9EF6-3AC2E5E4DB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5" name="Text Box 47">
          <a:extLst>
            <a:ext uri="{FF2B5EF4-FFF2-40B4-BE49-F238E27FC236}">
              <a16:creationId xmlns:a16="http://schemas.microsoft.com/office/drawing/2014/main" id="{DF1B8810-7CD9-4AA7-9AFA-046BDA2543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6" name="Text Box 48">
          <a:extLst>
            <a:ext uri="{FF2B5EF4-FFF2-40B4-BE49-F238E27FC236}">
              <a16:creationId xmlns:a16="http://schemas.microsoft.com/office/drawing/2014/main" id="{781B6782-6267-4BE5-A946-E057A7875D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7" name="Text Box 55">
          <a:extLst>
            <a:ext uri="{FF2B5EF4-FFF2-40B4-BE49-F238E27FC236}">
              <a16:creationId xmlns:a16="http://schemas.microsoft.com/office/drawing/2014/main" id="{2BB87FCE-C32E-4861-9B8C-D7E4AACC50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8" name="Text Box 56">
          <a:extLst>
            <a:ext uri="{FF2B5EF4-FFF2-40B4-BE49-F238E27FC236}">
              <a16:creationId xmlns:a16="http://schemas.microsoft.com/office/drawing/2014/main" id="{F3E574A4-E4CE-48E5-AFC3-C92C3B8B14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09" name="Text Box 57">
          <a:extLst>
            <a:ext uri="{FF2B5EF4-FFF2-40B4-BE49-F238E27FC236}">
              <a16:creationId xmlns:a16="http://schemas.microsoft.com/office/drawing/2014/main" id="{10E86EB4-5864-4F74-BE63-34D1AD7B4A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0" name="Text Box 58">
          <a:extLst>
            <a:ext uri="{FF2B5EF4-FFF2-40B4-BE49-F238E27FC236}">
              <a16:creationId xmlns:a16="http://schemas.microsoft.com/office/drawing/2014/main" id="{E6F06614-7FA0-4CC8-96E8-3A7B7F7E5D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1" name="Text Box 59">
          <a:extLst>
            <a:ext uri="{FF2B5EF4-FFF2-40B4-BE49-F238E27FC236}">
              <a16:creationId xmlns:a16="http://schemas.microsoft.com/office/drawing/2014/main" id="{EBDA36F5-E063-40C2-97BF-121BC6850E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2" name="Text Box 60">
          <a:extLst>
            <a:ext uri="{FF2B5EF4-FFF2-40B4-BE49-F238E27FC236}">
              <a16:creationId xmlns:a16="http://schemas.microsoft.com/office/drawing/2014/main" id="{427BEFAD-C302-4CD0-A948-081B8285BA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3" name="Text Box 61">
          <a:extLst>
            <a:ext uri="{FF2B5EF4-FFF2-40B4-BE49-F238E27FC236}">
              <a16:creationId xmlns:a16="http://schemas.microsoft.com/office/drawing/2014/main" id="{B7FF3EA0-DD1E-446D-8E08-3100355EB3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4" name="Text Box 62">
          <a:extLst>
            <a:ext uri="{FF2B5EF4-FFF2-40B4-BE49-F238E27FC236}">
              <a16:creationId xmlns:a16="http://schemas.microsoft.com/office/drawing/2014/main" id="{65804323-1ADB-4DAD-BE89-E23676951D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0282EAA8-A3AF-41A0-90E5-2CDBD95E5A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6" name="Text Box 64">
          <a:extLst>
            <a:ext uri="{FF2B5EF4-FFF2-40B4-BE49-F238E27FC236}">
              <a16:creationId xmlns:a16="http://schemas.microsoft.com/office/drawing/2014/main" id="{C98D96E1-A3BC-409D-A5F9-9354276D03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7" name="Text Box 66">
          <a:extLst>
            <a:ext uri="{FF2B5EF4-FFF2-40B4-BE49-F238E27FC236}">
              <a16:creationId xmlns:a16="http://schemas.microsoft.com/office/drawing/2014/main" id="{1AE55AF7-5693-461D-A8E2-15346155ED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8" name="Text Box 67">
          <a:extLst>
            <a:ext uri="{FF2B5EF4-FFF2-40B4-BE49-F238E27FC236}">
              <a16:creationId xmlns:a16="http://schemas.microsoft.com/office/drawing/2014/main" id="{718F3176-ED30-40DB-BF0C-F70E221A4C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E26392BF-CEB7-4CA4-A261-168D20A39B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36252F8C-41AF-453E-A079-2C6360A7B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FF693517-FEF3-45B3-B170-165E19C28B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357D0BF5-D929-4565-A76F-B2FC73212B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F8B03432-6E50-4F9E-B36B-E4ACB1D876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4A29FDF7-07BA-4656-8CBC-01868F019F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5" name="Text Box 74">
          <a:extLst>
            <a:ext uri="{FF2B5EF4-FFF2-40B4-BE49-F238E27FC236}">
              <a16:creationId xmlns:a16="http://schemas.microsoft.com/office/drawing/2014/main" id="{613D6E2D-A38F-4E81-9278-0F569BB954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6" name="Text Box 75">
          <a:extLst>
            <a:ext uri="{FF2B5EF4-FFF2-40B4-BE49-F238E27FC236}">
              <a16:creationId xmlns:a16="http://schemas.microsoft.com/office/drawing/2014/main" id="{08CA453C-1723-4A24-B2ED-7C97BB709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7" name="Text Box 77">
          <a:extLst>
            <a:ext uri="{FF2B5EF4-FFF2-40B4-BE49-F238E27FC236}">
              <a16:creationId xmlns:a16="http://schemas.microsoft.com/office/drawing/2014/main" id="{68DB74BA-0A5E-4CF9-ADED-8947A82FC8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8" name="Text Box 78">
          <a:extLst>
            <a:ext uri="{FF2B5EF4-FFF2-40B4-BE49-F238E27FC236}">
              <a16:creationId xmlns:a16="http://schemas.microsoft.com/office/drawing/2014/main" id="{AA8BD769-710C-49B2-A6CE-7E221F4CCC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29" name="Text Box 80">
          <a:extLst>
            <a:ext uri="{FF2B5EF4-FFF2-40B4-BE49-F238E27FC236}">
              <a16:creationId xmlns:a16="http://schemas.microsoft.com/office/drawing/2014/main" id="{1CA9B479-8318-421F-9ABC-EB0F4B929A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0" name="Text Box 81">
          <a:extLst>
            <a:ext uri="{FF2B5EF4-FFF2-40B4-BE49-F238E27FC236}">
              <a16:creationId xmlns:a16="http://schemas.microsoft.com/office/drawing/2014/main" id="{0869AB00-09C5-48B5-9CF6-EC30590AEA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507BCAB0-9E94-43B1-B31D-3468B2CB79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D2AEDC4A-9B97-4C22-88FF-AF495B4B7C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91773F0B-B7F2-44D2-9786-8178084AEE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4056C97A-973D-426E-BF91-6DB353CC8D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B659A32D-F810-4F42-A2B1-A47B5E24B4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409AFC7B-BB47-40BF-A93A-E1180F92B8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E63137A6-DE81-4CAF-BE2C-5B8EB3514D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8E05F762-1CD5-4BB5-80C1-BCE2FB7C5A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91EA8ABF-983E-4892-BB88-D6030A5626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CCE8ACA8-6963-4BEC-B699-F349433DE9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1" name="Text Box 49">
          <a:extLst>
            <a:ext uri="{FF2B5EF4-FFF2-40B4-BE49-F238E27FC236}">
              <a16:creationId xmlns:a16="http://schemas.microsoft.com/office/drawing/2014/main" id="{A440A980-6F0E-42F5-97EF-987615D77E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2" name="Text Box 50">
          <a:extLst>
            <a:ext uri="{FF2B5EF4-FFF2-40B4-BE49-F238E27FC236}">
              <a16:creationId xmlns:a16="http://schemas.microsoft.com/office/drawing/2014/main" id="{9C474CF3-617F-4035-8CED-64BDBC482C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3" name="Text Box 52">
          <a:extLst>
            <a:ext uri="{FF2B5EF4-FFF2-40B4-BE49-F238E27FC236}">
              <a16:creationId xmlns:a16="http://schemas.microsoft.com/office/drawing/2014/main" id="{AF842CAE-4A25-47BE-806C-C2AEA61B6B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4" name="Text Box 53">
          <a:extLst>
            <a:ext uri="{FF2B5EF4-FFF2-40B4-BE49-F238E27FC236}">
              <a16:creationId xmlns:a16="http://schemas.microsoft.com/office/drawing/2014/main" id="{70C726BD-0F7A-4711-A41A-952F4E001D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1EDE5EE8-A9DD-467F-9CA7-655C71D89E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04FF11DA-A047-45E7-8908-999EB041D3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7" name="Text Box 5">
          <a:extLst>
            <a:ext uri="{FF2B5EF4-FFF2-40B4-BE49-F238E27FC236}">
              <a16:creationId xmlns:a16="http://schemas.microsoft.com/office/drawing/2014/main" id="{D9EA7311-BFA5-4EE9-A3D0-CD9A88D11D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8" name="Text Box 6">
          <a:extLst>
            <a:ext uri="{FF2B5EF4-FFF2-40B4-BE49-F238E27FC236}">
              <a16:creationId xmlns:a16="http://schemas.microsoft.com/office/drawing/2014/main" id="{6FF537D1-B819-4C02-9A6B-7C0E9B6601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49" name="Text Box 7">
          <a:extLst>
            <a:ext uri="{FF2B5EF4-FFF2-40B4-BE49-F238E27FC236}">
              <a16:creationId xmlns:a16="http://schemas.microsoft.com/office/drawing/2014/main" id="{2C92BFCD-9051-49B1-BBAD-D03F9B15AB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0" name="Text Box 8">
          <a:extLst>
            <a:ext uri="{FF2B5EF4-FFF2-40B4-BE49-F238E27FC236}">
              <a16:creationId xmlns:a16="http://schemas.microsoft.com/office/drawing/2014/main" id="{7F85C4ED-DA23-4D08-8180-EFDED1A28E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0FF13158-4E3B-41E6-A6B8-FEFE1C3ABF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E4E5BA6B-1594-4B8B-B2C6-438FDF1D5F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3" name="Text Box 11">
          <a:extLst>
            <a:ext uri="{FF2B5EF4-FFF2-40B4-BE49-F238E27FC236}">
              <a16:creationId xmlns:a16="http://schemas.microsoft.com/office/drawing/2014/main" id="{4B087BD2-3461-40F0-9F02-D89CFCE90F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4" name="Text Box 12">
          <a:extLst>
            <a:ext uri="{FF2B5EF4-FFF2-40B4-BE49-F238E27FC236}">
              <a16:creationId xmlns:a16="http://schemas.microsoft.com/office/drawing/2014/main" id="{13FEACA3-A5B4-4322-BAFB-2061B403FD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16DCAA4C-1FBA-413D-8B30-D5A258D6B8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6" name="Text Box 40">
          <a:extLst>
            <a:ext uri="{FF2B5EF4-FFF2-40B4-BE49-F238E27FC236}">
              <a16:creationId xmlns:a16="http://schemas.microsoft.com/office/drawing/2014/main" id="{6794491E-F55E-4166-9BA5-62A4EA560B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7" name="Text Box 41">
          <a:extLst>
            <a:ext uri="{FF2B5EF4-FFF2-40B4-BE49-F238E27FC236}">
              <a16:creationId xmlns:a16="http://schemas.microsoft.com/office/drawing/2014/main" id="{7BE1F874-75DA-40BC-80B7-793C773D90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8" name="Text Box 42">
          <a:extLst>
            <a:ext uri="{FF2B5EF4-FFF2-40B4-BE49-F238E27FC236}">
              <a16:creationId xmlns:a16="http://schemas.microsoft.com/office/drawing/2014/main" id="{691438E6-2B25-4FCF-AF61-9B086C1567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59" name="Text Box 43">
          <a:extLst>
            <a:ext uri="{FF2B5EF4-FFF2-40B4-BE49-F238E27FC236}">
              <a16:creationId xmlns:a16="http://schemas.microsoft.com/office/drawing/2014/main" id="{005B905D-14FD-4467-B731-79D06EF3F3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0" name="Text Box 44">
          <a:extLst>
            <a:ext uri="{FF2B5EF4-FFF2-40B4-BE49-F238E27FC236}">
              <a16:creationId xmlns:a16="http://schemas.microsoft.com/office/drawing/2014/main" id="{CF0AC6ED-D76B-4861-975C-6C3B02ABD0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1" name="Text Box 45">
          <a:extLst>
            <a:ext uri="{FF2B5EF4-FFF2-40B4-BE49-F238E27FC236}">
              <a16:creationId xmlns:a16="http://schemas.microsoft.com/office/drawing/2014/main" id="{21384F74-F20B-4A1A-86BF-148D892A3C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2" name="Text Box 46">
          <a:extLst>
            <a:ext uri="{FF2B5EF4-FFF2-40B4-BE49-F238E27FC236}">
              <a16:creationId xmlns:a16="http://schemas.microsoft.com/office/drawing/2014/main" id="{D7983C22-3FA5-4BC9-8573-50272C653A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3" name="Text Box 47">
          <a:extLst>
            <a:ext uri="{FF2B5EF4-FFF2-40B4-BE49-F238E27FC236}">
              <a16:creationId xmlns:a16="http://schemas.microsoft.com/office/drawing/2014/main" id="{C3154240-5C07-4C78-8C01-20377FCFDA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4" name="Text Box 48">
          <a:extLst>
            <a:ext uri="{FF2B5EF4-FFF2-40B4-BE49-F238E27FC236}">
              <a16:creationId xmlns:a16="http://schemas.microsoft.com/office/drawing/2014/main" id="{3CB13EBC-FC63-4B11-9941-E1685B815E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5" name="Text Box 49">
          <a:extLst>
            <a:ext uri="{FF2B5EF4-FFF2-40B4-BE49-F238E27FC236}">
              <a16:creationId xmlns:a16="http://schemas.microsoft.com/office/drawing/2014/main" id="{19C06A34-99D5-493D-B3E6-BE4BE4326A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6" name="Text Box 50">
          <a:extLst>
            <a:ext uri="{FF2B5EF4-FFF2-40B4-BE49-F238E27FC236}">
              <a16:creationId xmlns:a16="http://schemas.microsoft.com/office/drawing/2014/main" id="{986EC4CB-0A19-4656-96F8-25B2C7EEA0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7" name="Text Box 52">
          <a:extLst>
            <a:ext uri="{FF2B5EF4-FFF2-40B4-BE49-F238E27FC236}">
              <a16:creationId xmlns:a16="http://schemas.microsoft.com/office/drawing/2014/main" id="{845509EF-DDFF-4201-8D62-9E9066BDEC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8" name="Text Box 53">
          <a:extLst>
            <a:ext uri="{FF2B5EF4-FFF2-40B4-BE49-F238E27FC236}">
              <a16:creationId xmlns:a16="http://schemas.microsoft.com/office/drawing/2014/main" id="{C61334D4-1FAA-4D79-AB4C-2EFB91321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69" name="Text Box 55">
          <a:extLst>
            <a:ext uri="{FF2B5EF4-FFF2-40B4-BE49-F238E27FC236}">
              <a16:creationId xmlns:a16="http://schemas.microsoft.com/office/drawing/2014/main" id="{5B53FD5B-A785-4D45-B7AF-97D23CCDD2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0" name="Text Box 56">
          <a:extLst>
            <a:ext uri="{FF2B5EF4-FFF2-40B4-BE49-F238E27FC236}">
              <a16:creationId xmlns:a16="http://schemas.microsoft.com/office/drawing/2014/main" id="{AA89911A-86A9-4955-917D-753707E54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1" name="Text Box 57">
          <a:extLst>
            <a:ext uri="{FF2B5EF4-FFF2-40B4-BE49-F238E27FC236}">
              <a16:creationId xmlns:a16="http://schemas.microsoft.com/office/drawing/2014/main" id="{3FA64363-B11C-4513-9BFF-3646A04FCB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2" name="Text Box 58">
          <a:extLst>
            <a:ext uri="{FF2B5EF4-FFF2-40B4-BE49-F238E27FC236}">
              <a16:creationId xmlns:a16="http://schemas.microsoft.com/office/drawing/2014/main" id="{A38075A3-3A86-4A41-9E9D-18A1FC1986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3" name="Text Box 59">
          <a:extLst>
            <a:ext uri="{FF2B5EF4-FFF2-40B4-BE49-F238E27FC236}">
              <a16:creationId xmlns:a16="http://schemas.microsoft.com/office/drawing/2014/main" id="{50F078BE-B40E-4908-9C16-1A5F240DC5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4" name="Text Box 60">
          <a:extLst>
            <a:ext uri="{FF2B5EF4-FFF2-40B4-BE49-F238E27FC236}">
              <a16:creationId xmlns:a16="http://schemas.microsoft.com/office/drawing/2014/main" id="{C06249F9-D179-4EED-AD02-620BB5A1A1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5" name="Text Box 61">
          <a:extLst>
            <a:ext uri="{FF2B5EF4-FFF2-40B4-BE49-F238E27FC236}">
              <a16:creationId xmlns:a16="http://schemas.microsoft.com/office/drawing/2014/main" id="{760C03BD-FE2E-4727-B4D1-9890E3347A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6" name="Text Box 62">
          <a:extLst>
            <a:ext uri="{FF2B5EF4-FFF2-40B4-BE49-F238E27FC236}">
              <a16:creationId xmlns:a16="http://schemas.microsoft.com/office/drawing/2014/main" id="{3F3C653A-74B8-4D65-870C-6C37E98B65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08A141B6-AD7D-40B7-A3E4-DE1E3600DD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8" name="Text Box 64">
          <a:extLst>
            <a:ext uri="{FF2B5EF4-FFF2-40B4-BE49-F238E27FC236}">
              <a16:creationId xmlns:a16="http://schemas.microsoft.com/office/drawing/2014/main" id="{797C13B2-78F8-48BB-A8DD-25A34F4EC7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79" name="Text Box 66">
          <a:extLst>
            <a:ext uri="{FF2B5EF4-FFF2-40B4-BE49-F238E27FC236}">
              <a16:creationId xmlns:a16="http://schemas.microsoft.com/office/drawing/2014/main" id="{D38FD905-CC55-4084-BA9D-F4671E4AF6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0" name="Text Box 67">
          <a:extLst>
            <a:ext uri="{FF2B5EF4-FFF2-40B4-BE49-F238E27FC236}">
              <a16:creationId xmlns:a16="http://schemas.microsoft.com/office/drawing/2014/main" id="{6AA28AD6-593C-4C17-9673-C5923D0208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1" name="Text Box 68">
          <a:extLst>
            <a:ext uri="{FF2B5EF4-FFF2-40B4-BE49-F238E27FC236}">
              <a16:creationId xmlns:a16="http://schemas.microsoft.com/office/drawing/2014/main" id="{998B31FB-C9CF-4AF4-86F5-6A4266DAA9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2" name="Text Box 69">
          <a:extLst>
            <a:ext uri="{FF2B5EF4-FFF2-40B4-BE49-F238E27FC236}">
              <a16:creationId xmlns:a16="http://schemas.microsoft.com/office/drawing/2014/main" id="{1E253E37-24B1-4E16-B7FD-C0DA741A9E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3" name="Text Box 70">
          <a:extLst>
            <a:ext uri="{FF2B5EF4-FFF2-40B4-BE49-F238E27FC236}">
              <a16:creationId xmlns:a16="http://schemas.microsoft.com/office/drawing/2014/main" id="{2D45CF29-6A63-4D0D-A7A7-B7F14A9952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4" name="Text Box 71">
          <a:extLst>
            <a:ext uri="{FF2B5EF4-FFF2-40B4-BE49-F238E27FC236}">
              <a16:creationId xmlns:a16="http://schemas.microsoft.com/office/drawing/2014/main" id="{B7C946D0-5CCF-4124-A4F1-12DE53E439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5" name="Text Box 72">
          <a:extLst>
            <a:ext uri="{FF2B5EF4-FFF2-40B4-BE49-F238E27FC236}">
              <a16:creationId xmlns:a16="http://schemas.microsoft.com/office/drawing/2014/main" id="{159A6FFE-7A5A-4E35-8D62-CBF3BD5408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6" name="Text Box 73">
          <a:extLst>
            <a:ext uri="{FF2B5EF4-FFF2-40B4-BE49-F238E27FC236}">
              <a16:creationId xmlns:a16="http://schemas.microsoft.com/office/drawing/2014/main" id="{1A226191-24BD-4EDD-8BEB-A465F95657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7" name="Text Box 74">
          <a:extLst>
            <a:ext uri="{FF2B5EF4-FFF2-40B4-BE49-F238E27FC236}">
              <a16:creationId xmlns:a16="http://schemas.microsoft.com/office/drawing/2014/main" id="{814DE84E-1DFE-4642-9BE7-9F1A87B5E8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8" name="Text Box 75">
          <a:extLst>
            <a:ext uri="{FF2B5EF4-FFF2-40B4-BE49-F238E27FC236}">
              <a16:creationId xmlns:a16="http://schemas.microsoft.com/office/drawing/2014/main" id="{4040DB75-462D-494A-B71C-840B687573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89" name="Text Box 77">
          <a:extLst>
            <a:ext uri="{FF2B5EF4-FFF2-40B4-BE49-F238E27FC236}">
              <a16:creationId xmlns:a16="http://schemas.microsoft.com/office/drawing/2014/main" id="{37F10FDF-B2B2-4BC2-BF03-6BECA6F9BC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0" name="Text Box 78">
          <a:extLst>
            <a:ext uri="{FF2B5EF4-FFF2-40B4-BE49-F238E27FC236}">
              <a16:creationId xmlns:a16="http://schemas.microsoft.com/office/drawing/2014/main" id="{008C0B22-750E-44D2-91B9-16D421D68E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1" name="Text Box 80">
          <a:extLst>
            <a:ext uri="{FF2B5EF4-FFF2-40B4-BE49-F238E27FC236}">
              <a16:creationId xmlns:a16="http://schemas.microsoft.com/office/drawing/2014/main" id="{984A0E87-7C9C-4D0D-A5F6-A724E9D04C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2" name="Text Box 81">
          <a:extLst>
            <a:ext uri="{FF2B5EF4-FFF2-40B4-BE49-F238E27FC236}">
              <a16:creationId xmlns:a16="http://schemas.microsoft.com/office/drawing/2014/main" id="{B67E8C60-AE7A-4530-B7B0-7014A31945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745030B7-9053-4A9E-A2BA-A7CF5830ED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4" name="Text Box 40">
          <a:extLst>
            <a:ext uri="{FF2B5EF4-FFF2-40B4-BE49-F238E27FC236}">
              <a16:creationId xmlns:a16="http://schemas.microsoft.com/office/drawing/2014/main" id="{479B5F90-C370-4B7E-8ABC-FAEB9787A1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5" name="Text Box 41">
          <a:extLst>
            <a:ext uri="{FF2B5EF4-FFF2-40B4-BE49-F238E27FC236}">
              <a16:creationId xmlns:a16="http://schemas.microsoft.com/office/drawing/2014/main" id="{E19276F6-7DEB-436A-B5A7-0BD676AEA2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6" name="Text Box 42">
          <a:extLst>
            <a:ext uri="{FF2B5EF4-FFF2-40B4-BE49-F238E27FC236}">
              <a16:creationId xmlns:a16="http://schemas.microsoft.com/office/drawing/2014/main" id="{6AA2D9DF-36CF-4723-8854-B0382C9618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7" name="Text Box 43">
          <a:extLst>
            <a:ext uri="{FF2B5EF4-FFF2-40B4-BE49-F238E27FC236}">
              <a16:creationId xmlns:a16="http://schemas.microsoft.com/office/drawing/2014/main" id="{59DEA653-939B-44E9-AD21-B3A17EFC5B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8" name="Text Box 44">
          <a:extLst>
            <a:ext uri="{FF2B5EF4-FFF2-40B4-BE49-F238E27FC236}">
              <a16:creationId xmlns:a16="http://schemas.microsoft.com/office/drawing/2014/main" id="{2317C978-5F41-48AA-8A43-99F6DB20CB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799" name="Text Box 45">
          <a:extLst>
            <a:ext uri="{FF2B5EF4-FFF2-40B4-BE49-F238E27FC236}">
              <a16:creationId xmlns:a16="http://schemas.microsoft.com/office/drawing/2014/main" id="{DE69E51D-B600-4D9D-BAD7-FE94C7139E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D6BE0622-CF69-4B50-A7E6-E04F4643EE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1" name="Text Box 47">
          <a:extLst>
            <a:ext uri="{FF2B5EF4-FFF2-40B4-BE49-F238E27FC236}">
              <a16:creationId xmlns:a16="http://schemas.microsoft.com/office/drawing/2014/main" id="{0FA675F0-0033-4BC5-A901-144A84EEE8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2" name="Text Box 48">
          <a:extLst>
            <a:ext uri="{FF2B5EF4-FFF2-40B4-BE49-F238E27FC236}">
              <a16:creationId xmlns:a16="http://schemas.microsoft.com/office/drawing/2014/main" id="{133BC770-B5A9-49FF-8538-51A2DA729D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3" name="Text Box 55">
          <a:extLst>
            <a:ext uri="{FF2B5EF4-FFF2-40B4-BE49-F238E27FC236}">
              <a16:creationId xmlns:a16="http://schemas.microsoft.com/office/drawing/2014/main" id="{29E84E6C-85EE-4354-A01A-E3A40D9CA0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4" name="Text Box 56">
          <a:extLst>
            <a:ext uri="{FF2B5EF4-FFF2-40B4-BE49-F238E27FC236}">
              <a16:creationId xmlns:a16="http://schemas.microsoft.com/office/drawing/2014/main" id="{D5CA1E06-5284-42DB-AC39-247803CAF1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5" name="Text Box 57">
          <a:extLst>
            <a:ext uri="{FF2B5EF4-FFF2-40B4-BE49-F238E27FC236}">
              <a16:creationId xmlns:a16="http://schemas.microsoft.com/office/drawing/2014/main" id="{1CD9BA4F-C885-4BA4-A510-03109BF6D0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6" name="Text Box 58">
          <a:extLst>
            <a:ext uri="{FF2B5EF4-FFF2-40B4-BE49-F238E27FC236}">
              <a16:creationId xmlns:a16="http://schemas.microsoft.com/office/drawing/2014/main" id="{97F366AC-C8B4-4876-820D-5AD2C29D55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7" name="Text Box 59">
          <a:extLst>
            <a:ext uri="{FF2B5EF4-FFF2-40B4-BE49-F238E27FC236}">
              <a16:creationId xmlns:a16="http://schemas.microsoft.com/office/drawing/2014/main" id="{E5473C6D-810F-47CD-8EF1-E24B961101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8" name="Text Box 60">
          <a:extLst>
            <a:ext uri="{FF2B5EF4-FFF2-40B4-BE49-F238E27FC236}">
              <a16:creationId xmlns:a16="http://schemas.microsoft.com/office/drawing/2014/main" id="{5A0AF02F-286E-4721-8673-0C468BA3A3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09" name="Text Box 61">
          <a:extLst>
            <a:ext uri="{FF2B5EF4-FFF2-40B4-BE49-F238E27FC236}">
              <a16:creationId xmlns:a16="http://schemas.microsoft.com/office/drawing/2014/main" id="{40F6DCF7-17B7-4607-9519-B52C1E15CD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0" name="Text Box 62">
          <a:extLst>
            <a:ext uri="{FF2B5EF4-FFF2-40B4-BE49-F238E27FC236}">
              <a16:creationId xmlns:a16="http://schemas.microsoft.com/office/drawing/2014/main" id="{806A4D37-0FBB-4728-A12A-C2A65D4640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1" name="Text Box 63">
          <a:extLst>
            <a:ext uri="{FF2B5EF4-FFF2-40B4-BE49-F238E27FC236}">
              <a16:creationId xmlns:a16="http://schemas.microsoft.com/office/drawing/2014/main" id="{9C641F90-29B9-45FD-86F3-206EFCCFB3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2" name="Text Box 64">
          <a:extLst>
            <a:ext uri="{FF2B5EF4-FFF2-40B4-BE49-F238E27FC236}">
              <a16:creationId xmlns:a16="http://schemas.microsoft.com/office/drawing/2014/main" id="{395A3111-68F1-4625-A0FE-376B0971C8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3" name="Text Box 66">
          <a:extLst>
            <a:ext uri="{FF2B5EF4-FFF2-40B4-BE49-F238E27FC236}">
              <a16:creationId xmlns:a16="http://schemas.microsoft.com/office/drawing/2014/main" id="{2A1E790A-5984-475D-82FD-3E2E6E8DEA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4" name="Text Box 67">
          <a:extLst>
            <a:ext uri="{FF2B5EF4-FFF2-40B4-BE49-F238E27FC236}">
              <a16:creationId xmlns:a16="http://schemas.microsoft.com/office/drawing/2014/main" id="{B1B36E42-5565-4049-9448-81686A34CE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5" name="Text Box 68">
          <a:extLst>
            <a:ext uri="{FF2B5EF4-FFF2-40B4-BE49-F238E27FC236}">
              <a16:creationId xmlns:a16="http://schemas.microsoft.com/office/drawing/2014/main" id="{884220D8-C999-483A-96EB-5E021F6661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6" name="Text Box 69">
          <a:extLst>
            <a:ext uri="{FF2B5EF4-FFF2-40B4-BE49-F238E27FC236}">
              <a16:creationId xmlns:a16="http://schemas.microsoft.com/office/drawing/2014/main" id="{CDFED555-3909-4852-99E3-E7EA87F023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7" name="Text Box 70">
          <a:extLst>
            <a:ext uri="{FF2B5EF4-FFF2-40B4-BE49-F238E27FC236}">
              <a16:creationId xmlns:a16="http://schemas.microsoft.com/office/drawing/2014/main" id="{D2E7827F-7529-4058-B79D-63580B0479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8" name="Text Box 71">
          <a:extLst>
            <a:ext uri="{FF2B5EF4-FFF2-40B4-BE49-F238E27FC236}">
              <a16:creationId xmlns:a16="http://schemas.microsoft.com/office/drawing/2014/main" id="{A353C12E-167E-4A0E-AD42-7B44C9B437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19" name="Text Box 72">
          <a:extLst>
            <a:ext uri="{FF2B5EF4-FFF2-40B4-BE49-F238E27FC236}">
              <a16:creationId xmlns:a16="http://schemas.microsoft.com/office/drawing/2014/main" id="{A25A2EFA-63FC-473C-BC29-2E7F29F16E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0" name="Text Box 73">
          <a:extLst>
            <a:ext uri="{FF2B5EF4-FFF2-40B4-BE49-F238E27FC236}">
              <a16:creationId xmlns:a16="http://schemas.microsoft.com/office/drawing/2014/main" id="{0F6BF7F9-36FC-497C-90A4-2C3D2CCF82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1" name="Text Box 74">
          <a:extLst>
            <a:ext uri="{FF2B5EF4-FFF2-40B4-BE49-F238E27FC236}">
              <a16:creationId xmlns:a16="http://schemas.microsoft.com/office/drawing/2014/main" id="{C36EDC4D-531B-4F5D-83A4-C168691185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2" name="Text Box 75">
          <a:extLst>
            <a:ext uri="{FF2B5EF4-FFF2-40B4-BE49-F238E27FC236}">
              <a16:creationId xmlns:a16="http://schemas.microsoft.com/office/drawing/2014/main" id="{BDA8EA60-4B5C-4A7C-B913-BDCA7FF8CD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3" name="Text Box 77">
          <a:extLst>
            <a:ext uri="{FF2B5EF4-FFF2-40B4-BE49-F238E27FC236}">
              <a16:creationId xmlns:a16="http://schemas.microsoft.com/office/drawing/2014/main" id="{29FC37F7-8792-41C2-B343-DE25F106EB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4" name="Text Box 78">
          <a:extLst>
            <a:ext uri="{FF2B5EF4-FFF2-40B4-BE49-F238E27FC236}">
              <a16:creationId xmlns:a16="http://schemas.microsoft.com/office/drawing/2014/main" id="{A461CFD0-BC5F-46E9-9285-15A061EDDF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5" name="Text Box 80">
          <a:extLst>
            <a:ext uri="{FF2B5EF4-FFF2-40B4-BE49-F238E27FC236}">
              <a16:creationId xmlns:a16="http://schemas.microsoft.com/office/drawing/2014/main" id="{313D6EAE-0CC7-4E7E-8353-4635481A7A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6" name="Text Box 81">
          <a:extLst>
            <a:ext uri="{FF2B5EF4-FFF2-40B4-BE49-F238E27FC236}">
              <a16:creationId xmlns:a16="http://schemas.microsoft.com/office/drawing/2014/main" id="{FB0DC585-87CD-4A7A-A913-B4FFBEFA28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88D1EB2E-F65A-4EAF-BB7F-774202A441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8" name="Text Box 40">
          <a:extLst>
            <a:ext uri="{FF2B5EF4-FFF2-40B4-BE49-F238E27FC236}">
              <a16:creationId xmlns:a16="http://schemas.microsoft.com/office/drawing/2014/main" id="{F8F0D2D2-EA84-4657-A960-1E50BB9BBE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29" name="Text Box 41">
          <a:extLst>
            <a:ext uri="{FF2B5EF4-FFF2-40B4-BE49-F238E27FC236}">
              <a16:creationId xmlns:a16="http://schemas.microsoft.com/office/drawing/2014/main" id="{04F5B4BC-BB2F-4B7E-B71D-C9E8B8560C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0" name="Text Box 42">
          <a:extLst>
            <a:ext uri="{FF2B5EF4-FFF2-40B4-BE49-F238E27FC236}">
              <a16:creationId xmlns:a16="http://schemas.microsoft.com/office/drawing/2014/main" id="{E6F7929E-A71E-47F6-8D38-C90DD414AA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1" name="Text Box 43">
          <a:extLst>
            <a:ext uri="{FF2B5EF4-FFF2-40B4-BE49-F238E27FC236}">
              <a16:creationId xmlns:a16="http://schemas.microsoft.com/office/drawing/2014/main" id="{CD694D57-74CE-43F9-8B6F-690B987FB4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2" name="Text Box 44">
          <a:extLst>
            <a:ext uri="{FF2B5EF4-FFF2-40B4-BE49-F238E27FC236}">
              <a16:creationId xmlns:a16="http://schemas.microsoft.com/office/drawing/2014/main" id="{34DFF28B-08C3-4660-A06E-A0E59DC071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3" name="Text Box 45">
          <a:extLst>
            <a:ext uri="{FF2B5EF4-FFF2-40B4-BE49-F238E27FC236}">
              <a16:creationId xmlns:a16="http://schemas.microsoft.com/office/drawing/2014/main" id="{9D54EE69-5BF8-44A1-9902-18F35C1086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4" name="Text Box 46">
          <a:extLst>
            <a:ext uri="{FF2B5EF4-FFF2-40B4-BE49-F238E27FC236}">
              <a16:creationId xmlns:a16="http://schemas.microsoft.com/office/drawing/2014/main" id="{3FAC11E6-0C7D-41B8-9A90-58C0662F23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5" name="Text Box 47">
          <a:extLst>
            <a:ext uri="{FF2B5EF4-FFF2-40B4-BE49-F238E27FC236}">
              <a16:creationId xmlns:a16="http://schemas.microsoft.com/office/drawing/2014/main" id="{BFD6B89E-F9D1-4622-B130-06977D8FAB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6" name="Text Box 48">
          <a:extLst>
            <a:ext uri="{FF2B5EF4-FFF2-40B4-BE49-F238E27FC236}">
              <a16:creationId xmlns:a16="http://schemas.microsoft.com/office/drawing/2014/main" id="{75D8F62D-432F-48D1-A638-0F734ADDD5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7" name="Text Box 55">
          <a:extLst>
            <a:ext uri="{FF2B5EF4-FFF2-40B4-BE49-F238E27FC236}">
              <a16:creationId xmlns:a16="http://schemas.microsoft.com/office/drawing/2014/main" id="{C445BE1D-4309-4E4E-8423-EC8E50459A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8" name="Text Box 56">
          <a:extLst>
            <a:ext uri="{FF2B5EF4-FFF2-40B4-BE49-F238E27FC236}">
              <a16:creationId xmlns:a16="http://schemas.microsoft.com/office/drawing/2014/main" id="{16186465-5919-4792-B622-9D97B61B5A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39" name="Text Box 57">
          <a:extLst>
            <a:ext uri="{FF2B5EF4-FFF2-40B4-BE49-F238E27FC236}">
              <a16:creationId xmlns:a16="http://schemas.microsoft.com/office/drawing/2014/main" id="{5E7679C7-ED14-4237-B0DC-BDC1056AD6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0" name="Text Box 58">
          <a:extLst>
            <a:ext uri="{FF2B5EF4-FFF2-40B4-BE49-F238E27FC236}">
              <a16:creationId xmlns:a16="http://schemas.microsoft.com/office/drawing/2014/main" id="{D96FC748-F158-4D6A-A0D5-AFC191C7C6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1" name="Text Box 59">
          <a:extLst>
            <a:ext uri="{FF2B5EF4-FFF2-40B4-BE49-F238E27FC236}">
              <a16:creationId xmlns:a16="http://schemas.microsoft.com/office/drawing/2014/main" id="{233D9CBF-9FE0-4294-9F8C-A654250D5E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2" name="Text Box 60">
          <a:extLst>
            <a:ext uri="{FF2B5EF4-FFF2-40B4-BE49-F238E27FC236}">
              <a16:creationId xmlns:a16="http://schemas.microsoft.com/office/drawing/2014/main" id="{CA58A0A1-CCA1-40BF-B0A7-CD7616C325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3" name="Text Box 61">
          <a:extLst>
            <a:ext uri="{FF2B5EF4-FFF2-40B4-BE49-F238E27FC236}">
              <a16:creationId xmlns:a16="http://schemas.microsoft.com/office/drawing/2014/main" id="{09006681-9C6B-422D-85AC-D56303C50A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4" name="Text Box 62">
          <a:extLst>
            <a:ext uri="{FF2B5EF4-FFF2-40B4-BE49-F238E27FC236}">
              <a16:creationId xmlns:a16="http://schemas.microsoft.com/office/drawing/2014/main" id="{E0F979A5-EAE2-42DC-BB53-AE77A45F1C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321C0AFA-FB33-4185-951E-946E824E93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6" name="Text Box 64">
          <a:extLst>
            <a:ext uri="{FF2B5EF4-FFF2-40B4-BE49-F238E27FC236}">
              <a16:creationId xmlns:a16="http://schemas.microsoft.com/office/drawing/2014/main" id="{DAAD9CD6-C80F-4DAC-9C57-E33F4690A3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7" name="Text Box 66">
          <a:extLst>
            <a:ext uri="{FF2B5EF4-FFF2-40B4-BE49-F238E27FC236}">
              <a16:creationId xmlns:a16="http://schemas.microsoft.com/office/drawing/2014/main" id="{CD46EC29-AFD0-46FF-92BB-117921423F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8" name="Text Box 67">
          <a:extLst>
            <a:ext uri="{FF2B5EF4-FFF2-40B4-BE49-F238E27FC236}">
              <a16:creationId xmlns:a16="http://schemas.microsoft.com/office/drawing/2014/main" id="{46D1AEC7-5FC2-4ECF-A9E6-2DA665649A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49" name="Text Box 68">
          <a:extLst>
            <a:ext uri="{FF2B5EF4-FFF2-40B4-BE49-F238E27FC236}">
              <a16:creationId xmlns:a16="http://schemas.microsoft.com/office/drawing/2014/main" id="{B4C68F8F-EC61-48DE-81C1-2AED501A2F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0" name="Text Box 69">
          <a:extLst>
            <a:ext uri="{FF2B5EF4-FFF2-40B4-BE49-F238E27FC236}">
              <a16:creationId xmlns:a16="http://schemas.microsoft.com/office/drawing/2014/main" id="{61623BB8-6986-4AF0-8CD1-A980962EC3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1" name="Text Box 70">
          <a:extLst>
            <a:ext uri="{FF2B5EF4-FFF2-40B4-BE49-F238E27FC236}">
              <a16:creationId xmlns:a16="http://schemas.microsoft.com/office/drawing/2014/main" id="{EF8854D4-7465-47F8-8325-48A951192C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2" name="Text Box 71">
          <a:extLst>
            <a:ext uri="{FF2B5EF4-FFF2-40B4-BE49-F238E27FC236}">
              <a16:creationId xmlns:a16="http://schemas.microsoft.com/office/drawing/2014/main" id="{B7DFB83E-F4D9-4B6E-B4EC-5A5D56D96E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3" name="Text Box 72">
          <a:extLst>
            <a:ext uri="{FF2B5EF4-FFF2-40B4-BE49-F238E27FC236}">
              <a16:creationId xmlns:a16="http://schemas.microsoft.com/office/drawing/2014/main" id="{A814EED9-32DF-440A-AC21-181654A143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4" name="Text Box 73">
          <a:extLst>
            <a:ext uri="{FF2B5EF4-FFF2-40B4-BE49-F238E27FC236}">
              <a16:creationId xmlns:a16="http://schemas.microsoft.com/office/drawing/2014/main" id="{CC8D0BBA-78F0-40A8-820C-169C4D04E2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5" name="Text Box 74">
          <a:extLst>
            <a:ext uri="{FF2B5EF4-FFF2-40B4-BE49-F238E27FC236}">
              <a16:creationId xmlns:a16="http://schemas.microsoft.com/office/drawing/2014/main" id="{A30D7FD4-DB0A-45C3-BCE5-649F0CB41A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6" name="Text Box 75">
          <a:extLst>
            <a:ext uri="{FF2B5EF4-FFF2-40B4-BE49-F238E27FC236}">
              <a16:creationId xmlns:a16="http://schemas.microsoft.com/office/drawing/2014/main" id="{4B3E4DAB-5A2A-4ACA-A7E6-122D00DECB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7" name="Text Box 77">
          <a:extLst>
            <a:ext uri="{FF2B5EF4-FFF2-40B4-BE49-F238E27FC236}">
              <a16:creationId xmlns:a16="http://schemas.microsoft.com/office/drawing/2014/main" id="{F875D303-9BA8-4945-8849-A9E05DCE95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8" name="Text Box 78">
          <a:extLst>
            <a:ext uri="{FF2B5EF4-FFF2-40B4-BE49-F238E27FC236}">
              <a16:creationId xmlns:a16="http://schemas.microsoft.com/office/drawing/2014/main" id="{AD4ECD32-82C6-4DE1-A7F8-21F93DF04B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59" name="Text Box 80">
          <a:extLst>
            <a:ext uri="{FF2B5EF4-FFF2-40B4-BE49-F238E27FC236}">
              <a16:creationId xmlns:a16="http://schemas.microsoft.com/office/drawing/2014/main" id="{EE734476-925D-48B5-8F73-AB0DBABA57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0" name="Text Box 81">
          <a:extLst>
            <a:ext uri="{FF2B5EF4-FFF2-40B4-BE49-F238E27FC236}">
              <a16:creationId xmlns:a16="http://schemas.microsoft.com/office/drawing/2014/main" id="{D6188E0E-7973-48EB-8E0A-40F9894818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B4C0E5A2-7D39-448D-A160-48AF033153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2" name="Text Box 40">
          <a:extLst>
            <a:ext uri="{FF2B5EF4-FFF2-40B4-BE49-F238E27FC236}">
              <a16:creationId xmlns:a16="http://schemas.microsoft.com/office/drawing/2014/main" id="{8B82105D-8112-4C14-BA9A-BC6674A89A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3" name="Text Box 41">
          <a:extLst>
            <a:ext uri="{FF2B5EF4-FFF2-40B4-BE49-F238E27FC236}">
              <a16:creationId xmlns:a16="http://schemas.microsoft.com/office/drawing/2014/main" id="{B57516A2-95BF-4905-9407-5E90D80CD9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4" name="Text Box 42">
          <a:extLst>
            <a:ext uri="{FF2B5EF4-FFF2-40B4-BE49-F238E27FC236}">
              <a16:creationId xmlns:a16="http://schemas.microsoft.com/office/drawing/2014/main" id="{C4074FC3-8432-4EB4-9854-A702E78FF8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5" name="Text Box 43">
          <a:extLst>
            <a:ext uri="{FF2B5EF4-FFF2-40B4-BE49-F238E27FC236}">
              <a16:creationId xmlns:a16="http://schemas.microsoft.com/office/drawing/2014/main" id="{7DBE1792-E1B8-4437-AFB9-4EE71A43B0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6" name="Text Box 44">
          <a:extLst>
            <a:ext uri="{FF2B5EF4-FFF2-40B4-BE49-F238E27FC236}">
              <a16:creationId xmlns:a16="http://schemas.microsoft.com/office/drawing/2014/main" id="{0EABB543-49CB-4341-9068-230E4A5CD9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7" name="Text Box 45">
          <a:extLst>
            <a:ext uri="{FF2B5EF4-FFF2-40B4-BE49-F238E27FC236}">
              <a16:creationId xmlns:a16="http://schemas.microsoft.com/office/drawing/2014/main" id="{7480CECC-E328-4E0D-90F7-6988D4664D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95E2DECE-38CD-424F-BDC6-59B0E0CE53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69" name="Text Box 47">
          <a:extLst>
            <a:ext uri="{FF2B5EF4-FFF2-40B4-BE49-F238E27FC236}">
              <a16:creationId xmlns:a16="http://schemas.microsoft.com/office/drawing/2014/main" id="{FBF40067-0DBF-4F0C-B2DA-985E3FD627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0" name="Text Box 48">
          <a:extLst>
            <a:ext uri="{FF2B5EF4-FFF2-40B4-BE49-F238E27FC236}">
              <a16:creationId xmlns:a16="http://schemas.microsoft.com/office/drawing/2014/main" id="{A1E9F4F2-8C2D-4C8E-B85E-9DB38E1813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1" name="Text Box 55">
          <a:extLst>
            <a:ext uri="{FF2B5EF4-FFF2-40B4-BE49-F238E27FC236}">
              <a16:creationId xmlns:a16="http://schemas.microsoft.com/office/drawing/2014/main" id="{49EDCF0F-FFC0-4837-B799-3536056CEB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2" name="Text Box 56">
          <a:extLst>
            <a:ext uri="{FF2B5EF4-FFF2-40B4-BE49-F238E27FC236}">
              <a16:creationId xmlns:a16="http://schemas.microsoft.com/office/drawing/2014/main" id="{E1E04A82-6E98-4D4F-90A8-1E212BA238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3" name="Text Box 57">
          <a:extLst>
            <a:ext uri="{FF2B5EF4-FFF2-40B4-BE49-F238E27FC236}">
              <a16:creationId xmlns:a16="http://schemas.microsoft.com/office/drawing/2014/main" id="{126DA28A-B357-4026-A097-D87E647693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4" name="Text Box 58">
          <a:extLst>
            <a:ext uri="{FF2B5EF4-FFF2-40B4-BE49-F238E27FC236}">
              <a16:creationId xmlns:a16="http://schemas.microsoft.com/office/drawing/2014/main" id="{57171B36-3857-4EEB-98BD-6183E70F62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5" name="Text Box 59">
          <a:extLst>
            <a:ext uri="{FF2B5EF4-FFF2-40B4-BE49-F238E27FC236}">
              <a16:creationId xmlns:a16="http://schemas.microsoft.com/office/drawing/2014/main" id="{CB6CDFCD-AE21-469A-A514-E8C9A525F9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6" name="Text Box 60">
          <a:extLst>
            <a:ext uri="{FF2B5EF4-FFF2-40B4-BE49-F238E27FC236}">
              <a16:creationId xmlns:a16="http://schemas.microsoft.com/office/drawing/2014/main" id="{47F25EBB-15C0-47A4-ABA7-CAA0AD401B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7" name="Text Box 61">
          <a:extLst>
            <a:ext uri="{FF2B5EF4-FFF2-40B4-BE49-F238E27FC236}">
              <a16:creationId xmlns:a16="http://schemas.microsoft.com/office/drawing/2014/main" id="{8762ADFE-E431-42AE-80FB-458252F678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8" name="Text Box 62">
          <a:extLst>
            <a:ext uri="{FF2B5EF4-FFF2-40B4-BE49-F238E27FC236}">
              <a16:creationId xmlns:a16="http://schemas.microsoft.com/office/drawing/2014/main" id="{4561607B-7F78-4070-B33D-45D4F1A315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79" name="Text Box 63">
          <a:extLst>
            <a:ext uri="{FF2B5EF4-FFF2-40B4-BE49-F238E27FC236}">
              <a16:creationId xmlns:a16="http://schemas.microsoft.com/office/drawing/2014/main" id="{34F95192-FD4B-43EF-B7A9-B168B5399B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0" name="Text Box 64">
          <a:extLst>
            <a:ext uri="{FF2B5EF4-FFF2-40B4-BE49-F238E27FC236}">
              <a16:creationId xmlns:a16="http://schemas.microsoft.com/office/drawing/2014/main" id="{31964C70-4032-4D1B-A7E5-175397C0D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1" name="Text Box 66">
          <a:extLst>
            <a:ext uri="{FF2B5EF4-FFF2-40B4-BE49-F238E27FC236}">
              <a16:creationId xmlns:a16="http://schemas.microsoft.com/office/drawing/2014/main" id="{E5B28C86-CC8B-432F-830E-96DEC57B95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2" name="Text Box 67">
          <a:extLst>
            <a:ext uri="{FF2B5EF4-FFF2-40B4-BE49-F238E27FC236}">
              <a16:creationId xmlns:a16="http://schemas.microsoft.com/office/drawing/2014/main" id="{090473A8-EA8E-4E93-A881-9A5701E4D9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3" name="Text Box 68">
          <a:extLst>
            <a:ext uri="{FF2B5EF4-FFF2-40B4-BE49-F238E27FC236}">
              <a16:creationId xmlns:a16="http://schemas.microsoft.com/office/drawing/2014/main" id="{FE8D5E17-2ABF-470F-93EA-F1F6C64DC2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4" name="Text Box 69">
          <a:extLst>
            <a:ext uri="{FF2B5EF4-FFF2-40B4-BE49-F238E27FC236}">
              <a16:creationId xmlns:a16="http://schemas.microsoft.com/office/drawing/2014/main" id="{017BF7A4-8DF4-4D43-B036-47554BA687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5" name="Text Box 70">
          <a:extLst>
            <a:ext uri="{FF2B5EF4-FFF2-40B4-BE49-F238E27FC236}">
              <a16:creationId xmlns:a16="http://schemas.microsoft.com/office/drawing/2014/main" id="{05377EA4-1E49-4191-8D03-07403FAB1A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6" name="Text Box 71">
          <a:extLst>
            <a:ext uri="{FF2B5EF4-FFF2-40B4-BE49-F238E27FC236}">
              <a16:creationId xmlns:a16="http://schemas.microsoft.com/office/drawing/2014/main" id="{3D945017-D93A-4452-B314-B409260036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7" name="Text Box 72">
          <a:extLst>
            <a:ext uri="{FF2B5EF4-FFF2-40B4-BE49-F238E27FC236}">
              <a16:creationId xmlns:a16="http://schemas.microsoft.com/office/drawing/2014/main" id="{C8384656-8F9B-417B-94A6-EA5BB69E47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8" name="Text Box 73">
          <a:extLst>
            <a:ext uri="{FF2B5EF4-FFF2-40B4-BE49-F238E27FC236}">
              <a16:creationId xmlns:a16="http://schemas.microsoft.com/office/drawing/2014/main" id="{B0AD19DA-BFE3-4C0E-8E28-087CEBE2F7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89" name="Text Box 74">
          <a:extLst>
            <a:ext uri="{FF2B5EF4-FFF2-40B4-BE49-F238E27FC236}">
              <a16:creationId xmlns:a16="http://schemas.microsoft.com/office/drawing/2014/main" id="{02044854-A097-42AE-AB05-F9A93F4A2D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0" name="Text Box 75">
          <a:extLst>
            <a:ext uri="{FF2B5EF4-FFF2-40B4-BE49-F238E27FC236}">
              <a16:creationId xmlns:a16="http://schemas.microsoft.com/office/drawing/2014/main" id="{833B2222-22E7-44A0-A340-903D4881AC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1" name="Text Box 77">
          <a:extLst>
            <a:ext uri="{FF2B5EF4-FFF2-40B4-BE49-F238E27FC236}">
              <a16:creationId xmlns:a16="http://schemas.microsoft.com/office/drawing/2014/main" id="{859B119D-3E38-423D-A556-741B391920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2" name="Text Box 78">
          <a:extLst>
            <a:ext uri="{FF2B5EF4-FFF2-40B4-BE49-F238E27FC236}">
              <a16:creationId xmlns:a16="http://schemas.microsoft.com/office/drawing/2014/main" id="{B4030EC4-1CF5-41BE-A869-35A0C7C379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3" name="Text Box 80">
          <a:extLst>
            <a:ext uri="{FF2B5EF4-FFF2-40B4-BE49-F238E27FC236}">
              <a16:creationId xmlns:a16="http://schemas.microsoft.com/office/drawing/2014/main" id="{71294C27-8AEC-41D5-930B-D11ED60EE2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DEED04B5-8FE9-4FB8-80CC-B68EE11132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4552E228-C755-4418-A430-2AA9BA03B8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5FFDB90F-4805-4878-A59D-FC7EA7428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2CEA569E-A7D3-4A32-BEA3-B9BC1D00D5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8" name="Text Box 12">
          <a:extLst>
            <a:ext uri="{FF2B5EF4-FFF2-40B4-BE49-F238E27FC236}">
              <a16:creationId xmlns:a16="http://schemas.microsoft.com/office/drawing/2014/main" id="{034F594E-A6AB-4E0C-BF15-B956366A3C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899" name="Text Box 49">
          <a:extLst>
            <a:ext uri="{FF2B5EF4-FFF2-40B4-BE49-F238E27FC236}">
              <a16:creationId xmlns:a16="http://schemas.microsoft.com/office/drawing/2014/main" id="{1523BDFB-3D3B-4061-AF25-A7FF942E9F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0" name="Text Box 50">
          <a:extLst>
            <a:ext uri="{FF2B5EF4-FFF2-40B4-BE49-F238E27FC236}">
              <a16:creationId xmlns:a16="http://schemas.microsoft.com/office/drawing/2014/main" id="{9481BBC9-513A-4BFA-8DCF-71371B9D62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1" name="Text Box 52">
          <a:extLst>
            <a:ext uri="{FF2B5EF4-FFF2-40B4-BE49-F238E27FC236}">
              <a16:creationId xmlns:a16="http://schemas.microsoft.com/office/drawing/2014/main" id="{B7083C6A-C66F-40CC-A77B-FF83D620DC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2" name="Text Box 53">
          <a:extLst>
            <a:ext uri="{FF2B5EF4-FFF2-40B4-BE49-F238E27FC236}">
              <a16:creationId xmlns:a16="http://schemas.microsoft.com/office/drawing/2014/main" id="{CF21E279-44C6-4B3A-BA08-22C875FFCD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9C8E2937-6B95-4729-BE2B-0CC7152E06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A60F7FE3-F7F3-4AFA-94B9-D0107C3D4C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DCA0BCDB-DE68-4290-9B61-BBD2EE2EDC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1748D889-C668-4134-8557-AF07BADFC2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FDF863F7-241E-4696-98B1-BAC430F35C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8" name="Text Box 44">
          <a:extLst>
            <a:ext uri="{FF2B5EF4-FFF2-40B4-BE49-F238E27FC236}">
              <a16:creationId xmlns:a16="http://schemas.microsoft.com/office/drawing/2014/main" id="{FEDAB54C-2770-429B-8F5E-323A1D6D60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09" name="Text Box 45">
          <a:extLst>
            <a:ext uri="{FF2B5EF4-FFF2-40B4-BE49-F238E27FC236}">
              <a16:creationId xmlns:a16="http://schemas.microsoft.com/office/drawing/2014/main" id="{D30CB484-7849-427A-B18A-15FD33537B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0" name="Text Box 46">
          <a:extLst>
            <a:ext uri="{FF2B5EF4-FFF2-40B4-BE49-F238E27FC236}">
              <a16:creationId xmlns:a16="http://schemas.microsoft.com/office/drawing/2014/main" id="{09B202F3-0B27-4C5F-BF75-9CBA62685A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1" name="Text Box 47">
          <a:extLst>
            <a:ext uri="{FF2B5EF4-FFF2-40B4-BE49-F238E27FC236}">
              <a16:creationId xmlns:a16="http://schemas.microsoft.com/office/drawing/2014/main" id="{57011820-9B78-4A00-81C8-B10CDAD0C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2" name="Text Box 48">
          <a:extLst>
            <a:ext uri="{FF2B5EF4-FFF2-40B4-BE49-F238E27FC236}">
              <a16:creationId xmlns:a16="http://schemas.microsoft.com/office/drawing/2014/main" id="{4C615F94-AC50-4FD6-A486-485B3E2512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3" name="Text Box 55">
          <a:extLst>
            <a:ext uri="{FF2B5EF4-FFF2-40B4-BE49-F238E27FC236}">
              <a16:creationId xmlns:a16="http://schemas.microsoft.com/office/drawing/2014/main" id="{14AF6654-D289-40D7-93CC-89447B56E4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4" name="Text Box 56">
          <a:extLst>
            <a:ext uri="{FF2B5EF4-FFF2-40B4-BE49-F238E27FC236}">
              <a16:creationId xmlns:a16="http://schemas.microsoft.com/office/drawing/2014/main" id="{D0B82CFB-96CF-407B-8732-9E43984CE8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5" name="Text Box 57">
          <a:extLst>
            <a:ext uri="{FF2B5EF4-FFF2-40B4-BE49-F238E27FC236}">
              <a16:creationId xmlns:a16="http://schemas.microsoft.com/office/drawing/2014/main" id="{6A6E75C0-8DB6-415D-9748-160482F49C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6" name="Text Box 58">
          <a:extLst>
            <a:ext uri="{FF2B5EF4-FFF2-40B4-BE49-F238E27FC236}">
              <a16:creationId xmlns:a16="http://schemas.microsoft.com/office/drawing/2014/main" id="{DE67FBF4-B581-44A4-BFDD-9DF6F166BD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7" name="Text Box 59">
          <a:extLst>
            <a:ext uri="{FF2B5EF4-FFF2-40B4-BE49-F238E27FC236}">
              <a16:creationId xmlns:a16="http://schemas.microsoft.com/office/drawing/2014/main" id="{8C1F23E2-8EF0-42EA-A7E4-EC562180AE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8" name="Text Box 60">
          <a:extLst>
            <a:ext uri="{FF2B5EF4-FFF2-40B4-BE49-F238E27FC236}">
              <a16:creationId xmlns:a16="http://schemas.microsoft.com/office/drawing/2014/main" id="{FED7A2E5-B264-43FA-8372-97118BAAA9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19" name="Text Box 61">
          <a:extLst>
            <a:ext uri="{FF2B5EF4-FFF2-40B4-BE49-F238E27FC236}">
              <a16:creationId xmlns:a16="http://schemas.microsoft.com/office/drawing/2014/main" id="{106F2D54-2693-48C6-B64F-FD61C18FE0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0" name="Text Box 62">
          <a:extLst>
            <a:ext uri="{FF2B5EF4-FFF2-40B4-BE49-F238E27FC236}">
              <a16:creationId xmlns:a16="http://schemas.microsoft.com/office/drawing/2014/main" id="{B4BFD8E0-00CA-4433-88DB-468A03C240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92D5117F-1130-4371-80BD-22324A6054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2" name="Text Box 64">
          <a:extLst>
            <a:ext uri="{FF2B5EF4-FFF2-40B4-BE49-F238E27FC236}">
              <a16:creationId xmlns:a16="http://schemas.microsoft.com/office/drawing/2014/main" id="{F0608F76-716D-4426-9ED0-36E59A791F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3" name="Text Box 66">
          <a:extLst>
            <a:ext uri="{FF2B5EF4-FFF2-40B4-BE49-F238E27FC236}">
              <a16:creationId xmlns:a16="http://schemas.microsoft.com/office/drawing/2014/main" id="{1A04C323-07E2-495B-BAEF-6ECB24E656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4" name="Text Box 67">
          <a:extLst>
            <a:ext uri="{FF2B5EF4-FFF2-40B4-BE49-F238E27FC236}">
              <a16:creationId xmlns:a16="http://schemas.microsoft.com/office/drawing/2014/main" id="{9F257327-340C-49A7-807C-DAD6086751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5" name="Text Box 68">
          <a:extLst>
            <a:ext uri="{FF2B5EF4-FFF2-40B4-BE49-F238E27FC236}">
              <a16:creationId xmlns:a16="http://schemas.microsoft.com/office/drawing/2014/main" id="{1370C1EC-496F-4A8A-85DB-96905170A3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6" name="Text Box 69">
          <a:extLst>
            <a:ext uri="{FF2B5EF4-FFF2-40B4-BE49-F238E27FC236}">
              <a16:creationId xmlns:a16="http://schemas.microsoft.com/office/drawing/2014/main" id="{F7DEE5E7-81EB-41AD-BB4B-DE92CA57BC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7" name="Text Box 70">
          <a:extLst>
            <a:ext uri="{FF2B5EF4-FFF2-40B4-BE49-F238E27FC236}">
              <a16:creationId xmlns:a16="http://schemas.microsoft.com/office/drawing/2014/main" id="{4035E272-8655-423C-AB85-2472E9EBF3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8" name="Text Box 71">
          <a:extLst>
            <a:ext uri="{FF2B5EF4-FFF2-40B4-BE49-F238E27FC236}">
              <a16:creationId xmlns:a16="http://schemas.microsoft.com/office/drawing/2014/main" id="{DD9F508C-0E4F-4FAD-A2C4-D5BBDAB860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29" name="Text Box 72">
          <a:extLst>
            <a:ext uri="{FF2B5EF4-FFF2-40B4-BE49-F238E27FC236}">
              <a16:creationId xmlns:a16="http://schemas.microsoft.com/office/drawing/2014/main" id="{C4BA838A-1CE1-4FC0-BF46-C73A6678F3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0" name="Text Box 73">
          <a:extLst>
            <a:ext uri="{FF2B5EF4-FFF2-40B4-BE49-F238E27FC236}">
              <a16:creationId xmlns:a16="http://schemas.microsoft.com/office/drawing/2014/main" id="{385402ED-FE82-4138-A070-DD50795C30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1" name="Text Box 74">
          <a:extLst>
            <a:ext uri="{FF2B5EF4-FFF2-40B4-BE49-F238E27FC236}">
              <a16:creationId xmlns:a16="http://schemas.microsoft.com/office/drawing/2014/main" id="{21C43232-E61E-4A87-860D-CF3B7E701D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2" name="Text Box 75">
          <a:extLst>
            <a:ext uri="{FF2B5EF4-FFF2-40B4-BE49-F238E27FC236}">
              <a16:creationId xmlns:a16="http://schemas.microsoft.com/office/drawing/2014/main" id="{4DAC3423-3AD8-4AAC-ACF1-B924F80E96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3" name="Text Box 77">
          <a:extLst>
            <a:ext uri="{FF2B5EF4-FFF2-40B4-BE49-F238E27FC236}">
              <a16:creationId xmlns:a16="http://schemas.microsoft.com/office/drawing/2014/main" id="{E5B56F37-CCD5-4515-8E1B-B26D1DC609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4" name="Text Box 78">
          <a:extLst>
            <a:ext uri="{FF2B5EF4-FFF2-40B4-BE49-F238E27FC236}">
              <a16:creationId xmlns:a16="http://schemas.microsoft.com/office/drawing/2014/main" id="{94B6D264-59CA-4782-AAB8-5D6E032233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5" name="Text Box 80">
          <a:extLst>
            <a:ext uri="{FF2B5EF4-FFF2-40B4-BE49-F238E27FC236}">
              <a16:creationId xmlns:a16="http://schemas.microsoft.com/office/drawing/2014/main" id="{EEF509FD-7FA6-4BB5-B5C1-12BFD0F788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6" name="Text Box 81">
          <a:extLst>
            <a:ext uri="{FF2B5EF4-FFF2-40B4-BE49-F238E27FC236}">
              <a16:creationId xmlns:a16="http://schemas.microsoft.com/office/drawing/2014/main" id="{E85C3AAD-88F6-4941-B173-7A395DED8B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BE269876-1905-4252-A3BC-7550A59510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8" name="Text Box 40">
          <a:extLst>
            <a:ext uri="{FF2B5EF4-FFF2-40B4-BE49-F238E27FC236}">
              <a16:creationId xmlns:a16="http://schemas.microsoft.com/office/drawing/2014/main" id="{A3AF1AEA-2A34-48FE-840B-59689F4038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39" name="Text Box 41">
          <a:extLst>
            <a:ext uri="{FF2B5EF4-FFF2-40B4-BE49-F238E27FC236}">
              <a16:creationId xmlns:a16="http://schemas.microsoft.com/office/drawing/2014/main" id="{7C63954F-18A3-4917-8051-FF8F86B863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0" name="Text Box 42">
          <a:extLst>
            <a:ext uri="{FF2B5EF4-FFF2-40B4-BE49-F238E27FC236}">
              <a16:creationId xmlns:a16="http://schemas.microsoft.com/office/drawing/2014/main" id="{5E50A0C1-3970-47D2-8E5D-7B68A74695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1" name="Text Box 43">
          <a:extLst>
            <a:ext uri="{FF2B5EF4-FFF2-40B4-BE49-F238E27FC236}">
              <a16:creationId xmlns:a16="http://schemas.microsoft.com/office/drawing/2014/main" id="{14DD2D50-FC9E-4215-9079-AFC87E0900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2" name="Text Box 44">
          <a:extLst>
            <a:ext uri="{FF2B5EF4-FFF2-40B4-BE49-F238E27FC236}">
              <a16:creationId xmlns:a16="http://schemas.microsoft.com/office/drawing/2014/main" id="{D918FE1E-8236-4D02-9E58-AD1B0009BD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3" name="Text Box 45">
          <a:extLst>
            <a:ext uri="{FF2B5EF4-FFF2-40B4-BE49-F238E27FC236}">
              <a16:creationId xmlns:a16="http://schemas.microsoft.com/office/drawing/2014/main" id="{383395B5-6AA1-4983-866B-5EA8287A56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04B77BF7-35E8-48F5-9591-8931FBB419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5" name="Text Box 47">
          <a:extLst>
            <a:ext uri="{FF2B5EF4-FFF2-40B4-BE49-F238E27FC236}">
              <a16:creationId xmlns:a16="http://schemas.microsoft.com/office/drawing/2014/main" id="{8D88F5C1-D094-460D-96A0-DEA455774F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6" name="Text Box 48">
          <a:extLst>
            <a:ext uri="{FF2B5EF4-FFF2-40B4-BE49-F238E27FC236}">
              <a16:creationId xmlns:a16="http://schemas.microsoft.com/office/drawing/2014/main" id="{485C4832-9E6C-4C38-AC72-09396AFC39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7" name="Text Box 55">
          <a:extLst>
            <a:ext uri="{FF2B5EF4-FFF2-40B4-BE49-F238E27FC236}">
              <a16:creationId xmlns:a16="http://schemas.microsoft.com/office/drawing/2014/main" id="{BD637DB1-8122-40EB-B8AA-336F667B50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8" name="Text Box 56">
          <a:extLst>
            <a:ext uri="{FF2B5EF4-FFF2-40B4-BE49-F238E27FC236}">
              <a16:creationId xmlns:a16="http://schemas.microsoft.com/office/drawing/2014/main" id="{3CCD6245-110A-4EBA-8376-C0509981A1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49" name="Text Box 57">
          <a:extLst>
            <a:ext uri="{FF2B5EF4-FFF2-40B4-BE49-F238E27FC236}">
              <a16:creationId xmlns:a16="http://schemas.microsoft.com/office/drawing/2014/main" id="{EC0E4606-DA9A-4C9F-BA19-4B48521D3E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0" name="Text Box 58">
          <a:extLst>
            <a:ext uri="{FF2B5EF4-FFF2-40B4-BE49-F238E27FC236}">
              <a16:creationId xmlns:a16="http://schemas.microsoft.com/office/drawing/2014/main" id="{32A9DC82-9A90-4098-9C57-3C2A4A02F6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1" name="Text Box 59">
          <a:extLst>
            <a:ext uri="{FF2B5EF4-FFF2-40B4-BE49-F238E27FC236}">
              <a16:creationId xmlns:a16="http://schemas.microsoft.com/office/drawing/2014/main" id="{EDB9782B-7249-4504-AD6D-0231CBE467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2" name="Text Box 60">
          <a:extLst>
            <a:ext uri="{FF2B5EF4-FFF2-40B4-BE49-F238E27FC236}">
              <a16:creationId xmlns:a16="http://schemas.microsoft.com/office/drawing/2014/main" id="{F60B9C57-FA26-41AD-AC5E-F2AE5E58CD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3" name="Text Box 61">
          <a:extLst>
            <a:ext uri="{FF2B5EF4-FFF2-40B4-BE49-F238E27FC236}">
              <a16:creationId xmlns:a16="http://schemas.microsoft.com/office/drawing/2014/main" id="{649B4E2E-795D-4CA7-9D43-7F3F107BD6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4" name="Text Box 62">
          <a:extLst>
            <a:ext uri="{FF2B5EF4-FFF2-40B4-BE49-F238E27FC236}">
              <a16:creationId xmlns:a16="http://schemas.microsoft.com/office/drawing/2014/main" id="{1D66F58E-0148-4F17-B0BD-98AE0AA8A6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5" name="Text Box 63">
          <a:extLst>
            <a:ext uri="{FF2B5EF4-FFF2-40B4-BE49-F238E27FC236}">
              <a16:creationId xmlns:a16="http://schemas.microsoft.com/office/drawing/2014/main" id="{80D9F076-E4F1-407C-A0FA-863B424C29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6" name="Text Box 64">
          <a:extLst>
            <a:ext uri="{FF2B5EF4-FFF2-40B4-BE49-F238E27FC236}">
              <a16:creationId xmlns:a16="http://schemas.microsoft.com/office/drawing/2014/main" id="{93D5D3D0-8680-42F4-93A1-0075A9AE6C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7" name="Text Box 66">
          <a:extLst>
            <a:ext uri="{FF2B5EF4-FFF2-40B4-BE49-F238E27FC236}">
              <a16:creationId xmlns:a16="http://schemas.microsoft.com/office/drawing/2014/main" id="{57EA7D49-9E8F-4E56-85A4-D021133AB6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8" name="Text Box 67">
          <a:extLst>
            <a:ext uri="{FF2B5EF4-FFF2-40B4-BE49-F238E27FC236}">
              <a16:creationId xmlns:a16="http://schemas.microsoft.com/office/drawing/2014/main" id="{C1A3B444-0B6F-4A70-8CF2-DA247F98E3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59" name="Text Box 68">
          <a:extLst>
            <a:ext uri="{FF2B5EF4-FFF2-40B4-BE49-F238E27FC236}">
              <a16:creationId xmlns:a16="http://schemas.microsoft.com/office/drawing/2014/main" id="{177017E0-F6BE-4076-8D10-A95EFD59A2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0" name="Text Box 69">
          <a:extLst>
            <a:ext uri="{FF2B5EF4-FFF2-40B4-BE49-F238E27FC236}">
              <a16:creationId xmlns:a16="http://schemas.microsoft.com/office/drawing/2014/main" id="{FC669743-8D35-47A6-9F8B-0BE73EE303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1" name="Text Box 70">
          <a:extLst>
            <a:ext uri="{FF2B5EF4-FFF2-40B4-BE49-F238E27FC236}">
              <a16:creationId xmlns:a16="http://schemas.microsoft.com/office/drawing/2014/main" id="{11E5EABC-566C-4F6A-96B1-3F2B9AFF75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2" name="Text Box 71">
          <a:extLst>
            <a:ext uri="{FF2B5EF4-FFF2-40B4-BE49-F238E27FC236}">
              <a16:creationId xmlns:a16="http://schemas.microsoft.com/office/drawing/2014/main" id="{34205944-AEBE-416D-8B4E-11351577E5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3" name="Text Box 72">
          <a:extLst>
            <a:ext uri="{FF2B5EF4-FFF2-40B4-BE49-F238E27FC236}">
              <a16:creationId xmlns:a16="http://schemas.microsoft.com/office/drawing/2014/main" id="{C23B8ADA-2685-4748-BCEB-C38E8F0960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4" name="Text Box 73">
          <a:extLst>
            <a:ext uri="{FF2B5EF4-FFF2-40B4-BE49-F238E27FC236}">
              <a16:creationId xmlns:a16="http://schemas.microsoft.com/office/drawing/2014/main" id="{B1D2AC7B-2A38-4EF6-9596-3DD50982FA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5" name="Text Box 74">
          <a:extLst>
            <a:ext uri="{FF2B5EF4-FFF2-40B4-BE49-F238E27FC236}">
              <a16:creationId xmlns:a16="http://schemas.microsoft.com/office/drawing/2014/main" id="{1F2996C8-B8B8-4E19-A39F-7FA90AF29C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6" name="Text Box 75">
          <a:extLst>
            <a:ext uri="{FF2B5EF4-FFF2-40B4-BE49-F238E27FC236}">
              <a16:creationId xmlns:a16="http://schemas.microsoft.com/office/drawing/2014/main" id="{4A199145-F515-4DD9-B87B-7EA8A8704D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7" name="Text Box 77">
          <a:extLst>
            <a:ext uri="{FF2B5EF4-FFF2-40B4-BE49-F238E27FC236}">
              <a16:creationId xmlns:a16="http://schemas.microsoft.com/office/drawing/2014/main" id="{CAD73AD5-85F2-4717-BD8E-B6A0656B30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8" name="Text Box 78">
          <a:extLst>
            <a:ext uri="{FF2B5EF4-FFF2-40B4-BE49-F238E27FC236}">
              <a16:creationId xmlns:a16="http://schemas.microsoft.com/office/drawing/2014/main" id="{55A3C1A9-3B5E-4763-BB65-91BA5C8EEF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69" name="Text Box 80">
          <a:extLst>
            <a:ext uri="{FF2B5EF4-FFF2-40B4-BE49-F238E27FC236}">
              <a16:creationId xmlns:a16="http://schemas.microsoft.com/office/drawing/2014/main" id="{CA8ECFB4-7620-460C-BDE6-4D5872A611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0" name="Text Box 81">
          <a:extLst>
            <a:ext uri="{FF2B5EF4-FFF2-40B4-BE49-F238E27FC236}">
              <a16:creationId xmlns:a16="http://schemas.microsoft.com/office/drawing/2014/main" id="{E8B2EC8E-9FC8-4BDD-8BBC-0103019DB8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A0559E4D-0A98-4FD7-BA4E-23AB9CF157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2" name="Text Box 40">
          <a:extLst>
            <a:ext uri="{FF2B5EF4-FFF2-40B4-BE49-F238E27FC236}">
              <a16:creationId xmlns:a16="http://schemas.microsoft.com/office/drawing/2014/main" id="{C56CF732-D2D2-41CF-9817-A9094F6C4D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3" name="Text Box 41">
          <a:extLst>
            <a:ext uri="{FF2B5EF4-FFF2-40B4-BE49-F238E27FC236}">
              <a16:creationId xmlns:a16="http://schemas.microsoft.com/office/drawing/2014/main" id="{8EF649A3-1C56-49D1-A441-0D3F70815A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4" name="Text Box 42">
          <a:extLst>
            <a:ext uri="{FF2B5EF4-FFF2-40B4-BE49-F238E27FC236}">
              <a16:creationId xmlns:a16="http://schemas.microsoft.com/office/drawing/2014/main" id="{8D82F9C8-5817-4F58-930E-8F11C76A7B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5" name="Text Box 43">
          <a:extLst>
            <a:ext uri="{FF2B5EF4-FFF2-40B4-BE49-F238E27FC236}">
              <a16:creationId xmlns:a16="http://schemas.microsoft.com/office/drawing/2014/main" id="{B9274C0F-16D5-4AEF-A722-C84EE6B5AA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6" name="Text Box 44">
          <a:extLst>
            <a:ext uri="{FF2B5EF4-FFF2-40B4-BE49-F238E27FC236}">
              <a16:creationId xmlns:a16="http://schemas.microsoft.com/office/drawing/2014/main" id="{DBAFA6D1-B894-4BC6-B44D-D537DFBA20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7" name="Text Box 45">
          <a:extLst>
            <a:ext uri="{FF2B5EF4-FFF2-40B4-BE49-F238E27FC236}">
              <a16:creationId xmlns:a16="http://schemas.microsoft.com/office/drawing/2014/main" id="{E3AB6509-DF26-4FFC-B3C4-FEC859DD5F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98616C11-8A46-455C-83ED-B9780EB765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79" name="Text Box 47">
          <a:extLst>
            <a:ext uri="{FF2B5EF4-FFF2-40B4-BE49-F238E27FC236}">
              <a16:creationId xmlns:a16="http://schemas.microsoft.com/office/drawing/2014/main" id="{C5FA35C6-501C-4D5C-8518-888F10A837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0" name="Text Box 48">
          <a:extLst>
            <a:ext uri="{FF2B5EF4-FFF2-40B4-BE49-F238E27FC236}">
              <a16:creationId xmlns:a16="http://schemas.microsoft.com/office/drawing/2014/main" id="{FA25BB3B-68D2-4733-B26C-69A33C1B8D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1" name="Text Box 55">
          <a:extLst>
            <a:ext uri="{FF2B5EF4-FFF2-40B4-BE49-F238E27FC236}">
              <a16:creationId xmlns:a16="http://schemas.microsoft.com/office/drawing/2014/main" id="{54EFB639-6610-4361-A7A4-340E89CA2B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2" name="Text Box 56">
          <a:extLst>
            <a:ext uri="{FF2B5EF4-FFF2-40B4-BE49-F238E27FC236}">
              <a16:creationId xmlns:a16="http://schemas.microsoft.com/office/drawing/2014/main" id="{63790232-BAAB-4693-BA13-D998874FFB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3" name="Text Box 57">
          <a:extLst>
            <a:ext uri="{FF2B5EF4-FFF2-40B4-BE49-F238E27FC236}">
              <a16:creationId xmlns:a16="http://schemas.microsoft.com/office/drawing/2014/main" id="{18C456B2-2FDF-4A84-99FE-804098A591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4" name="Text Box 58">
          <a:extLst>
            <a:ext uri="{FF2B5EF4-FFF2-40B4-BE49-F238E27FC236}">
              <a16:creationId xmlns:a16="http://schemas.microsoft.com/office/drawing/2014/main" id="{2AA647B5-5898-41C9-A4F2-A93CB5A1F7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5" name="Text Box 59">
          <a:extLst>
            <a:ext uri="{FF2B5EF4-FFF2-40B4-BE49-F238E27FC236}">
              <a16:creationId xmlns:a16="http://schemas.microsoft.com/office/drawing/2014/main" id="{23495B33-6925-4DDE-BCEB-4AE8CDC09F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6" name="Text Box 60">
          <a:extLst>
            <a:ext uri="{FF2B5EF4-FFF2-40B4-BE49-F238E27FC236}">
              <a16:creationId xmlns:a16="http://schemas.microsoft.com/office/drawing/2014/main" id="{C5C45AE6-85B4-4D74-A0C8-D4D3992F16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7" name="Text Box 61">
          <a:extLst>
            <a:ext uri="{FF2B5EF4-FFF2-40B4-BE49-F238E27FC236}">
              <a16:creationId xmlns:a16="http://schemas.microsoft.com/office/drawing/2014/main" id="{3E675E7E-970E-42DE-B24A-2CDC2C66AD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8" name="Text Box 62">
          <a:extLst>
            <a:ext uri="{FF2B5EF4-FFF2-40B4-BE49-F238E27FC236}">
              <a16:creationId xmlns:a16="http://schemas.microsoft.com/office/drawing/2014/main" id="{8FA288B9-C6C5-4B9D-BAC1-49744D2457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89" name="Text Box 63">
          <a:extLst>
            <a:ext uri="{FF2B5EF4-FFF2-40B4-BE49-F238E27FC236}">
              <a16:creationId xmlns:a16="http://schemas.microsoft.com/office/drawing/2014/main" id="{7354CAD0-ACA6-43A7-9404-A91BD50721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0" name="Text Box 64">
          <a:extLst>
            <a:ext uri="{FF2B5EF4-FFF2-40B4-BE49-F238E27FC236}">
              <a16:creationId xmlns:a16="http://schemas.microsoft.com/office/drawing/2014/main" id="{59B8371D-5EDA-48FB-A826-FB0A84B238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1" name="Text Box 66">
          <a:extLst>
            <a:ext uri="{FF2B5EF4-FFF2-40B4-BE49-F238E27FC236}">
              <a16:creationId xmlns:a16="http://schemas.microsoft.com/office/drawing/2014/main" id="{087DF4C8-926E-4140-8791-0009D3AE7D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2" name="Text Box 67">
          <a:extLst>
            <a:ext uri="{FF2B5EF4-FFF2-40B4-BE49-F238E27FC236}">
              <a16:creationId xmlns:a16="http://schemas.microsoft.com/office/drawing/2014/main" id="{BC0AED79-72B9-44FF-AA28-31E0550A35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3" name="Text Box 68">
          <a:extLst>
            <a:ext uri="{FF2B5EF4-FFF2-40B4-BE49-F238E27FC236}">
              <a16:creationId xmlns:a16="http://schemas.microsoft.com/office/drawing/2014/main" id="{851903BF-EC6A-4B38-ADC1-01C7E02967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4" name="Text Box 69">
          <a:extLst>
            <a:ext uri="{FF2B5EF4-FFF2-40B4-BE49-F238E27FC236}">
              <a16:creationId xmlns:a16="http://schemas.microsoft.com/office/drawing/2014/main" id="{D3E4DE96-1E02-4EDC-A75B-866D758FC2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5" name="Text Box 70">
          <a:extLst>
            <a:ext uri="{FF2B5EF4-FFF2-40B4-BE49-F238E27FC236}">
              <a16:creationId xmlns:a16="http://schemas.microsoft.com/office/drawing/2014/main" id="{96580626-B017-4F8B-8BA9-13F14EBCE2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6" name="Text Box 71">
          <a:extLst>
            <a:ext uri="{FF2B5EF4-FFF2-40B4-BE49-F238E27FC236}">
              <a16:creationId xmlns:a16="http://schemas.microsoft.com/office/drawing/2014/main" id="{2DB02BAD-5597-4CB9-B007-E2E23BA970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7" name="Text Box 72">
          <a:extLst>
            <a:ext uri="{FF2B5EF4-FFF2-40B4-BE49-F238E27FC236}">
              <a16:creationId xmlns:a16="http://schemas.microsoft.com/office/drawing/2014/main" id="{61D9D4F5-EF47-4287-B082-32C97CAE87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8" name="Text Box 73">
          <a:extLst>
            <a:ext uri="{FF2B5EF4-FFF2-40B4-BE49-F238E27FC236}">
              <a16:creationId xmlns:a16="http://schemas.microsoft.com/office/drawing/2014/main" id="{AF733900-2FDB-4EED-B2B3-84D4A26691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1999" name="Text Box 74">
          <a:extLst>
            <a:ext uri="{FF2B5EF4-FFF2-40B4-BE49-F238E27FC236}">
              <a16:creationId xmlns:a16="http://schemas.microsoft.com/office/drawing/2014/main" id="{9A6CE666-AD92-4969-892E-FD32DD33E9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0" name="Text Box 75">
          <a:extLst>
            <a:ext uri="{FF2B5EF4-FFF2-40B4-BE49-F238E27FC236}">
              <a16:creationId xmlns:a16="http://schemas.microsoft.com/office/drawing/2014/main" id="{A1E7C90F-11CC-42F1-8981-5D6CC5100D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1" name="Text Box 77">
          <a:extLst>
            <a:ext uri="{FF2B5EF4-FFF2-40B4-BE49-F238E27FC236}">
              <a16:creationId xmlns:a16="http://schemas.microsoft.com/office/drawing/2014/main" id="{473ED2A2-9A1B-4F48-9B7C-4F2C5F8917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2" name="Text Box 78">
          <a:extLst>
            <a:ext uri="{FF2B5EF4-FFF2-40B4-BE49-F238E27FC236}">
              <a16:creationId xmlns:a16="http://schemas.microsoft.com/office/drawing/2014/main" id="{BDAC7904-DE25-48CF-9EF8-174648E3D8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0B5CD762-8914-4823-8AF5-0FD3635989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6BF35ACA-F17A-46D9-A0AB-464EE77D96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5001A341-9680-45F8-9B2E-EC81387E4C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A56CEEF1-2101-4CD3-BA32-3AAC3056FA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7" name="Text Box 5">
          <a:extLst>
            <a:ext uri="{FF2B5EF4-FFF2-40B4-BE49-F238E27FC236}">
              <a16:creationId xmlns:a16="http://schemas.microsoft.com/office/drawing/2014/main" id="{E4E11BBF-178B-424C-B9F4-6855D478B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8" name="Text Box 6">
          <a:extLst>
            <a:ext uri="{FF2B5EF4-FFF2-40B4-BE49-F238E27FC236}">
              <a16:creationId xmlns:a16="http://schemas.microsoft.com/office/drawing/2014/main" id="{83F0BD9F-B85A-423E-84FC-FEA79063A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996E8FFF-E7F3-45D0-814D-0DC3E55AC9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0" name="Text Box 8">
          <a:extLst>
            <a:ext uri="{FF2B5EF4-FFF2-40B4-BE49-F238E27FC236}">
              <a16:creationId xmlns:a16="http://schemas.microsoft.com/office/drawing/2014/main" id="{111461F3-4087-4512-A644-59DB0E81E1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4B11966A-1283-44A1-ABA3-5367EBBADA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2" name="Text Box 10">
          <a:extLst>
            <a:ext uri="{FF2B5EF4-FFF2-40B4-BE49-F238E27FC236}">
              <a16:creationId xmlns:a16="http://schemas.microsoft.com/office/drawing/2014/main" id="{7C9EC287-28CC-4271-BA2C-5BB3C7B989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3" name="Text Box 11">
          <a:extLst>
            <a:ext uri="{FF2B5EF4-FFF2-40B4-BE49-F238E27FC236}">
              <a16:creationId xmlns:a16="http://schemas.microsoft.com/office/drawing/2014/main" id="{90C2E844-1713-42F6-89EA-F083A99ECA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4" name="Text Box 12">
          <a:extLst>
            <a:ext uri="{FF2B5EF4-FFF2-40B4-BE49-F238E27FC236}">
              <a16:creationId xmlns:a16="http://schemas.microsoft.com/office/drawing/2014/main" id="{8A433BF1-2FC9-442E-A63B-2D8E514027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5" name="Text Box 49">
          <a:extLst>
            <a:ext uri="{FF2B5EF4-FFF2-40B4-BE49-F238E27FC236}">
              <a16:creationId xmlns:a16="http://schemas.microsoft.com/office/drawing/2014/main" id="{0436BEF8-154B-46B8-9E92-D07358577E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6" name="Text Box 50">
          <a:extLst>
            <a:ext uri="{FF2B5EF4-FFF2-40B4-BE49-F238E27FC236}">
              <a16:creationId xmlns:a16="http://schemas.microsoft.com/office/drawing/2014/main" id="{27B78106-8D70-4875-BC51-CB17FFDB18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7" name="Text Box 52">
          <a:extLst>
            <a:ext uri="{FF2B5EF4-FFF2-40B4-BE49-F238E27FC236}">
              <a16:creationId xmlns:a16="http://schemas.microsoft.com/office/drawing/2014/main" id="{F5E70645-00C7-4242-B57D-CAD7CB5768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8" name="Text Box 53">
          <a:extLst>
            <a:ext uri="{FF2B5EF4-FFF2-40B4-BE49-F238E27FC236}">
              <a16:creationId xmlns:a16="http://schemas.microsoft.com/office/drawing/2014/main" id="{B627E5D4-C5FF-49E7-BC72-D8920C6687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D68C04BB-A0F1-4B7F-82CF-7EFC1C63A6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59E5DB05-BF07-4767-9751-52118EA1A5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1" name="Text Box 5">
          <a:extLst>
            <a:ext uri="{FF2B5EF4-FFF2-40B4-BE49-F238E27FC236}">
              <a16:creationId xmlns:a16="http://schemas.microsoft.com/office/drawing/2014/main" id="{DC670973-2BD3-4D58-818D-9D599E6114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2" name="Text Box 6">
          <a:extLst>
            <a:ext uri="{FF2B5EF4-FFF2-40B4-BE49-F238E27FC236}">
              <a16:creationId xmlns:a16="http://schemas.microsoft.com/office/drawing/2014/main" id="{DCEE30C0-0CFD-40CA-AE5F-30C1906DC6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170CA7BE-4E60-420C-A541-B12256BFCF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E503F67C-17D2-47B3-809C-E45F3D1572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1C7A9194-DA3E-4DED-B4F2-3185D03615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6" name="Text Box 10">
          <a:extLst>
            <a:ext uri="{FF2B5EF4-FFF2-40B4-BE49-F238E27FC236}">
              <a16:creationId xmlns:a16="http://schemas.microsoft.com/office/drawing/2014/main" id="{8301991C-C873-4396-A1FE-CC46985D59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7" name="Text Box 11">
          <a:extLst>
            <a:ext uri="{FF2B5EF4-FFF2-40B4-BE49-F238E27FC236}">
              <a16:creationId xmlns:a16="http://schemas.microsoft.com/office/drawing/2014/main" id="{3F05A56E-E599-4CDD-AFEA-CAED41012C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8" name="Text Box 12">
          <a:extLst>
            <a:ext uri="{FF2B5EF4-FFF2-40B4-BE49-F238E27FC236}">
              <a16:creationId xmlns:a16="http://schemas.microsoft.com/office/drawing/2014/main" id="{BC3D01BB-1688-46E6-B61D-CEE503CA41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1D1D1024-4C67-438E-A267-850133FEC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0" name="Text Box 40">
          <a:extLst>
            <a:ext uri="{FF2B5EF4-FFF2-40B4-BE49-F238E27FC236}">
              <a16:creationId xmlns:a16="http://schemas.microsoft.com/office/drawing/2014/main" id="{9730CB5B-8C2C-4F28-833A-9EE39010DC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1" name="Text Box 41">
          <a:extLst>
            <a:ext uri="{FF2B5EF4-FFF2-40B4-BE49-F238E27FC236}">
              <a16:creationId xmlns:a16="http://schemas.microsoft.com/office/drawing/2014/main" id="{A8554738-CE6F-4807-A5BE-EE072E934C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2" name="Text Box 42">
          <a:extLst>
            <a:ext uri="{FF2B5EF4-FFF2-40B4-BE49-F238E27FC236}">
              <a16:creationId xmlns:a16="http://schemas.microsoft.com/office/drawing/2014/main" id="{2B0490BD-F171-4398-BB2B-1EE2627EC3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3" name="Text Box 43">
          <a:extLst>
            <a:ext uri="{FF2B5EF4-FFF2-40B4-BE49-F238E27FC236}">
              <a16:creationId xmlns:a16="http://schemas.microsoft.com/office/drawing/2014/main" id="{9EB5B803-FAEF-4E67-8A89-EC1CDFA18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4" name="Text Box 44">
          <a:extLst>
            <a:ext uri="{FF2B5EF4-FFF2-40B4-BE49-F238E27FC236}">
              <a16:creationId xmlns:a16="http://schemas.microsoft.com/office/drawing/2014/main" id="{6C17F1FD-D191-4F1F-B552-44E6C6FA2B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5" name="Text Box 45">
          <a:extLst>
            <a:ext uri="{FF2B5EF4-FFF2-40B4-BE49-F238E27FC236}">
              <a16:creationId xmlns:a16="http://schemas.microsoft.com/office/drawing/2014/main" id="{78E33B7D-1E76-490C-B3B5-536BFD9332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A3327286-22D5-4B7F-8E8B-1D3D3C478C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7" name="Text Box 47">
          <a:extLst>
            <a:ext uri="{FF2B5EF4-FFF2-40B4-BE49-F238E27FC236}">
              <a16:creationId xmlns:a16="http://schemas.microsoft.com/office/drawing/2014/main" id="{7C45AF11-8D79-41B0-B5D1-78E60E2397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8" name="Text Box 48">
          <a:extLst>
            <a:ext uri="{FF2B5EF4-FFF2-40B4-BE49-F238E27FC236}">
              <a16:creationId xmlns:a16="http://schemas.microsoft.com/office/drawing/2014/main" id="{6F4805E4-55DE-431F-AAE6-21D708708A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39" name="Text Box 49">
          <a:extLst>
            <a:ext uri="{FF2B5EF4-FFF2-40B4-BE49-F238E27FC236}">
              <a16:creationId xmlns:a16="http://schemas.microsoft.com/office/drawing/2014/main" id="{A3EAF90A-1D27-4722-9BE0-678E5BB40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0" name="Text Box 50">
          <a:extLst>
            <a:ext uri="{FF2B5EF4-FFF2-40B4-BE49-F238E27FC236}">
              <a16:creationId xmlns:a16="http://schemas.microsoft.com/office/drawing/2014/main" id="{44A8B6D0-A88C-4E89-B88C-65272D3EAF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23885164-F00D-4AC0-A8A5-AC8F15D5E8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6BB08CCF-ECF8-48B3-9687-29CDE02703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3" name="Text Box 55">
          <a:extLst>
            <a:ext uri="{FF2B5EF4-FFF2-40B4-BE49-F238E27FC236}">
              <a16:creationId xmlns:a16="http://schemas.microsoft.com/office/drawing/2014/main" id="{09F82AEA-96EE-47C1-B564-7228AD4296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4" name="Text Box 56">
          <a:extLst>
            <a:ext uri="{FF2B5EF4-FFF2-40B4-BE49-F238E27FC236}">
              <a16:creationId xmlns:a16="http://schemas.microsoft.com/office/drawing/2014/main" id="{8D6896C0-9E35-4DE1-8725-C4BE7C3FEF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5" name="Text Box 57">
          <a:extLst>
            <a:ext uri="{FF2B5EF4-FFF2-40B4-BE49-F238E27FC236}">
              <a16:creationId xmlns:a16="http://schemas.microsoft.com/office/drawing/2014/main" id="{D6EFAFB1-ED38-478A-8600-33B6333B7E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6" name="Text Box 58">
          <a:extLst>
            <a:ext uri="{FF2B5EF4-FFF2-40B4-BE49-F238E27FC236}">
              <a16:creationId xmlns:a16="http://schemas.microsoft.com/office/drawing/2014/main" id="{F93A026F-82B6-4731-B005-B6C131F10D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7" name="Text Box 59">
          <a:extLst>
            <a:ext uri="{FF2B5EF4-FFF2-40B4-BE49-F238E27FC236}">
              <a16:creationId xmlns:a16="http://schemas.microsoft.com/office/drawing/2014/main" id="{CF1CEA59-3D96-4452-BE47-46E262E86B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8" name="Text Box 60">
          <a:extLst>
            <a:ext uri="{FF2B5EF4-FFF2-40B4-BE49-F238E27FC236}">
              <a16:creationId xmlns:a16="http://schemas.microsoft.com/office/drawing/2014/main" id="{1E55D861-4F88-4FC0-944F-F5FA0D60E0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49" name="Text Box 61">
          <a:extLst>
            <a:ext uri="{FF2B5EF4-FFF2-40B4-BE49-F238E27FC236}">
              <a16:creationId xmlns:a16="http://schemas.microsoft.com/office/drawing/2014/main" id="{1D0431A7-6F76-4EE2-B9F9-6BD27AD332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0" name="Text Box 62">
          <a:extLst>
            <a:ext uri="{FF2B5EF4-FFF2-40B4-BE49-F238E27FC236}">
              <a16:creationId xmlns:a16="http://schemas.microsoft.com/office/drawing/2014/main" id="{41E65C79-629C-4708-9356-ADDD8611E9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1" name="Text Box 63">
          <a:extLst>
            <a:ext uri="{FF2B5EF4-FFF2-40B4-BE49-F238E27FC236}">
              <a16:creationId xmlns:a16="http://schemas.microsoft.com/office/drawing/2014/main" id="{2ACC86C3-0705-410E-A820-373C2C8B17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2" name="Text Box 64">
          <a:extLst>
            <a:ext uri="{FF2B5EF4-FFF2-40B4-BE49-F238E27FC236}">
              <a16:creationId xmlns:a16="http://schemas.microsoft.com/office/drawing/2014/main" id="{A31B0757-29A9-4708-8E16-EC25D31F37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3" name="Text Box 66">
          <a:extLst>
            <a:ext uri="{FF2B5EF4-FFF2-40B4-BE49-F238E27FC236}">
              <a16:creationId xmlns:a16="http://schemas.microsoft.com/office/drawing/2014/main" id="{2CEF0108-50CE-4DC7-9381-53C0716DA8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4" name="Text Box 67">
          <a:extLst>
            <a:ext uri="{FF2B5EF4-FFF2-40B4-BE49-F238E27FC236}">
              <a16:creationId xmlns:a16="http://schemas.microsoft.com/office/drawing/2014/main" id="{0E90357B-5586-4049-9EE8-5DA8C03063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5" name="Text Box 68">
          <a:extLst>
            <a:ext uri="{FF2B5EF4-FFF2-40B4-BE49-F238E27FC236}">
              <a16:creationId xmlns:a16="http://schemas.microsoft.com/office/drawing/2014/main" id="{5B8E7E9D-5318-4574-BFF2-E1E223D9B3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6" name="Text Box 69">
          <a:extLst>
            <a:ext uri="{FF2B5EF4-FFF2-40B4-BE49-F238E27FC236}">
              <a16:creationId xmlns:a16="http://schemas.microsoft.com/office/drawing/2014/main" id="{B9A26D65-CA8D-40D6-9C76-B5A91728C0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7" name="Text Box 70">
          <a:extLst>
            <a:ext uri="{FF2B5EF4-FFF2-40B4-BE49-F238E27FC236}">
              <a16:creationId xmlns:a16="http://schemas.microsoft.com/office/drawing/2014/main" id="{4F478780-4D9F-4494-9DB0-4425CB510C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8" name="Text Box 71">
          <a:extLst>
            <a:ext uri="{FF2B5EF4-FFF2-40B4-BE49-F238E27FC236}">
              <a16:creationId xmlns:a16="http://schemas.microsoft.com/office/drawing/2014/main" id="{194067F5-0ED0-4464-B112-7FEAB29BFD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59" name="Text Box 72">
          <a:extLst>
            <a:ext uri="{FF2B5EF4-FFF2-40B4-BE49-F238E27FC236}">
              <a16:creationId xmlns:a16="http://schemas.microsoft.com/office/drawing/2014/main" id="{59593252-4BFA-4B20-9C65-BED86E715C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0" name="Text Box 73">
          <a:extLst>
            <a:ext uri="{FF2B5EF4-FFF2-40B4-BE49-F238E27FC236}">
              <a16:creationId xmlns:a16="http://schemas.microsoft.com/office/drawing/2014/main" id="{54B86B3F-3D33-4700-8355-57C6220126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1" name="Text Box 74">
          <a:extLst>
            <a:ext uri="{FF2B5EF4-FFF2-40B4-BE49-F238E27FC236}">
              <a16:creationId xmlns:a16="http://schemas.microsoft.com/office/drawing/2014/main" id="{85DCB816-01CA-48E5-B398-8FAF412ADD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2" name="Text Box 75">
          <a:extLst>
            <a:ext uri="{FF2B5EF4-FFF2-40B4-BE49-F238E27FC236}">
              <a16:creationId xmlns:a16="http://schemas.microsoft.com/office/drawing/2014/main" id="{7AD536F3-00CB-4BB2-8352-C2E4F3B1B5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3" name="Text Box 77">
          <a:extLst>
            <a:ext uri="{FF2B5EF4-FFF2-40B4-BE49-F238E27FC236}">
              <a16:creationId xmlns:a16="http://schemas.microsoft.com/office/drawing/2014/main" id="{0D035283-8C8B-49F5-9799-59F7972BF7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4" name="Text Box 78">
          <a:extLst>
            <a:ext uri="{FF2B5EF4-FFF2-40B4-BE49-F238E27FC236}">
              <a16:creationId xmlns:a16="http://schemas.microsoft.com/office/drawing/2014/main" id="{16F61762-4BBB-4D50-BFBC-B86A99C063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5" name="Text Box 80">
          <a:extLst>
            <a:ext uri="{FF2B5EF4-FFF2-40B4-BE49-F238E27FC236}">
              <a16:creationId xmlns:a16="http://schemas.microsoft.com/office/drawing/2014/main" id="{BE75D187-EAAE-4E97-A9F9-4BD1AA7177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6" name="Text Box 81">
          <a:extLst>
            <a:ext uri="{FF2B5EF4-FFF2-40B4-BE49-F238E27FC236}">
              <a16:creationId xmlns:a16="http://schemas.microsoft.com/office/drawing/2014/main" id="{F17932C9-B131-4DDE-AA62-077B860DBB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7620B411-1E6F-4C59-B586-094F0219EA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8" name="Text Box 40">
          <a:extLst>
            <a:ext uri="{FF2B5EF4-FFF2-40B4-BE49-F238E27FC236}">
              <a16:creationId xmlns:a16="http://schemas.microsoft.com/office/drawing/2014/main" id="{2F2387CF-3E05-4A9E-A932-E23C8D5CA5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69" name="Text Box 41">
          <a:extLst>
            <a:ext uri="{FF2B5EF4-FFF2-40B4-BE49-F238E27FC236}">
              <a16:creationId xmlns:a16="http://schemas.microsoft.com/office/drawing/2014/main" id="{36C0EE76-551D-48D8-AB78-C105CB7A6E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0" name="Text Box 42">
          <a:extLst>
            <a:ext uri="{FF2B5EF4-FFF2-40B4-BE49-F238E27FC236}">
              <a16:creationId xmlns:a16="http://schemas.microsoft.com/office/drawing/2014/main" id="{3DEFD216-8A0F-4E92-B81A-76DB65FB8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1" name="Text Box 43">
          <a:extLst>
            <a:ext uri="{FF2B5EF4-FFF2-40B4-BE49-F238E27FC236}">
              <a16:creationId xmlns:a16="http://schemas.microsoft.com/office/drawing/2014/main" id="{FBD5E93A-C5B7-49E3-B3B8-55FE9C55B4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2" name="Text Box 44">
          <a:extLst>
            <a:ext uri="{FF2B5EF4-FFF2-40B4-BE49-F238E27FC236}">
              <a16:creationId xmlns:a16="http://schemas.microsoft.com/office/drawing/2014/main" id="{C5340161-488C-4A69-92C8-942035CBFA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3" name="Text Box 45">
          <a:extLst>
            <a:ext uri="{FF2B5EF4-FFF2-40B4-BE49-F238E27FC236}">
              <a16:creationId xmlns:a16="http://schemas.microsoft.com/office/drawing/2014/main" id="{DFAF92DE-6A3F-4EFF-B208-F1B9103D88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3B8DDA63-1060-4744-8339-2655CD9B80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5" name="Text Box 47">
          <a:extLst>
            <a:ext uri="{FF2B5EF4-FFF2-40B4-BE49-F238E27FC236}">
              <a16:creationId xmlns:a16="http://schemas.microsoft.com/office/drawing/2014/main" id="{74735E8A-430A-4593-AC00-0F22B1B3DB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6" name="Text Box 48">
          <a:extLst>
            <a:ext uri="{FF2B5EF4-FFF2-40B4-BE49-F238E27FC236}">
              <a16:creationId xmlns:a16="http://schemas.microsoft.com/office/drawing/2014/main" id="{6CE84BF3-3AD3-433A-8F01-94CA3CF4DB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7" name="Text Box 55">
          <a:extLst>
            <a:ext uri="{FF2B5EF4-FFF2-40B4-BE49-F238E27FC236}">
              <a16:creationId xmlns:a16="http://schemas.microsoft.com/office/drawing/2014/main" id="{80D5874F-931B-4499-85A2-C9CDDFEEA6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8" name="Text Box 56">
          <a:extLst>
            <a:ext uri="{FF2B5EF4-FFF2-40B4-BE49-F238E27FC236}">
              <a16:creationId xmlns:a16="http://schemas.microsoft.com/office/drawing/2014/main" id="{4F792F67-DDE0-49F6-A851-38AEF2E37C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79" name="Text Box 57">
          <a:extLst>
            <a:ext uri="{FF2B5EF4-FFF2-40B4-BE49-F238E27FC236}">
              <a16:creationId xmlns:a16="http://schemas.microsoft.com/office/drawing/2014/main" id="{F92E703E-673D-4726-BAD1-49FDEA6A7C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0" name="Text Box 58">
          <a:extLst>
            <a:ext uri="{FF2B5EF4-FFF2-40B4-BE49-F238E27FC236}">
              <a16:creationId xmlns:a16="http://schemas.microsoft.com/office/drawing/2014/main" id="{E932DBC8-BEF6-4D2F-94AF-5173C0A8D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1" name="Text Box 59">
          <a:extLst>
            <a:ext uri="{FF2B5EF4-FFF2-40B4-BE49-F238E27FC236}">
              <a16:creationId xmlns:a16="http://schemas.microsoft.com/office/drawing/2014/main" id="{6B649E22-ECB4-4ED5-9865-6486EAB2D7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2" name="Text Box 60">
          <a:extLst>
            <a:ext uri="{FF2B5EF4-FFF2-40B4-BE49-F238E27FC236}">
              <a16:creationId xmlns:a16="http://schemas.microsoft.com/office/drawing/2014/main" id="{9C5EEDC6-1FCF-450B-8AB3-2165CE5873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3" name="Text Box 61">
          <a:extLst>
            <a:ext uri="{FF2B5EF4-FFF2-40B4-BE49-F238E27FC236}">
              <a16:creationId xmlns:a16="http://schemas.microsoft.com/office/drawing/2014/main" id="{440F826E-A298-41D8-8E5F-EF15030FC6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4" name="Text Box 62">
          <a:extLst>
            <a:ext uri="{FF2B5EF4-FFF2-40B4-BE49-F238E27FC236}">
              <a16:creationId xmlns:a16="http://schemas.microsoft.com/office/drawing/2014/main" id="{474D57D4-33D5-45B2-B629-E3F2899ED4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044E1697-3F41-4626-990E-68E21E60B7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6" name="Text Box 64">
          <a:extLst>
            <a:ext uri="{FF2B5EF4-FFF2-40B4-BE49-F238E27FC236}">
              <a16:creationId xmlns:a16="http://schemas.microsoft.com/office/drawing/2014/main" id="{FB63C7B5-EF61-4D43-9CA7-BDE48B43B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7" name="Text Box 66">
          <a:extLst>
            <a:ext uri="{FF2B5EF4-FFF2-40B4-BE49-F238E27FC236}">
              <a16:creationId xmlns:a16="http://schemas.microsoft.com/office/drawing/2014/main" id="{DB2D4B55-F15C-46DA-96BF-8A1E2FF4B9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8" name="Text Box 67">
          <a:extLst>
            <a:ext uri="{FF2B5EF4-FFF2-40B4-BE49-F238E27FC236}">
              <a16:creationId xmlns:a16="http://schemas.microsoft.com/office/drawing/2014/main" id="{D479AA5A-D6DE-422C-B23E-DD9EBCB490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89" name="Text Box 68">
          <a:extLst>
            <a:ext uri="{FF2B5EF4-FFF2-40B4-BE49-F238E27FC236}">
              <a16:creationId xmlns:a16="http://schemas.microsoft.com/office/drawing/2014/main" id="{1A57E59F-5A8A-4C40-891C-CEABEF9472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0" name="Text Box 69">
          <a:extLst>
            <a:ext uri="{FF2B5EF4-FFF2-40B4-BE49-F238E27FC236}">
              <a16:creationId xmlns:a16="http://schemas.microsoft.com/office/drawing/2014/main" id="{4B064B68-E6F6-46EE-BB7F-07D4E12D0F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1" name="Text Box 70">
          <a:extLst>
            <a:ext uri="{FF2B5EF4-FFF2-40B4-BE49-F238E27FC236}">
              <a16:creationId xmlns:a16="http://schemas.microsoft.com/office/drawing/2014/main" id="{2D0DB454-5627-4C80-BF23-F204B67C6A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2" name="Text Box 71">
          <a:extLst>
            <a:ext uri="{FF2B5EF4-FFF2-40B4-BE49-F238E27FC236}">
              <a16:creationId xmlns:a16="http://schemas.microsoft.com/office/drawing/2014/main" id="{36BA850B-14F1-4A4D-8642-6648E24D2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3" name="Text Box 72">
          <a:extLst>
            <a:ext uri="{FF2B5EF4-FFF2-40B4-BE49-F238E27FC236}">
              <a16:creationId xmlns:a16="http://schemas.microsoft.com/office/drawing/2014/main" id="{DE044DEB-391E-4A37-9C26-11E109A855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4" name="Text Box 73">
          <a:extLst>
            <a:ext uri="{FF2B5EF4-FFF2-40B4-BE49-F238E27FC236}">
              <a16:creationId xmlns:a16="http://schemas.microsoft.com/office/drawing/2014/main" id="{6EAA29DF-7965-487B-B98A-6203C7E893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5" name="Text Box 74">
          <a:extLst>
            <a:ext uri="{FF2B5EF4-FFF2-40B4-BE49-F238E27FC236}">
              <a16:creationId xmlns:a16="http://schemas.microsoft.com/office/drawing/2014/main" id="{27A56605-15F0-4146-A211-0118608915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6" name="Text Box 75">
          <a:extLst>
            <a:ext uri="{FF2B5EF4-FFF2-40B4-BE49-F238E27FC236}">
              <a16:creationId xmlns:a16="http://schemas.microsoft.com/office/drawing/2014/main" id="{B797EF2E-5695-4BC2-A8BA-201C54FEF9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7" name="Text Box 77">
          <a:extLst>
            <a:ext uri="{FF2B5EF4-FFF2-40B4-BE49-F238E27FC236}">
              <a16:creationId xmlns:a16="http://schemas.microsoft.com/office/drawing/2014/main" id="{EBCA4478-DC46-4CE2-88E0-34F3590D06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8" name="Text Box 78">
          <a:extLst>
            <a:ext uri="{FF2B5EF4-FFF2-40B4-BE49-F238E27FC236}">
              <a16:creationId xmlns:a16="http://schemas.microsoft.com/office/drawing/2014/main" id="{E5D978F6-B1B1-45C3-B9AB-0965ADA751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099" name="Text Box 80">
          <a:extLst>
            <a:ext uri="{FF2B5EF4-FFF2-40B4-BE49-F238E27FC236}">
              <a16:creationId xmlns:a16="http://schemas.microsoft.com/office/drawing/2014/main" id="{0AB81434-F63A-4A29-A3CB-FF24EC478E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0" name="Text Box 81">
          <a:extLst>
            <a:ext uri="{FF2B5EF4-FFF2-40B4-BE49-F238E27FC236}">
              <a16:creationId xmlns:a16="http://schemas.microsoft.com/office/drawing/2014/main" id="{F82DE20B-297C-4346-BA9C-7FC4D6C35B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3C4AD8B5-5C0F-4BF8-84EE-08217BBD0C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2" name="Text Box 40">
          <a:extLst>
            <a:ext uri="{FF2B5EF4-FFF2-40B4-BE49-F238E27FC236}">
              <a16:creationId xmlns:a16="http://schemas.microsoft.com/office/drawing/2014/main" id="{95F51308-9E99-41DC-923C-C29A8379F0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3" name="Text Box 41">
          <a:extLst>
            <a:ext uri="{FF2B5EF4-FFF2-40B4-BE49-F238E27FC236}">
              <a16:creationId xmlns:a16="http://schemas.microsoft.com/office/drawing/2014/main" id="{ADE79A5C-3F34-419A-A37D-54181B7D84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4" name="Text Box 42">
          <a:extLst>
            <a:ext uri="{FF2B5EF4-FFF2-40B4-BE49-F238E27FC236}">
              <a16:creationId xmlns:a16="http://schemas.microsoft.com/office/drawing/2014/main" id="{0E4C538C-E096-4618-AAB1-FB2D0C995E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5" name="Text Box 43">
          <a:extLst>
            <a:ext uri="{FF2B5EF4-FFF2-40B4-BE49-F238E27FC236}">
              <a16:creationId xmlns:a16="http://schemas.microsoft.com/office/drawing/2014/main" id="{D12ED374-4047-4229-A8C6-6F0D601C70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6" name="Text Box 44">
          <a:extLst>
            <a:ext uri="{FF2B5EF4-FFF2-40B4-BE49-F238E27FC236}">
              <a16:creationId xmlns:a16="http://schemas.microsoft.com/office/drawing/2014/main" id="{593CDAA1-7976-4408-B06D-CED8D43681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7" name="Text Box 45">
          <a:extLst>
            <a:ext uri="{FF2B5EF4-FFF2-40B4-BE49-F238E27FC236}">
              <a16:creationId xmlns:a16="http://schemas.microsoft.com/office/drawing/2014/main" id="{E01596F2-C908-44E7-ACB3-04DED0D53A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18E5AAEE-AF26-45FC-964F-C60EEC9865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09" name="Text Box 47">
          <a:extLst>
            <a:ext uri="{FF2B5EF4-FFF2-40B4-BE49-F238E27FC236}">
              <a16:creationId xmlns:a16="http://schemas.microsoft.com/office/drawing/2014/main" id="{F0C690A7-ECD7-4364-85A6-09738FCB45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0" name="Text Box 48">
          <a:extLst>
            <a:ext uri="{FF2B5EF4-FFF2-40B4-BE49-F238E27FC236}">
              <a16:creationId xmlns:a16="http://schemas.microsoft.com/office/drawing/2014/main" id="{29E741EE-D18A-44B2-A5C9-777DBEB514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1" name="Text Box 55">
          <a:extLst>
            <a:ext uri="{FF2B5EF4-FFF2-40B4-BE49-F238E27FC236}">
              <a16:creationId xmlns:a16="http://schemas.microsoft.com/office/drawing/2014/main" id="{8D6A4607-4260-48D9-909D-E215FA3F66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2" name="Text Box 56">
          <a:extLst>
            <a:ext uri="{FF2B5EF4-FFF2-40B4-BE49-F238E27FC236}">
              <a16:creationId xmlns:a16="http://schemas.microsoft.com/office/drawing/2014/main" id="{FDDF4431-73CA-4C37-9853-6F1BB16BAA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3" name="Text Box 57">
          <a:extLst>
            <a:ext uri="{FF2B5EF4-FFF2-40B4-BE49-F238E27FC236}">
              <a16:creationId xmlns:a16="http://schemas.microsoft.com/office/drawing/2014/main" id="{61EF605F-F697-4204-8522-55DA3E2A34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4" name="Text Box 58">
          <a:extLst>
            <a:ext uri="{FF2B5EF4-FFF2-40B4-BE49-F238E27FC236}">
              <a16:creationId xmlns:a16="http://schemas.microsoft.com/office/drawing/2014/main" id="{3F78F776-BE7F-4248-97EF-397ACABE44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5" name="Text Box 59">
          <a:extLst>
            <a:ext uri="{FF2B5EF4-FFF2-40B4-BE49-F238E27FC236}">
              <a16:creationId xmlns:a16="http://schemas.microsoft.com/office/drawing/2014/main" id="{7F6D1298-A865-47A3-9CB3-62C4183D22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6" name="Text Box 60">
          <a:extLst>
            <a:ext uri="{FF2B5EF4-FFF2-40B4-BE49-F238E27FC236}">
              <a16:creationId xmlns:a16="http://schemas.microsoft.com/office/drawing/2014/main" id="{0752891D-0ECF-457C-BD07-B4CE6F5B91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7" name="Text Box 61">
          <a:extLst>
            <a:ext uri="{FF2B5EF4-FFF2-40B4-BE49-F238E27FC236}">
              <a16:creationId xmlns:a16="http://schemas.microsoft.com/office/drawing/2014/main" id="{98A861AE-5573-4F66-9CCA-ED63E05A05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8" name="Text Box 62">
          <a:extLst>
            <a:ext uri="{FF2B5EF4-FFF2-40B4-BE49-F238E27FC236}">
              <a16:creationId xmlns:a16="http://schemas.microsoft.com/office/drawing/2014/main" id="{8CB0CC90-D7B4-4B46-90D0-A8724E1E99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19" name="Text Box 63">
          <a:extLst>
            <a:ext uri="{FF2B5EF4-FFF2-40B4-BE49-F238E27FC236}">
              <a16:creationId xmlns:a16="http://schemas.microsoft.com/office/drawing/2014/main" id="{E811CBEB-C1E6-4C21-B3A7-618AAA827A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0" name="Text Box 64">
          <a:extLst>
            <a:ext uri="{FF2B5EF4-FFF2-40B4-BE49-F238E27FC236}">
              <a16:creationId xmlns:a16="http://schemas.microsoft.com/office/drawing/2014/main" id="{B1B7FE9F-48BA-4708-B50A-AF310A0D2E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1" name="Text Box 66">
          <a:extLst>
            <a:ext uri="{FF2B5EF4-FFF2-40B4-BE49-F238E27FC236}">
              <a16:creationId xmlns:a16="http://schemas.microsoft.com/office/drawing/2014/main" id="{5872C918-A97D-4940-B89C-E1E9D20612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2" name="Text Box 67">
          <a:extLst>
            <a:ext uri="{FF2B5EF4-FFF2-40B4-BE49-F238E27FC236}">
              <a16:creationId xmlns:a16="http://schemas.microsoft.com/office/drawing/2014/main" id="{859EF58D-1218-4A2D-B598-D3BAC88FBA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3" name="Text Box 68">
          <a:extLst>
            <a:ext uri="{FF2B5EF4-FFF2-40B4-BE49-F238E27FC236}">
              <a16:creationId xmlns:a16="http://schemas.microsoft.com/office/drawing/2014/main" id="{AC8414B9-4DA5-498D-B4B4-01D4C470C1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4" name="Text Box 69">
          <a:extLst>
            <a:ext uri="{FF2B5EF4-FFF2-40B4-BE49-F238E27FC236}">
              <a16:creationId xmlns:a16="http://schemas.microsoft.com/office/drawing/2014/main" id="{663E1566-D0E4-46F1-8577-352BBCFAF0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5" name="Text Box 70">
          <a:extLst>
            <a:ext uri="{FF2B5EF4-FFF2-40B4-BE49-F238E27FC236}">
              <a16:creationId xmlns:a16="http://schemas.microsoft.com/office/drawing/2014/main" id="{4375C9E5-0804-4269-9CF5-1F337A4DC6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6" name="Text Box 71">
          <a:extLst>
            <a:ext uri="{FF2B5EF4-FFF2-40B4-BE49-F238E27FC236}">
              <a16:creationId xmlns:a16="http://schemas.microsoft.com/office/drawing/2014/main" id="{66F2F157-8421-480A-91E2-BB6329ED6C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7" name="Text Box 72">
          <a:extLst>
            <a:ext uri="{FF2B5EF4-FFF2-40B4-BE49-F238E27FC236}">
              <a16:creationId xmlns:a16="http://schemas.microsoft.com/office/drawing/2014/main" id="{47F0003C-C9E0-4D25-A7DC-632713F0CC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8" name="Text Box 73">
          <a:extLst>
            <a:ext uri="{FF2B5EF4-FFF2-40B4-BE49-F238E27FC236}">
              <a16:creationId xmlns:a16="http://schemas.microsoft.com/office/drawing/2014/main" id="{E91CF9CE-91CD-4FD7-909D-7DBFCA1ABD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29" name="Text Box 74">
          <a:extLst>
            <a:ext uri="{FF2B5EF4-FFF2-40B4-BE49-F238E27FC236}">
              <a16:creationId xmlns:a16="http://schemas.microsoft.com/office/drawing/2014/main" id="{8CA0AFBC-6F9B-4DEC-8E05-C79671DE04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0" name="Text Box 75">
          <a:extLst>
            <a:ext uri="{FF2B5EF4-FFF2-40B4-BE49-F238E27FC236}">
              <a16:creationId xmlns:a16="http://schemas.microsoft.com/office/drawing/2014/main" id="{B33CE93A-8235-4E70-A65A-76144D55CE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1" name="Text Box 77">
          <a:extLst>
            <a:ext uri="{FF2B5EF4-FFF2-40B4-BE49-F238E27FC236}">
              <a16:creationId xmlns:a16="http://schemas.microsoft.com/office/drawing/2014/main" id="{0FB4536A-7520-4D35-8901-CDC8A2E870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2" name="Text Box 78">
          <a:extLst>
            <a:ext uri="{FF2B5EF4-FFF2-40B4-BE49-F238E27FC236}">
              <a16:creationId xmlns:a16="http://schemas.microsoft.com/office/drawing/2014/main" id="{7FC4A68E-E429-4E42-96DD-8EFFC49BDA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3" name="Text Box 80">
          <a:extLst>
            <a:ext uri="{FF2B5EF4-FFF2-40B4-BE49-F238E27FC236}">
              <a16:creationId xmlns:a16="http://schemas.microsoft.com/office/drawing/2014/main" id="{63166379-0108-4DFC-B5EE-2F62B1AD7F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4" name="Text Box 81">
          <a:extLst>
            <a:ext uri="{FF2B5EF4-FFF2-40B4-BE49-F238E27FC236}">
              <a16:creationId xmlns:a16="http://schemas.microsoft.com/office/drawing/2014/main" id="{AE9AD1CD-5FD7-41B6-A89D-DAB793BB62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7D80B98D-0757-49AB-9045-440C15ABE3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6" name="Text Box 40">
          <a:extLst>
            <a:ext uri="{FF2B5EF4-FFF2-40B4-BE49-F238E27FC236}">
              <a16:creationId xmlns:a16="http://schemas.microsoft.com/office/drawing/2014/main" id="{6A63FF7F-2D18-45D8-9B93-A3A85ADA5B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7" name="Text Box 41">
          <a:extLst>
            <a:ext uri="{FF2B5EF4-FFF2-40B4-BE49-F238E27FC236}">
              <a16:creationId xmlns:a16="http://schemas.microsoft.com/office/drawing/2014/main" id="{CE344DB4-DA74-4B68-81C9-5865699712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8" name="Text Box 42">
          <a:extLst>
            <a:ext uri="{FF2B5EF4-FFF2-40B4-BE49-F238E27FC236}">
              <a16:creationId xmlns:a16="http://schemas.microsoft.com/office/drawing/2014/main" id="{E8107209-9652-4B5F-98D5-F2F31C8AB4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39" name="Text Box 43">
          <a:extLst>
            <a:ext uri="{FF2B5EF4-FFF2-40B4-BE49-F238E27FC236}">
              <a16:creationId xmlns:a16="http://schemas.microsoft.com/office/drawing/2014/main" id="{53F920FB-51B1-464B-B831-CA31F9AFCF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0" name="Text Box 44">
          <a:extLst>
            <a:ext uri="{FF2B5EF4-FFF2-40B4-BE49-F238E27FC236}">
              <a16:creationId xmlns:a16="http://schemas.microsoft.com/office/drawing/2014/main" id="{5AF91AD7-FDD3-40FF-8640-95F8D6F390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1" name="Text Box 45">
          <a:extLst>
            <a:ext uri="{FF2B5EF4-FFF2-40B4-BE49-F238E27FC236}">
              <a16:creationId xmlns:a16="http://schemas.microsoft.com/office/drawing/2014/main" id="{F80F1CAD-4CAB-4D0E-AB84-5326B59557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2" name="Text Box 46">
          <a:extLst>
            <a:ext uri="{FF2B5EF4-FFF2-40B4-BE49-F238E27FC236}">
              <a16:creationId xmlns:a16="http://schemas.microsoft.com/office/drawing/2014/main" id="{6ED093AD-A65E-47D5-BD18-6CAD350EDD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3" name="Text Box 47">
          <a:extLst>
            <a:ext uri="{FF2B5EF4-FFF2-40B4-BE49-F238E27FC236}">
              <a16:creationId xmlns:a16="http://schemas.microsoft.com/office/drawing/2014/main" id="{F8196294-9917-40EF-AB83-D59E29EFF5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4" name="Text Box 48">
          <a:extLst>
            <a:ext uri="{FF2B5EF4-FFF2-40B4-BE49-F238E27FC236}">
              <a16:creationId xmlns:a16="http://schemas.microsoft.com/office/drawing/2014/main" id="{EA3573A5-5305-4F5D-A887-B508C07A73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5" name="Text Box 55">
          <a:extLst>
            <a:ext uri="{FF2B5EF4-FFF2-40B4-BE49-F238E27FC236}">
              <a16:creationId xmlns:a16="http://schemas.microsoft.com/office/drawing/2014/main" id="{DDDE29DA-576B-4855-AF74-A586C39205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6" name="Text Box 56">
          <a:extLst>
            <a:ext uri="{FF2B5EF4-FFF2-40B4-BE49-F238E27FC236}">
              <a16:creationId xmlns:a16="http://schemas.microsoft.com/office/drawing/2014/main" id="{46776EE0-838B-4505-BC8F-301E7672DF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7" name="Text Box 57">
          <a:extLst>
            <a:ext uri="{FF2B5EF4-FFF2-40B4-BE49-F238E27FC236}">
              <a16:creationId xmlns:a16="http://schemas.microsoft.com/office/drawing/2014/main" id="{A48720E9-BE35-4357-BD2D-9872F031C5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8" name="Text Box 58">
          <a:extLst>
            <a:ext uri="{FF2B5EF4-FFF2-40B4-BE49-F238E27FC236}">
              <a16:creationId xmlns:a16="http://schemas.microsoft.com/office/drawing/2014/main" id="{234746E2-0DC0-4DAC-951D-D56DA6F4F1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49" name="Text Box 59">
          <a:extLst>
            <a:ext uri="{FF2B5EF4-FFF2-40B4-BE49-F238E27FC236}">
              <a16:creationId xmlns:a16="http://schemas.microsoft.com/office/drawing/2014/main" id="{15B48C6B-1BAF-4748-801A-21597FC2CD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0" name="Text Box 60">
          <a:extLst>
            <a:ext uri="{FF2B5EF4-FFF2-40B4-BE49-F238E27FC236}">
              <a16:creationId xmlns:a16="http://schemas.microsoft.com/office/drawing/2014/main" id="{0C4B355B-27B3-40DC-AEFD-3627DD8642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1" name="Text Box 61">
          <a:extLst>
            <a:ext uri="{FF2B5EF4-FFF2-40B4-BE49-F238E27FC236}">
              <a16:creationId xmlns:a16="http://schemas.microsoft.com/office/drawing/2014/main" id="{7FBD3D24-0F99-40A4-99C4-5AC4B4F24E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2" name="Text Box 62">
          <a:extLst>
            <a:ext uri="{FF2B5EF4-FFF2-40B4-BE49-F238E27FC236}">
              <a16:creationId xmlns:a16="http://schemas.microsoft.com/office/drawing/2014/main" id="{4900EBF5-2D18-4A71-B5B9-F22A6305F8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3" name="Text Box 63">
          <a:extLst>
            <a:ext uri="{FF2B5EF4-FFF2-40B4-BE49-F238E27FC236}">
              <a16:creationId xmlns:a16="http://schemas.microsoft.com/office/drawing/2014/main" id="{F67F7973-41C8-49FB-9CD5-44B83A4679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4" name="Text Box 64">
          <a:extLst>
            <a:ext uri="{FF2B5EF4-FFF2-40B4-BE49-F238E27FC236}">
              <a16:creationId xmlns:a16="http://schemas.microsoft.com/office/drawing/2014/main" id="{47E36170-1603-44C2-90EC-5F1D260065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5" name="Text Box 66">
          <a:extLst>
            <a:ext uri="{FF2B5EF4-FFF2-40B4-BE49-F238E27FC236}">
              <a16:creationId xmlns:a16="http://schemas.microsoft.com/office/drawing/2014/main" id="{CFFF2154-CF03-4738-9A75-043138CCAA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6" name="Text Box 67">
          <a:extLst>
            <a:ext uri="{FF2B5EF4-FFF2-40B4-BE49-F238E27FC236}">
              <a16:creationId xmlns:a16="http://schemas.microsoft.com/office/drawing/2014/main" id="{7524E895-53F5-429A-B79E-CDE719FFB9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7" name="Text Box 68">
          <a:extLst>
            <a:ext uri="{FF2B5EF4-FFF2-40B4-BE49-F238E27FC236}">
              <a16:creationId xmlns:a16="http://schemas.microsoft.com/office/drawing/2014/main" id="{3F14B979-FBFE-483A-A8B0-E14553B54C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8" name="Text Box 69">
          <a:extLst>
            <a:ext uri="{FF2B5EF4-FFF2-40B4-BE49-F238E27FC236}">
              <a16:creationId xmlns:a16="http://schemas.microsoft.com/office/drawing/2014/main" id="{9A9B03BF-46F3-4211-81E8-50067BA30C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59" name="Text Box 70">
          <a:extLst>
            <a:ext uri="{FF2B5EF4-FFF2-40B4-BE49-F238E27FC236}">
              <a16:creationId xmlns:a16="http://schemas.microsoft.com/office/drawing/2014/main" id="{29CCCED9-A33E-49FE-98D1-32EC657F9B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0" name="Text Box 71">
          <a:extLst>
            <a:ext uri="{FF2B5EF4-FFF2-40B4-BE49-F238E27FC236}">
              <a16:creationId xmlns:a16="http://schemas.microsoft.com/office/drawing/2014/main" id="{119C9567-FC7F-45D7-85A7-1BF71625CF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1" name="Text Box 72">
          <a:extLst>
            <a:ext uri="{FF2B5EF4-FFF2-40B4-BE49-F238E27FC236}">
              <a16:creationId xmlns:a16="http://schemas.microsoft.com/office/drawing/2014/main" id="{C2742DF5-DA61-4903-99B4-731BB90555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2" name="Text Box 73">
          <a:extLst>
            <a:ext uri="{FF2B5EF4-FFF2-40B4-BE49-F238E27FC236}">
              <a16:creationId xmlns:a16="http://schemas.microsoft.com/office/drawing/2014/main" id="{A4BAC250-846D-4DB3-9128-86F8C6B965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3" name="Text Box 74">
          <a:extLst>
            <a:ext uri="{FF2B5EF4-FFF2-40B4-BE49-F238E27FC236}">
              <a16:creationId xmlns:a16="http://schemas.microsoft.com/office/drawing/2014/main" id="{F9A490E4-1F31-4D8D-A0AC-4D49C6D47B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4" name="Text Box 75">
          <a:extLst>
            <a:ext uri="{FF2B5EF4-FFF2-40B4-BE49-F238E27FC236}">
              <a16:creationId xmlns:a16="http://schemas.microsoft.com/office/drawing/2014/main" id="{DB4C891D-D0B1-4C7E-98B6-4A04F40C6D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5" name="Text Box 77">
          <a:extLst>
            <a:ext uri="{FF2B5EF4-FFF2-40B4-BE49-F238E27FC236}">
              <a16:creationId xmlns:a16="http://schemas.microsoft.com/office/drawing/2014/main" id="{05957131-4E90-4C70-89D3-03D0BDE66C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6" name="Text Box 78">
          <a:extLst>
            <a:ext uri="{FF2B5EF4-FFF2-40B4-BE49-F238E27FC236}">
              <a16:creationId xmlns:a16="http://schemas.microsoft.com/office/drawing/2014/main" id="{CB1C0B0C-1D4D-441A-B01C-15407D5EC4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7" name="Text Box 80">
          <a:extLst>
            <a:ext uri="{FF2B5EF4-FFF2-40B4-BE49-F238E27FC236}">
              <a16:creationId xmlns:a16="http://schemas.microsoft.com/office/drawing/2014/main" id="{9AD532ED-43FF-46FB-9B8E-DF7F173401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8076E904-BC46-4FF1-8FAE-A01970C5FF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20BD3744-0B23-49CA-A44C-3498D8C134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0" name="Text Box 10">
          <a:extLst>
            <a:ext uri="{FF2B5EF4-FFF2-40B4-BE49-F238E27FC236}">
              <a16:creationId xmlns:a16="http://schemas.microsoft.com/office/drawing/2014/main" id="{F476AAC6-7A53-459E-8FE2-76BCF0CB1C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1" name="Text Box 11">
          <a:extLst>
            <a:ext uri="{FF2B5EF4-FFF2-40B4-BE49-F238E27FC236}">
              <a16:creationId xmlns:a16="http://schemas.microsoft.com/office/drawing/2014/main" id="{1D39694F-1695-44BE-81CC-6247469670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2" name="Text Box 12">
          <a:extLst>
            <a:ext uri="{FF2B5EF4-FFF2-40B4-BE49-F238E27FC236}">
              <a16:creationId xmlns:a16="http://schemas.microsoft.com/office/drawing/2014/main" id="{882886B2-FDCE-4733-900A-006E66B006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3" name="Text Box 49">
          <a:extLst>
            <a:ext uri="{FF2B5EF4-FFF2-40B4-BE49-F238E27FC236}">
              <a16:creationId xmlns:a16="http://schemas.microsoft.com/office/drawing/2014/main" id="{E357CBFD-EFA5-4039-95B0-80117E7EAA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4" name="Text Box 50">
          <a:extLst>
            <a:ext uri="{FF2B5EF4-FFF2-40B4-BE49-F238E27FC236}">
              <a16:creationId xmlns:a16="http://schemas.microsoft.com/office/drawing/2014/main" id="{48CA87F7-5166-4604-BAA5-06F5625C54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5" name="Text Box 52">
          <a:extLst>
            <a:ext uri="{FF2B5EF4-FFF2-40B4-BE49-F238E27FC236}">
              <a16:creationId xmlns:a16="http://schemas.microsoft.com/office/drawing/2014/main" id="{823BCAB3-AAA4-46AD-B769-D39966192B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6" name="Text Box 53">
          <a:extLst>
            <a:ext uri="{FF2B5EF4-FFF2-40B4-BE49-F238E27FC236}">
              <a16:creationId xmlns:a16="http://schemas.microsoft.com/office/drawing/2014/main" id="{F8FA94B1-C4DE-4362-A2F9-DC51131368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C5EDA12B-8ADD-4010-B5AD-87559486ED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8" name="Text Box 40">
          <a:extLst>
            <a:ext uri="{FF2B5EF4-FFF2-40B4-BE49-F238E27FC236}">
              <a16:creationId xmlns:a16="http://schemas.microsoft.com/office/drawing/2014/main" id="{CE806560-31EC-48E3-BF60-8A3CF13E62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79" name="Text Box 41">
          <a:extLst>
            <a:ext uri="{FF2B5EF4-FFF2-40B4-BE49-F238E27FC236}">
              <a16:creationId xmlns:a16="http://schemas.microsoft.com/office/drawing/2014/main" id="{A3190ADE-1756-4058-9493-71F76A481F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0" name="Text Box 42">
          <a:extLst>
            <a:ext uri="{FF2B5EF4-FFF2-40B4-BE49-F238E27FC236}">
              <a16:creationId xmlns:a16="http://schemas.microsoft.com/office/drawing/2014/main" id="{892CB257-84E4-48BF-862A-63334E0AE4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1" name="Text Box 43">
          <a:extLst>
            <a:ext uri="{FF2B5EF4-FFF2-40B4-BE49-F238E27FC236}">
              <a16:creationId xmlns:a16="http://schemas.microsoft.com/office/drawing/2014/main" id="{8BDBF8A6-F687-4C34-AB74-595E0956C8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2" name="Text Box 44">
          <a:extLst>
            <a:ext uri="{FF2B5EF4-FFF2-40B4-BE49-F238E27FC236}">
              <a16:creationId xmlns:a16="http://schemas.microsoft.com/office/drawing/2014/main" id="{C0BB13A3-AB09-4992-A8E3-7B5123C2AB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3" name="Text Box 45">
          <a:extLst>
            <a:ext uri="{FF2B5EF4-FFF2-40B4-BE49-F238E27FC236}">
              <a16:creationId xmlns:a16="http://schemas.microsoft.com/office/drawing/2014/main" id="{93847185-35EB-4D83-9A09-BB625DCB97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4" name="Text Box 46">
          <a:extLst>
            <a:ext uri="{FF2B5EF4-FFF2-40B4-BE49-F238E27FC236}">
              <a16:creationId xmlns:a16="http://schemas.microsoft.com/office/drawing/2014/main" id="{3285FE9C-24C2-4839-BA66-C8B915102D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5" name="Text Box 47">
          <a:extLst>
            <a:ext uri="{FF2B5EF4-FFF2-40B4-BE49-F238E27FC236}">
              <a16:creationId xmlns:a16="http://schemas.microsoft.com/office/drawing/2014/main" id="{82E88B7A-A0F5-447D-96EE-54ADCA6B97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6" name="Text Box 48">
          <a:extLst>
            <a:ext uri="{FF2B5EF4-FFF2-40B4-BE49-F238E27FC236}">
              <a16:creationId xmlns:a16="http://schemas.microsoft.com/office/drawing/2014/main" id="{C03FDDF5-6E0F-41AF-B13C-B082D470CA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7" name="Text Box 55">
          <a:extLst>
            <a:ext uri="{FF2B5EF4-FFF2-40B4-BE49-F238E27FC236}">
              <a16:creationId xmlns:a16="http://schemas.microsoft.com/office/drawing/2014/main" id="{A00C4F15-2095-47A6-B1F0-4E63B964B0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8" name="Text Box 56">
          <a:extLst>
            <a:ext uri="{FF2B5EF4-FFF2-40B4-BE49-F238E27FC236}">
              <a16:creationId xmlns:a16="http://schemas.microsoft.com/office/drawing/2014/main" id="{DB4F1C9A-F1A9-47D3-9C43-FE9373408A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89" name="Text Box 57">
          <a:extLst>
            <a:ext uri="{FF2B5EF4-FFF2-40B4-BE49-F238E27FC236}">
              <a16:creationId xmlns:a16="http://schemas.microsoft.com/office/drawing/2014/main" id="{93B16107-4D6F-4CAC-AF66-CC0AA29A32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0" name="Text Box 58">
          <a:extLst>
            <a:ext uri="{FF2B5EF4-FFF2-40B4-BE49-F238E27FC236}">
              <a16:creationId xmlns:a16="http://schemas.microsoft.com/office/drawing/2014/main" id="{75AA5FBA-F03E-4BE1-B726-7FDFEB6B7C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1" name="Text Box 59">
          <a:extLst>
            <a:ext uri="{FF2B5EF4-FFF2-40B4-BE49-F238E27FC236}">
              <a16:creationId xmlns:a16="http://schemas.microsoft.com/office/drawing/2014/main" id="{68CE1369-0AAE-43A7-8AA5-EA600A94DF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2" name="Text Box 60">
          <a:extLst>
            <a:ext uri="{FF2B5EF4-FFF2-40B4-BE49-F238E27FC236}">
              <a16:creationId xmlns:a16="http://schemas.microsoft.com/office/drawing/2014/main" id="{8466A265-FC42-4356-901C-0B997A16B1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3" name="Text Box 61">
          <a:extLst>
            <a:ext uri="{FF2B5EF4-FFF2-40B4-BE49-F238E27FC236}">
              <a16:creationId xmlns:a16="http://schemas.microsoft.com/office/drawing/2014/main" id="{CBD3BD6A-BE49-4F45-87CA-2895F2A2F1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4" name="Text Box 62">
          <a:extLst>
            <a:ext uri="{FF2B5EF4-FFF2-40B4-BE49-F238E27FC236}">
              <a16:creationId xmlns:a16="http://schemas.microsoft.com/office/drawing/2014/main" id="{B3889BF3-9791-487E-97FC-06232B0E0F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35331C21-FA06-4251-85EC-16A4A0E844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6" name="Text Box 64">
          <a:extLst>
            <a:ext uri="{FF2B5EF4-FFF2-40B4-BE49-F238E27FC236}">
              <a16:creationId xmlns:a16="http://schemas.microsoft.com/office/drawing/2014/main" id="{B6EB901D-D3CB-4680-AD06-5BB08463C3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7" name="Text Box 66">
          <a:extLst>
            <a:ext uri="{FF2B5EF4-FFF2-40B4-BE49-F238E27FC236}">
              <a16:creationId xmlns:a16="http://schemas.microsoft.com/office/drawing/2014/main" id="{60443931-5B94-4DBF-B46A-3FC871804F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8" name="Text Box 67">
          <a:extLst>
            <a:ext uri="{FF2B5EF4-FFF2-40B4-BE49-F238E27FC236}">
              <a16:creationId xmlns:a16="http://schemas.microsoft.com/office/drawing/2014/main" id="{6B42E8B8-DE86-470E-B480-AB189B77B9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199" name="Text Box 68">
          <a:extLst>
            <a:ext uri="{FF2B5EF4-FFF2-40B4-BE49-F238E27FC236}">
              <a16:creationId xmlns:a16="http://schemas.microsoft.com/office/drawing/2014/main" id="{53B7A2D0-18DE-4E77-906F-01B6C14C48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0" name="Text Box 69">
          <a:extLst>
            <a:ext uri="{FF2B5EF4-FFF2-40B4-BE49-F238E27FC236}">
              <a16:creationId xmlns:a16="http://schemas.microsoft.com/office/drawing/2014/main" id="{7E6518E9-837F-4F3E-984D-5F5B9D2AF2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1" name="Text Box 70">
          <a:extLst>
            <a:ext uri="{FF2B5EF4-FFF2-40B4-BE49-F238E27FC236}">
              <a16:creationId xmlns:a16="http://schemas.microsoft.com/office/drawing/2014/main" id="{5E58A618-BD10-4205-8B37-67A5DC6FB4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2" name="Text Box 71">
          <a:extLst>
            <a:ext uri="{FF2B5EF4-FFF2-40B4-BE49-F238E27FC236}">
              <a16:creationId xmlns:a16="http://schemas.microsoft.com/office/drawing/2014/main" id="{ED947985-538E-45C4-A26C-C140087990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3" name="Text Box 72">
          <a:extLst>
            <a:ext uri="{FF2B5EF4-FFF2-40B4-BE49-F238E27FC236}">
              <a16:creationId xmlns:a16="http://schemas.microsoft.com/office/drawing/2014/main" id="{88B01ED9-B55D-4358-9299-FC570B8495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4" name="Text Box 73">
          <a:extLst>
            <a:ext uri="{FF2B5EF4-FFF2-40B4-BE49-F238E27FC236}">
              <a16:creationId xmlns:a16="http://schemas.microsoft.com/office/drawing/2014/main" id="{BCB11D48-77D3-4CB5-9B81-77ED4C0C0E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5" name="Text Box 74">
          <a:extLst>
            <a:ext uri="{FF2B5EF4-FFF2-40B4-BE49-F238E27FC236}">
              <a16:creationId xmlns:a16="http://schemas.microsoft.com/office/drawing/2014/main" id="{05681C27-E6C6-48C8-AE64-893510921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6" name="Text Box 75">
          <a:extLst>
            <a:ext uri="{FF2B5EF4-FFF2-40B4-BE49-F238E27FC236}">
              <a16:creationId xmlns:a16="http://schemas.microsoft.com/office/drawing/2014/main" id="{BA8C1E60-0EE1-41E9-9AD0-3658E762B8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7" name="Text Box 77">
          <a:extLst>
            <a:ext uri="{FF2B5EF4-FFF2-40B4-BE49-F238E27FC236}">
              <a16:creationId xmlns:a16="http://schemas.microsoft.com/office/drawing/2014/main" id="{1A45E489-17DF-4C10-86C0-1A1FA872F5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8" name="Text Box 78">
          <a:extLst>
            <a:ext uri="{FF2B5EF4-FFF2-40B4-BE49-F238E27FC236}">
              <a16:creationId xmlns:a16="http://schemas.microsoft.com/office/drawing/2014/main" id="{5F076916-6F99-4BC9-9D63-39525A2D74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09" name="Text Box 80">
          <a:extLst>
            <a:ext uri="{FF2B5EF4-FFF2-40B4-BE49-F238E27FC236}">
              <a16:creationId xmlns:a16="http://schemas.microsoft.com/office/drawing/2014/main" id="{EDD48649-6077-45D5-8332-6F270522A7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0" name="Text Box 81">
          <a:extLst>
            <a:ext uri="{FF2B5EF4-FFF2-40B4-BE49-F238E27FC236}">
              <a16:creationId xmlns:a16="http://schemas.microsoft.com/office/drawing/2014/main" id="{4F883A0F-ED88-4235-ADD0-AC1B9B4138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E229CB17-C104-4980-B16C-CAB948AC83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2" name="Text Box 40">
          <a:extLst>
            <a:ext uri="{FF2B5EF4-FFF2-40B4-BE49-F238E27FC236}">
              <a16:creationId xmlns:a16="http://schemas.microsoft.com/office/drawing/2014/main" id="{2DD8F858-2658-4A61-AD2B-DD6BFA8A15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238E5CC0-52F8-4D39-8D0A-CFCD3A213D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4" name="Text Box 42">
          <a:extLst>
            <a:ext uri="{FF2B5EF4-FFF2-40B4-BE49-F238E27FC236}">
              <a16:creationId xmlns:a16="http://schemas.microsoft.com/office/drawing/2014/main" id="{EE93542E-76CC-456D-AD4D-C39E72227C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5" name="Text Box 43">
          <a:extLst>
            <a:ext uri="{FF2B5EF4-FFF2-40B4-BE49-F238E27FC236}">
              <a16:creationId xmlns:a16="http://schemas.microsoft.com/office/drawing/2014/main" id="{BC2EAF27-B852-4F2C-B30E-DE05E2EC75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6" name="Text Box 44">
          <a:extLst>
            <a:ext uri="{FF2B5EF4-FFF2-40B4-BE49-F238E27FC236}">
              <a16:creationId xmlns:a16="http://schemas.microsoft.com/office/drawing/2014/main" id="{D80BF32B-23E0-4FCD-AFB7-405E5351BA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7" name="Text Box 45">
          <a:extLst>
            <a:ext uri="{FF2B5EF4-FFF2-40B4-BE49-F238E27FC236}">
              <a16:creationId xmlns:a16="http://schemas.microsoft.com/office/drawing/2014/main" id="{DD0D2B72-C920-4AC0-B0A2-F83660C502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7AF6FDD6-74B6-4CEF-A9E3-CB7213E0FE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19" name="Text Box 47">
          <a:extLst>
            <a:ext uri="{FF2B5EF4-FFF2-40B4-BE49-F238E27FC236}">
              <a16:creationId xmlns:a16="http://schemas.microsoft.com/office/drawing/2014/main" id="{28B84EEB-2CD8-4467-BA7E-8E36B12C08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0" name="Text Box 48">
          <a:extLst>
            <a:ext uri="{FF2B5EF4-FFF2-40B4-BE49-F238E27FC236}">
              <a16:creationId xmlns:a16="http://schemas.microsoft.com/office/drawing/2014/main" id="{B4DDA06F-1692-44F5-A474-BCC8EA379E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1" name="Text Box 55">
          <a:extLst>
            <a:ext uri="{FF2B5EF4-FFF2-40B4-BE49-F238E27FC236}">
              <a16:creationId xmlns:a16="http://schemas.microsoft.com/office/drawing/2014/main" id="{4C8459F7-DC82-4BDC-A9D6-DC861F4B8B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2" name="Text Box 56">
          <a:extLst>
            <a:ext uri="{FF2B5EF4-FFF2-40B4-BE49-F238E27FC236}">
              <a16:creationId xmlns:a16="http://schemas.microsoft.com/office/drawing/2014/main" id="{CF6E966F-E58D-4166-A936-C9277839CA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3" name="Text Box 57">
          <a:extLst>
            <a:ext uri="{FF2B5EF4-FFF2-40B4-BE49-F238E27FC236}">
              <a16:creationId xmlns:a16="http://schemas.microsoft.com/office/drawing/2014/main" id="{14D09AC4-3FCC-4C90-9464-483201F4D2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4" name="Text Box 58">
          <a:extLst>
            <a:ext uri="{FF2B5EF4-FFF2-40B4-BE49-F238E27FC236}">
              <a16:creationId xmlns:a16="http://schemas.microsoft.com/office/drawing/2014/main" id="{3BE128D7-4987-4E13-A877-B9DB370370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5" name="Text Box 59">
          <a:extLst>
            <a:ext uri="{FF2B5EF4-FFF2-40B4-BE49-F238E27FC236}">
              <a16:creationId xmlns:a16="http://schemas.microsoft.com/office/drawing/2014/main" id="{DBCC05EC-F557-453F-91CC-DCACF3B6CD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6" name="Text Box 60">
          <a:extLst>
            <a:ext uri="{FF2B5EF4-FFF2-40B4-BE49-F238E27FC236}">
              <a16:creationId xmlns:a16="http://schemas.microsoft.com/office/drawing/2014/main" id="{B260F8F6-C3C2-47A3-90C7-E3542E9056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7" name="Text Box 61">
          <a:extLst>
            <a:ext uri="{FF2B5EF4-FFF2-40B4-BE49-F238E27FC236}">
              <a16:creationId xmlns:a16="http://schemas.microsoft.com/office/drawing/2014/main" id="{50C57ABF-AE44-4716-A830-04AED194EF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8" name="Text Box 62">
          <a:extLst>
            <a:ext uri="{FF2B5EF4-FFF2-40B4-BE49-F238E27FC236}">
              <a16:creationId xmlns:a16="http://schemas.microsoft.com/office/drawing/2014/main" id="{0597C218-ED49-4FF7-9A55-2670443A19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29" name="Text Box 63">
          <a:extLst>
            <a:ext uri="{FF2B5EF4-FFF2-40B4-BE49-F238E27FC236}">
              <a16:creationId xmlns:a16="http://schemas.microsoft.com/office/drawing/2014/main" id="{6E4737C2-E460-4DED-BF10-285230CF96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0" name="Text Box 64">
          <a:extLst>
            <a:ext uri="{FF2B5EF4-FFF2-40B4-BE49-F238E27FC236}">
              <a16:creationId xmlns:a16="http://schemas.microsoft.com/office/drawing/2014/main" id="{577F8AF3-F157-48CA-B168-B4A7C35AA3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1" name="Text Box 66">
          <a:extLst>
            <a:ext uri="{FF2B5EF4-FFF2-40B4-BE49-F238E27FC236}">
              <a16:creationId xmlns:a16="http://schemas.microsoft.com/office/drawing/2014/main" id="{06E6376F-FC07-4F74-9206-84A310A77F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2" name="Text Box 67">
          <a:extLst>
            <a:ext uri="{FF2B5EF4-FFF2-40B4-BE49-F238E27FC236}">
              <a16:creationId xmlns:a16="http://schemas.microsoft.com/office/drawing/2014/main" id="{8F04AF1B-D737-4D4B-B301-D177214021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3" name="Text Box 68">
          <a:extLst>
            <a:ext uri="{FF2B5EF4-FFF2-40B4-BE49-F238E27FC236}">
              <a16:creationId xmlns:a16="http://schemas.microsoft.com/office/drawing/2014/main" id="{669E5C13-D65C-43DF-8E52-259CD2A0A7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4" name="Text Box 69">
          <a:extLst>
            <a:ext uri="{FF2B5EF4-FFF2-40B4-BE49-F238E27FC236}">
              <a16:creationId xmlns:a16="http://schemas.microsoft.com/office/drawing/2014/main" id="{23219CED-EDB9-4927-8118-5A6842AC91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5" name="Text Box 70">
          <a:extLst>
            <a:ext uri="{FF2B5EF4-FFF2-40B4-BE49-F238E27FC236}">
              <a16:creationId xmlns:a16="http://schemas.microsoft.com/office/drawing/2014/main" id="{C1D413E5-99B1-4C2B-AF7A-0222E7CBCE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6" name="Text Box 71">
          <a:extLst>
            <a:ext uri="{FF2B5EF4-FFF2-40B4-BE49-F238E27FC236}">
              <a16:creationId xmlns:a16="http://schemas.microsoft.com/office/drawing/2014/main" id="{3641A6D9-D66F-4BD9-B595-4D0D64B558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7" name="Text Box 72">
          <a:extLst>
            <a:ext uri="{FF2B5EF4-FFF2-40B4-BE49-F238E27FC236}">
              <a16:creationId xmlns:a16="http://schemas.microsoft.com/office/drawing/2014/main" id="{10B3D60C-D353-4CA8-8043-9C6EC76D6C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8" name="Text Box 73">
          <a:extLst>
            <a:ext uri="{FF2B5EF4-FFF2-40B4-BE49-F238E27FC236}">
              <a16:creationId xmlns:a16="http://schemas.microsoft.com/office/drawing/2014/main" id="{BFF500FD-E4C3-4417-9827-6EB4FA01CA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39" name="Text Box 74">
          <a:extLst>
            <a:ext uri="{FF2B5EF4-FFF2-40B4-BE49-F238E27FC236}">
              <a16:creationId xmlns:a16="http://schemas.microsoft.com/office/drawing/2014/main" id="{58E0DA77-0BE8-4231-94D3-46CBF75109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0" name="Text Box 75">
          <a:extLst>
            <a:ext uri="{FF2B5EF4-FFF2-40B4-BE49-F238E27FC236}">
              <a16:creationId xmlns:a16="http://schemas.microsoft.com/office/drawing/2014/main" id="{6385EF50-4E83-4AF0-8469-84EF17EACA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1" name="Text Box 77">
          <a:extLst>
            <a:ext uri="{FF2B5EF4-FFF2-40B4-BE49-F238E27FC236}">
              <a16:creationId xmlns:a16="http://schemas.microsoft.com/office/drawing/2014/main" id="{5C6E9839-02A3-4E2A-83F9-009ECF5A4D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2" name="Text Box 78">
          <a:extLst>
            <a:ext uri="{FF2B5EF4-FFF2-40B4-BE49-F238E27FC236}">
              <a16:creationId xmlns:a16="http://schemas.microsoft.com/office/drawing/2014/main" id="{461B1C27-34E1-4FC7-AB6D-0CFE3C0315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3" name="Text Box 80">
          <a:extLst>
            <a:ext uri="{FF2B5EF4-FFF2-40B4-BE49-F238E27FC236}">
              <a16:creationId xmlns:a16="http://schemas.microsoft.com/office/drawing/2014/main" id="{E672A3D8-12BE-4BAF-817D-26E4DD48E4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4" name="Text Box 81">
          <a:extLst>
            <a:ext uri="{FF2B5EF4-FFF2-40B4-BE49-F238E27FC236}">
              <a16:creationId xmlns:a16="http://schemas.microsoft.com/office/drawing/2014/main" id="{0E639F09-8A60-4A44-A0E8-B3076417F0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A5F83C23-B6AB-4C3F-ACFD-7AD0572D0B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6" name="Text Box 40">
          <a:extLst>
            <a:ext uri="{FF2B5EF4-FFF2-40B4-BE49-F238E27FC236}">
              <a16:creationId xmlns:a16="http://schemas.microsoft.com/office/drawing/2014/main" id="{0B69FC29-3DAD-4AA3-9153-26535533A5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7" name="Text Box 41">
          <a:extLst>
            <a:ext uri="{FF2B5EF4-FFF2-40B4-BE49-F238E27FC236}">
              <a16:creationId xmlns:a16="http://schemas.microsoft.com/office/drawing/2014/main" id="{D2E25F45-FBBB-407C-99E5-5EB0ECD73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8" name="Text Box 42">
          <a:extLst>
            <a:ext uri="{FF2B5EF4-FFF2-40B4-BE49-F238E27FC236}">
              <a16:creationId xmlns:a16="http://schemas.microsoft.com/office/drawing/2014/main" id="{6771F513-F10C-457C-BF77-0C61999F52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49" name="Text Box 43">
          <a:extLst>
            <a:ext uri="{FF2B5EF4-FFF2-40B4-BE49-F238E27FC236}">
              <a16:creationId xmlns:a16="http://schemas.microsoft.com/office/drawing/2014/main" id="{3257B36D-FAB7-49CC-AB09-2905D40020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0" name="Text Box 44">
          <a:extLst>
            <a:ext uri="{FF2B5EF4-FFF2-40B4-BE49-F238E27FC236}">
              <a16:creationId xmlns:a16="http://schemas.microsoft.com/office/drawing/2014/main" id="{F4F30B85-B8F1-42B7-8BE2-5A602F7A71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1" name="Text Box 45">
          <a:extLst>
            <a:ext uri="{FF2B5EF4-FFF2-40B4-BE49-F238E27FC236}">
              <a16:creationId xmlns:a16="http://schemas.microsoft.com/office/drawing/2014/main" id="{E9618FF6-AB79-4C79-9A34-85494200DC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2" name="Text Box 46">
          <a:extLst>
            <a:ext uri="{FF2B5EF4-FFF2-40B4-BE49-F238E27FC236}">
              <a16:creationId xmlns:a16="http://schemas.microsoft.com/office/drawing/2014/main" id="{750FB589-A56E-4053-8101-35CD72BDDE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3" name="Text Box 47">
          <a:extLst>
            <a:ext uri="{FF2B5EF4-FFF2-40B4-BE49-F238E27FC236}">
              <a16:creationId xmlns:a16="http://schemas.microsoft.com/office/drawing/2014/main" id="{7B8246C5-34A9-406E-95F9-F0A9978F73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4" name="Text Box 48">
          <a:extLst>
            <a:ext uri="{FF2B5EF4-FFF2-40B4-BE49-F238E27FC236}">
              <a16:creationId xmlns:a16="http://schemas.microsoft.com/office/drawing/2014/main" id="{979393EB-5112-4DD1-8915-4F7829EC63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5" name="Text Box 55">
          <a:extLst>
            <a:ext uri="{FF2B5EF4-FFF2-40B4-BE49-F238E27FC236}">
              <a16:creationId xmlns:a16="http://schemas.microsoft.com/office/drawing/2014/main" id="{C3E141AF-2CA7-47AE-B672-4F069F5547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6" name="Text Box 56">
          <a:extLst>
            <a:ext uri="{FF2B5EF4-FFF2-40B4-BE49-F238E27FC236}">
              <a16:creationId xmlns:a16="http://schemas.microsoft.com/office/drawing/2014/main" id="{32826ADE-34DD-436A-8CD6-333EA9700F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7" name="Text Box 57">
          <a:extLst>
            <a:ext uri="{FF2B5EF4-FFF2-40B4-BE49-F238E27FC236}">
              <a16:creationId xmlns:a16="http://schemas.microsoft.com/office/drawing/2014/main" id="{4A0ADA0E-CA26-41A8-8077-9744FA8554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8" name="Text Box 58">
          <a:extLst>
            <a:ext uri="{FF2B5EF4-FFF2-40B4-BE49-F238E27FC236}">
              <a16:creationId xmlns:a16="http://schemas.microsoft.com/office/drawing/2014/main" id="{3C40A66A-1B21-4753-BD39-4299976C1D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59" name="Text Box 59">
          <a:extLst>
            <a:ext uri="{FF2B5EF4-FFF2-40B4-BE49-F238E27FC236}">
              <a16:creationId xmlns:a16="http://schemas.microsoft.com/office/drawing/2014/main" id="{9E6F845C-B24A-434A-AFE5-B5C0394D5D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0" name="Text Box 60">
          <a:extLst>
            <a:ext uri="{FF2B5EF4-FFF2-40B4-BE49-F238E27FC236}">
              <a16:creationId xmlns:a16="http://schemas.microsoft.com/office/drawing/2014/main" id="{922C6C7E-E4DD-4A06-9923-2ADAE32794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1" name="Text Box 61">
          <a:extLst>
            <a:ext uri="{FF2B5EF4-FFF2-40B4-BE49-F238E27FC236}">
              <a16:creationId xmlns:a16="http://schemas.microsoft.com/office/drawing/2014/main" id="{69B50258-01C7-4921-A855-410B2E84EF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2" name="Text Box 62">
          <a:extLst>
            <a:ext uri="{FF2B5EF4-FFF2-40B4-BE49-F238E27FC236}">
              <a16:creationId xmlns:a16="http://schemas.microsoft.com/office/drawing/2014/main" id="{9E19AA97-E0BB-48A6-9759-1FC9D72D29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1A59F4A8-59DD-4AB2-9EB2-87E7F06097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4" name="Text Box 64">
          <a:extLst>
            <a:ext uri="{FF2B5EF4-FFF2-40B4-BE49-F238E27FC236}">
              <a16:creationId xmlns:a16="http://schemas.microsoft.com/office/drawing/2014/main" id="{CF51EE66-F3CC-4C1F-BD4A-27D7A5F5F9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5" name="Text Box 66">
          <a:extLst>
            <a:ext uri="{FF2B5EF4-FFF2-40B4-BE49-F238E27FC236}">
              <a16:creationId xmlns:a16="http://schemas.microsoft.com/office/drawing/2014/main" id="{AAF90F94-DDE8-4F0A-88EE-97E01129E1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6" name="Text Box 67">
          <a:extLst>
            <a:ext uri="{FF2B5EF4-FFF2-40B4-BE49-F238E27FC236}">
              <a16:creationId xmlns:a16="http://schemas.microsoft.com/office/drawing/2014/main" id="{5A6404F3-2394-40C8-A0E9-CFE1C0E55C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7" name="Text Box 68">
          <a:extLst>
            <a:ext uri="{FF2B5EF4-FFF2-40B4-BE49-F238E27FC236}">
              <a16:creationId xmlns:a16="http://schemas.microsoft.com/office/drawing/2014/main" id="{7F77831C-DCDF-4BA2-8F59-E3DB6C6597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8" name="Text Box 69">
          <a:extLst>
            <a:ext uri="{FF2B5EF4-FFF2-40B4-BE49-F238E27FC236}">
              <a16:creationId xmlns:a16="http://schemas.microsoft.com/office/drawing/2014/main" id="{39FC8960-90EC-4F82-9366-4B528532EB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69" name="Text Box 70">
          <a:extLst>
            <a:ext uri="{FF2B5EF4-FFF2-40B4-BE49-F238E27FC236}">
              <a16:creationId xmlns:a16="http://schemas.microsoft.com/office/drawing/2014/main" id="{8293D007-7D62-4ACC-82DB-C725E60D75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0" name="Text Box 71">
          <a:extLst>
            <a:ext uri="{FF2B5EF4-FFF2-40B4-BE49-F238E27FC236}">
              <a16:creationId xmlns:a16="http://schemas.microsoft.com/office/drawing/2014/main" id="{FFA87184-8147-4403-8509-1AF3577303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1" name="Text Box 72">
          <a:extLst>
            <a:ext uri="{FF2B5EF4-FFF2-40B4-BE49-F238E27FC236}">
              <a16:creationId xmlns:a16="http://schemas.microsoft.com/office/drawing/2014/main" id="{7BA2FE3E-8777-47EA-A8E9-C1556B2865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2" name="Text Box 73">
          <a:extLst>
            <a:ext uri="{FF2B5EF4-FFF2-40B4-BE49-F238E27FC236}">
              <a16:creationId xmlns:a16="http://schemas.microsoft.com/office/drawing/2014/main" id="{4C54B3B7-C279-4CD7-BB02-F7138002D2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3" name="Text Box 74">
          <a:extLst>
            <a:ext uri="{FF2B5EF4-FFF2-40B4-BE49-F238E27FC236}">
              <a16:creationId xmlns:a16="http://schemas.microsoft.com/office/drawing/2014/main" id="{3B9801BE-CB2C-4A8E-9613-0BF6890DEC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4" name="Text Box 75">
          <a:extLst>
            <a:ext uri="{FF2B5EF4-FFF2-40B4-BE49-F238E27FC236}">
              <a16:creationId xmlns:a16="http://schemas.microsoft.com/office/drawing/2014/main" id="{458D3043-7272-4358-AAA0-2A4B372371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5" name="Text Box 77">
          <a:extLst>
            <a:ext uri="{FF2B5EF4-FFF2-40B4-BE49-F238E27FC236}">
              <a16:creationId xmlns:a16="http://schemas.microsoft.com/office/drawing/2014/main" id="{56BC1777-A250-45B1-B4C1-20F1C1DD1D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6" name="Text Box 78">
          <a:extLst>
            <a:ext uri="{FF2B5EF4-FFF2-40B4-BE49-F238E27FC236}">
              <a16:creationId xmlns:a16="http://schemas.microsoft.com/office/drawing/2014/main" id="{A2E4AF71-ABA4-43AE-881A-F37927E35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7" name="Text Box 80">
          <a:extLst>
            <a:ext uri="{FF2B5EF4-FFF2-40B4-BE49-F238E27FC236}">
              <a16:creationId xmlns:a16="http://schemas.microsoft.com/office/drawing/2014/main" id="{B7F2FF47-ABD8-449F-BB0B-9BA9C51EDD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8" name="Text Box 81">
          <a:extLst>
            <a:ext uri="{FF2B5EF4-FFF2-40B4-BE49-F238E27FC236}">
              <a16:creationId xmlns:a16="http://schemas.microsoft.com/office/drawing/2014/main" id="{A0223B23-3B26-4F1C-8CD1-9B5C8AF0A4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E3A949FA-272B-463F-8F1F-5C4F8242C4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1EF834D6-7B39-4980-BB30-AC41ADE3AA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1" name="Text Box 5">
          <a:extLst>
            <a:ext uri="{FF2B5EF4-FFF2-40B4-BE49-F238E27FC236}">
              <a16:creationId xmlns:a16="http://schemas.microsoft.com/office/drawing/2014/main" id="{BB49106E-7ECC-43BA-B9C9-8B281ECBCE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2" name="Text Box 6">
          <a:extLst>
            <a:ext uri="{FF2B5EF4-FFF2-40B4-BE49-F238E27FC236}">
              <a16:creationId xmlns:a16="http://schemas.microsoft.com/office/drawing/2014/main" id="{ADF917FB-7C25-473A-AF59-7D9816ACB1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5EE015BB-74DA-4707-A724-51061B7633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4" name="Text Box 8">
          <a:extLst>
            <a:ext uri="{FF2B5EF4-FFF2-40B4-BE49-F238E27FC236}">
              <a16:creationId xmlns:a16="http://schemas.microsoft.com/office/drawing/2014/main" id="{F6EE68B7-1913-48B0-B151-3F37600607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5" name="Text Box 9">
          <a:extLst>
            <a:ext uri="{FF2B5EF4-FFF2-40B4-BE49-F238E27FC236}">
              <a16:creationId xmlns:a16="http://schemas.microsoft.com/office/drawing/2014/main" id="{0AD41DF0-A7EF-46E6-9147-92D2177433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77299DB7-EEDD-4265-BACB-90631EEE5C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04970518-B51E-441E-8AFE-C88EBDFFCB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8" name="Text Box 12">
          <a:extLst>
            <a:ext uri="{FF2B5EF4-FFF2-40B4-BE49-F238E27FC236}">
              <a16:creationId xmlns:a16="http://schemas.microsoft.com/office/drawing/2014/main" id="{3FE0C100-49DC-46AF-813F-310A37EE90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89" name="Text Box 49">
          <a:extLst>
            <a:ext uri="{FF2B5EF4-FFF2-40B4-BE49-F238E27FC236}">
              <a16:creationId xmlns:a16="http://schemas.microsoft.com/office/drawing/2014/main" id="{B44094DF-2A72-4EB1-ADB1-B2B49B328F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0" name="Text Box 50">
          <a:extLst>
            <a:ext uri="{FF2B5EF4-FFF2-40B4-BE49-F238E27FC236}">
              <a16:creationId xmlns:a16="http://schemas.microsoft.com/office/drawing/2014/main" id="{DD349AEA-F2E2-43AE-AF41-A323E6F6C2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1" name="Text Box 52">
          <a:extLst>
            <a:ext uri="{FF2B5EF4-FFF2-40B4-BE49-F238E27FC236}">
              <a16:creationId xmlns:a16="http://schemas.microsoft.com/office/drawing/2014/main" id="{8AC4B253-6AAA-4C46-8A87-6AD2339E7C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2" name="Text Box 53">
          <a:extLst>
            <a:ext uri="{FF2B5EF4-FFF2-40B4-BE49-F238E27FC236}">
              <a16:creationId xmlns:a16="http://schemas.microsoft.com/office/drawing/2014/main" id="{3A51D11F-436C-47C1-97FC-1B9F94D124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75841BEF-9AF9-43D4-B0D3-97045C0F7F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4954C98B-EF42-4758-97AC-E3F3E02126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id="{0CE7C1C4-4059-4EC2-9C37-3BA1361205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id="{A51C4310-4F81-4F3D-BE50-172784C608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96CF06D8-305B-4E31-93C1-119076A29E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8" name="Text Box 8">
          <a:extLst>
            <a:ext uri="{FF2B5EF4-FFF2-40B4-BE49-F238E27FC236}">
              <a16:creationId xmlns:a16="http://schemas.microsoft.com/office/drawing/2014/main" id="{1790BDD3-442D-4F7F-928E-1476D76533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299" name="Text Box 9">
          <a:extLst>
            <a:ext uri="{FF2B5EF4-FFF2-40B4-BE49-F238E27FC236}">
              <a16:creationId xmlns:a16="http://schemas.microsoft.com/office/drawing/2014/main" id="{7AAAEFDA-B1DF-4321-AA0A-5A4810E87A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0" name="Text Box 10">
          <a:extLst>
            <a:ext uri="{FF2B5EF4-FFF2-40B4-BE49-F238E27FC236}">
              <a16:creationId xmlns:a16="http://schemas.microsoft.com/office/drawing/2014/main" id="{8ADB02E4-A7F9-4186-B90C-F5E3552F89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1" name="Text Box 11">
          <a:extLst>
            <a:ext uri="{FF2B5EF4-FFF2-40B4-BE49-F238E27FC236}">
              <a16:creationId xmlns:a16="http://schemas.microsoft.com/office/drawing/2014/main" id="{902B6531-44C5-4357-B6AD-DB01CE7238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6D92CBD-AAF1-448F-B674-D4CDE38EA3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9CFA87D4-19DC-4821-AE6E-875268B403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4" name="Text Box 40">
          <a:extLst>
            <a:ext uri="{FF2B5EF4-FFF2-40B4-BE49-F238E27FC236}">
              <a16:creationId xmlns:a16="http://schemas.microsoft.com/office/drawing/2014/main" id="{23EF1476-05D3-4B22-AF94-96FDF74BD4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5" name="Text Box 41">
          <a:extLst>
            <a:ext uri="{FF2B5EF4-FFF2-40B4-BE49-F238E27FC236}">
              <a16:creationId xmlns:a16="http://schemas.microsoft.com/office/drawing/2014/main" id="{ED90ECD9-FB01-45CE-AD51-48C6A22436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6" name="Text Box 42">
          <a:extLst>
            <a:ext uri="{FF2B5EF4-FFF2-40B4-BE49-F238E27FC236}">
              <a16:creationId xmlns:a16="http://schemas.microsoft.com/office/drawing/2014/main" id="{09E78C25-5AA0-4789-98C9-9FA64A9FAA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7" name="Text Box 43">
          <a:extLst>
            <a:ext uri="{FF2B5EF4-FFF2-40B4-BE49-F238E27FC236}">
              <a16:creationId xmlns:a16="http://schemas.microsoft.com/office/drawing/2014/main" id="{A92C7120-2605-4194-AB55-577676D7FC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8" name="Text Box 44">
          <a:extLst>
            <a:ext uri="{FF2B5EF4-FFF2-40B4-BE49-F238E27FC236}">
              <a16:creationId xmlns:a16="http://schemas.microsoft.com/office/drawing/2014/main" id="{EC2D2391-F36F-4E8C-BB55-15F8F1C61A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09" name="Text Box 45">
          <a:extLst>
            <a:ext uri="{FF2B5EF4-FFF2-40B4-BE49-F238E27FC236}">
              <a16:creationId xmlns:a16="http://schemas.microsoft.com/office/drawing/2014/main" id="{841434D2-8A48-4AD6-B759-9E78C2A24A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0" name="Text Box 46">
          <a:extLst>
            <a:ext uri="{FF2B5EF4-FFF2-40B4-BE49-F238E27FC236}">
              <a16:creationId xmlns:a16="http://schemas.microsoft.com/office/drawing/2014/main" id="{1679D7CF-B1D8-4047-937C-02D144C556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1" name="Text Box 47">
          <a:extLst>
            <a:ext uri="{FF2B5EF4-FFF2-40B4-BE49-F238E27FC236}">
              <a16:creationId xmlns:a16="http://schemas.microsoft.com/office/drawing/2014/main" id="{8602536C-E85A-405F-BAA3-492557BFBA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2" name="Text Box 48">
          <a:extLst>
            <a:ext uri="{FF2B5EF4-FFF2-40B4-BE49-F238E27FC236}">
              <a16:creationId xmlns:a16="http://schemas.microsoft.com/office/drawing/2014/main" id="{75CAA909-C9BC-4ACB-AF6A-4B36DA9443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3" name="Text Box 49">
          <a:extLst>
            <a:ext uri="{FF2B5EF4-FFF2-40B4-BE49-F238E27FC236}">
              <a16:creationId xmlns:a16="http://schemas.microsoft.com/office/drawing/2014/main" id="{EF1C015C-838C-4115-9580-18B5F9B1AA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4" name="Text Box 50">
          <a:extLst>
            <a:ext uri="{FF2B5EF4-FFF2-40B4-BE49-F238E27FC236}">
              <a16:creationId xmlns:a16="http://schemas.microsoft.com/office/drawing/2014/main" id="{CB29DE27-5A68-43AA-9D7E-2313665B54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5" name="Text Box 52">
          <a:extLst>
            <a:ext uri="{FF2B5EF4-FFF2-40B4-BE49-F238E27FC236}">
              <a16:creationId xmlns:a16="http://schemas.microsoft.com/office/drawing/2014/main" id="{729CBF88-6DA7-4558-97B3-FC8C6B2F44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6" name="Text Box 53">
          <a:extLst>
            <a:ext uri="{FF2B5EF4-FFF2-40B4-BE49-F238E27FC236}">
              <a16:creationId xmlns:a16="http://schemas.microsoft.com/office/drawing/2014/main" id="{1190110C-2F80-4AE4-814B-1302F18B31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7" name="Text Box 55">
          <a:extLst>
            <a:ext uri="{FF2B5EF4-FFF2-40B4-BE49-F238E27FC236}">
              <a16:creationId xmlns:a16="http://schemas.microsoft.com/office/drawing/2014/main" id="{7261DAB3-00E9-45BB-A043-0DFF7B3CE2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8" name="Text Box 56">
          <a:extLst>
            <a:ext uri="{FF2B5EF4-FFF2-40B4-BE49-F238E27FC236}">
              <a16:creationId xmlns:a16="http://schemas.microsoft.com/office/drawing/2014/main" id="{7622105E-517E-4D7D-8D81-F1FF6F1EC1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19" name="Text Box 57">
          <a:extLst>
            <a:ext uri="{FF2B5EF4-FFF2-40B4-BE49-F238E27FC236}">
              <a16:creationId xmlns:a16="http://schemas.microsoft.com/office/drawing/2014/main" id="{2F03BB10-F686-47E6-A45F-F6B1DFA35E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0" name="Text Box 58">
          <a:extLst>
            <a:ext uri="{FF2B5EF4-FFF2-40B4-BE49-F238E27FC236}">
              <a16:creationId xmlns:a16="http://schemas.microsoft.com/office/drawing/2014/main" id="{90A4A609-78CA-49FB-9BE9-F24431C56D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619B32EF-4EDA-4F3B-A20F-3F00570892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2" name="Text Box 60">
          <a:extLst>
            <a:ext uri="{FF2B5EF4-FFF2-40B4-BE49-F238E27FC236}">
              <a16:creationId xmlns:a16="http://schemas.microsoft.com/office/drawing/2014/main" id="{8051E00E-94F0-4911-BAAD-8DFC538F36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3" name="Text Box 61">
          <a:extLst>
            <a:ext uri="{FF2B5EF4-FFF2-40B4-BE49-F238E27FC236}">
              <a16:creationId xmlns:a16="http://schemas.microsoft.com/office/drawing/2014/main" id="{A3A8E49F-3333-4EC4-AF9E-84E8880ED0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4" name="Text Box 62">
          <a:extLst>
            <a:ext uri="{FF2B5EF4-FFF2-40B4-BE49-F238E27FC236}">
              <a16:creationId xmlns:a16="http://schemas.microsoft.com/office/drawing/2014/main" id="{BC2833B5-CCCE-4942-9610-EA54925E04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5" name="Text Box 63">
          <a:extLst>
            <a:ext uri="{FF2B5EF4-FFF2-40B4-BE49-F238E27FC236}">
              <a16:creationId xmlns:a16="http://schemas.microsoft.com/office/drawing/2014/main" id="{93606169-04C0-4F46-9A34-A88E325DC4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6" name="Text Box 64">
          <a:extLst>
            <a:ext uri="{FF2B5EF4-FFF2-40B4-BE49-F238E27FC236}">
              <a16:creationId xmlns:a16="http://schemas.microsoft.com/office/drawing/2014/main" id="{DD619614-DC17-4F28-AD72-62A06499D8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7" name="Text Box 66">
          <a:extLst>
            <a:ext uri="{FF2B5EF4-FFF2-40B4-BE49-F238E27FC236}">
              <a16:creationId xmlns:a16="http://schemas.microsoft.com/office/drawing/2014/main" id="{9B71CFBA-52FC-48A1-A1EB-10B1CCE1A4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8" name="Text Box 67">
          <a:extLst>
            <a:ext uri="{FF2B5EF4-FFF2-40B4-BE49-F238E27FC236}">
              <a16:creationId xmlns:a16="http://schemas.microsoft.com/office/drawing/2014/main" id="{8240FED7-7DF4-4D76-8F2C-3817F32033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29" name="Text Box 68">
          <a:extLst>
            <a:ext uri="{FF2B5EF4-FFF2-40B4-BE49-F238E27FC236}">
              <a16:creationId xmlns:a16="http://schemas.microsoft.com/office/drawing/2014/main" id="{A094C1A9-B547-4B33-B594-9AE77DB896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0" name="Text Box 69">
          <a:extLst>
            <a:ext uri="{FF2B5EF4-FFF2-40B4-BE49-F238E27FC236}">
              <a16:creationId xmlns:a16="http://schemas.microsoft.com/office/drawing/2014/main" id="{163B6EFE-D7FB-4DEB-B0B1-50A7847DF1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1" name="Text Box 70">
          <a:extLst>
            <a:ext uri="{FF2B5EF4-FFF2-40B4-BE49-F238E27FC236}">
              <a16:creationId xmlns:a16="http://schemas.microsoft.com/office/drawing/2014/main" id="{335DA3DA-BCCA-41AA-B314-96BE672404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2" name="Text Box 71">
          <a:extLst>
            <a:ext uri="{FF2B5EF4-FFF2-40B4-BE49-F238E27FC236}">
              <a16:creationId xmlns:a16="http://schemas.microsoft.com/office/drawing/2014/main" id="{FBC29D82-D706-49A9-8638-74E7536CF2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3" name="Text Box 72">
          <a:extLst>
            <a:ext uri="{FF2B5EF4-FFF2-40B4-BE49-F238E27FC236}">
              <a16:creationId xmlns:a16="http://schemas.microsoft.com/office/drawing/2014/main" id="{DD581FED-4EC0-45AB-87B6-30B316C5FA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4" name="Text Box 73">
          <a:extLst>
            <a:ext uri="{FF2B5EF4-FFF2-40B4-BE49-F238E27FC236}">
              <a16:creationId xmlns:a16="http://schemas.microsoft.com/office/drawing/2014/main" id="{50F46472-5A3A-49A4-9FDE-6C74903BF8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5" name="Text Box 74">
          <a:extLst>
            <a:ext uri="{FF2B5EF4-FFF2-40B4-BE49-F238E27FC236}">
              <a16:creationId xmlns:a16="http://schemas.microsoft.com/office/drawing/2014/main" id="{39269C33-855A-4C91-B152-445E13F6F0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6" name="Text Box 75">
          <a:extLst>
            <a:ext uri="{FF2B5EF4-FFF2-40B4-BE49-F238E27FC236}">
              <a16:creationId xmlns:a16="http://schemas.microsoft.com/office/drawing/2014/main" id="{E24550CE-AF8D-451A-9A6B-1F99C74F1E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7" name="Text Box 77">
          <a:extLst>
            <a:ext uri="{FF2B5EF4-FFF2-40B4-BE49-F238E27FC236}">
              <a16:creationId xmlns:a16="http://schemas.microsoft.com/office/drawing/2014/main" id="{6330C499-9BE5-4A64-B5B1-8E3A78960B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8" name="Text Box 78">
          <a:extLst>
            <a:ext uri="{FF2B5EF4-FFF2-40B4-BE49-F238E27FC236}">
              <a16:creationId xmlns:a16="http://schemas.microsoft.com/office/drawing/2014/main" id="{58AFD05A-362D-4ACC-858F-53D56A23AC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39" name="Text Box 80">
          <a:extLst>
            <a:ext uri="{FF2B5EF4-FFF2-40B4-BE49-F238E27FC236}">
              <a16:creationId xmlns:a16="http://schemas.microsoft.com/office/drawing/2014/main" id="{403B3515-EAC2-4C8F-B052-94B901ACE1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0" name="Text Box 81">
          <a:extLst>
            <a:ext uri="{FF2B5EF4-FFF2-40B4-BE49-F238E27FC236}">
              <a16:creationId xmlns:a16="http://schemas.microsoft.com/office/drawing/2014/main" id="{D9DD4AC1-5676-4999-B70E-717DFD43A2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CAD80C7C-E611-4012-8622-42C4EFD260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2" name="Text Box 40">
          <a:extLst>
            <a:ext uri="{FF2B5EF4-FFF2-40B4-BE49-F238E27FC236}">
              <a16:creationId xmlns:a16="http://schemas.microsoft.com/office/drawing/2014/main" id="{8944C0FC-BD15-41F2-906C-912E72292C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3" name="Text Box 41">
          <a:extLst>
            <a:ext uri="{FF2B5EF4-FFF2-40B4-BE49-F238E27FC236}">
              <a16:creationId xmlns:a16="http://schemas.microsoft.com/office/drawing/2014/main" id="{8203BC34-72C3-4696-82D6-1A3951E937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4" name="Text Box 42">
          <a:extLst>
            <a:ext uri="{FF2B5EF4-FFF2-40B4-BE49-F238E27FC236}">
              <a16:creationId xmlns:a16="http://schemas.microsoft.com/office/drawing/2014/main" id="{15DB27F2-D3F6-4DF5-9638-3E857A179A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5" name="Text Box 43">
          <a:extLst>
            <a:ext uri="{FF2B5EF4-FFF2-40B4-BE49-F238E27FC236}">
              <a16:creationId xmlns:a16="http://schemas.microsoft.com/office/drawing/2014/main" id="{DC01BA18-3290-401F-B5AC-75EB62749F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6" name="Text Box 44">
          <a:extLst>
            <a:ext uri="{FF2B5EF4-FFF2-40B4-BE49-F238E27FC236}">
              <a16:creationId xmlns:a16="http://schemas.microsoft.com/office/drawing/2014/main" id="{A259AA73-E813-469F-86C5-FD52237DA5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7" name="Text Box 45">
          <a:extLst>
            <a:ext uri="{FF2B5EF4-FFF2-40B4-BE49-F238E27FC236}">
              <a16:creationId xmlns:a16="http://schemas.microsoft.com/office/drawing/2014/main" id="{E23F3456-5767-4EF0-BAFE-360DD60E5B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8" name="Text Box 46">
          <a:extLst>
            <a:ext uri="{FF2B5EF4-FFF2-40B4-BE49-F238E27FC236}">
              <a16:creationId xmlns:a16="http://schemas.microsoft.com/office/drawing/2014/main" id="{73A970B6-1368-42F0-B5AD-BA32EF6CF1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49" name="Text Box 47">
          <a:extLst>
            <a:ext uri="{FF2B5EF4-FFF2-40B4-BE49-F238E27FC236}">
              <a16:creationId xmlns:a16="http://schemas.microsoft.com/office/drawing/2014/main" id="{D0A96D05-57B1-40B6-9D80-C2E805A28A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0" name="Text Box 48">
          <a:extLst>
            <a:ext uri="{FF2B5EF4-FFF2-40B4-BE49-F238E27FC236}">
              <a16:creationId xmlns:a16="http://schemas.microsoft.com/office/drawing/2014/main" id="{B6F82F33-3488-49D9-80BF-7CA81FA218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1" name="Text Box 55">
          <a:extLst>
            <a:ext uri="{FF2B5EF4-FFF2-40B4-BE49-F238E27FC236}">
              <a16:creationId xmlns:a16="http://schemas.microsoft.com/office/drawing/2014/main" id="{B007FB1E-DF72-40C2-8025-017BCA070A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2" name="Text Box 56">
          <a:extLst>
            <a:ext uri="{FF2B5EF4-FFF2-40B4-BE49-F238E27FC236}">
              <a16:creationId xmlns:a16="http://schemas.microsoft.com/office/drawing/2014/main" id="{6B740152-7721-4013-AAB3-F00E2404E9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3" name="Text Box 57">
          <a:extLst>
            <a:ext uri="{FF2B5EF4-FFF2-40B4-BE49-F238E27FC236}">
              <a16:creationId xmlns:a16="http://schemas.microsoft.com/office/drawing/2014/main" id="{38A9507B-C814-41B2-9F96-BFE28408E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4" name="Text Box 58">
          <a:extLst>
            <a:ext uri="{FF2B5EF4-FFF2-40B4-BE49-F238E27FC236}">
              <a16:creationId xmlns:a16="http://schemas.microsoft.com/office/drawing/2014/main" id="{972EBB49-50E9-4FB4-9A07-3BF868CD34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5" name="Text Box 59">
          <a:extLst>
            <a:ext uri="{FF2B5EF4-FFF2-40B4-BE49-F238E27FC236}">
              <a16:creationId xmlns:a16="http://schemas.microsoft.com/office/drawing/2014/main" id="{4C57E4BA-58EE-48A1-8809-994E9F52A0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6" name="Text Box 60">
          <a:extLst>
            <a:ext uri="{FF2B5EF4-FFF2-40B4-BE49-F238E27FC236}">
              <a16:creationId xmlns:a16="http://schemas.microsoft.com/office/drawing/2014/main" id="{08A4E2AE-0553-4FCC-A44E-9A471782F0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7" name="Text Box 61">
          <a:extLst>
            <a:ext uri="{FF2B5EF4-FFF2-40B4-BE49-F238E27FC236}">
              <a16:creationId xmlns:a16="http://schemas.microsoft.com/office/drawing/2014/main" id="{3A3B5E74-09FE-4CBE-90CB-3798E90C12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8" name="Text Box 62">
          <a:extLst>
            <a:ext uri="{FF2B5EF4-FFF2-40B4-BE49-F238E27FC236}">
              <a16:creationId xmlns:a16="http://schemas.microsoft.com/office/drawing/2014/main" id="{126A479D-83A7-4330-A78E-C599904C06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375AEF29-5125-4DC2-96B2-D98B54AFA0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0" name="Text Box 64">
          <a:extLst>
            <a:ext uri="{FF2B5EF4-FFF2-40B4-BE49-F238E27FC236}">
              <a16:creationId xmlns:a16="http://schemas.microsoft.com/office/drawing/2014/main" id="{F56E1920-2D84-46EA-B434-5D69517795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1" name="Text Box 66">
          <a:extLst>
            <a:ext uri="{FF2B5EF4-FFF2-40B4-BE49-F238E27FC236}">
              <a16:creationId xmlns:a16="http://schemas.microsoft.com/office/drawing/2014/main" id="{8888D846-8772-48F8-AE73-43A791503C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2" name="Text Box 67">
          <a:extLst>
            <a:ext uri="{FF2B5EF4-FFF2-40B4-BE49-F238E27FC236}">
              <a16:creationId xmlns:a16="http://schemas.microsoft.com/office/drawing/2014/main" id="{DE6A3195-C933-4E80-B4FA-82E9293849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3" name="Text Box 68">
          <a:extLst>
            <a:ext uri="{FF2B5EF4-FFF2-40B4-BE49-F238E27FC236}">
              <a16:creationId xmlns:a16="http://schemas.microsoft.com/office/drawing/2014/main" id="{2B3AF7EE-F681-4F7C-9449-84E5054259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4" name="Text Box 69">
          <a:extLst>
            <a:ext uri="{FF2B5EF4-FFF2-40B4-BE49-F238E27FC236}">
              <a16:creationId xmlns:a16="http://schemas.microsoft.com/office/drawing/2014/main" id="{FA476E2B-F668-4DD0-960C-0704FE19F9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5" name="Text Box 70">
          <a:extLst>
            <a:ext uri="{FF2B5EF4-FFF2-40B4-BE49-F238E27FC236}">
              <a16:creationId xmlns:a16="http://schemas.microsoft.com/office/drawing/2014/main" id="{06364279-ACCD-4227-81D1-29729D1CFF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6" name="Text Box 71">
          <a:extLst>
            <a:ext uri="{FF2B5EF4-FFF2-40B4-BE49-F238E27FC236}">
              <a16:creationId xmlns:a16="http://schemas.microsoft.com/office/drawing/2014/main" id="{3816C540-5BBC-49FE-BB8F-12286B4033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7" name="Text Box 72">
          <a:extLst>
            <a:ext uri="{FF2B5EF4-FFF2-40B4-BE49-F238E27FC236}">
              <a16:creationId xmlns:a16="http://schemas.microsoft.com/office/drawing/2014/main" id="{8DED1371-E5CA-4FC1-B7D2-2004EA07BA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8" name="Text Box 73">
          <a:extLst>
            <a:ext uri="{FF2B5EF4-FFF2-40B4-BE49-F238E27FC236}">
              <a16:creationId xmlns:a16="http://schemas.microsoft.com/office/drawing/2014/main" id="{FA2BAB40-17CA-4740-8B86-4E6CE8B82E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69" name="Text Box 74">
          <a:extLst>
            <a:ext uri="{FF2B5EF4-FFF2-40B4-BE49-F238E27FC236}">
              <a16:creationId xmlns:a16="http://schemas.microsoft.com/office/drawing/2014/main" id="{3228D5EB-A5C6-4DBA-A66B-439B8F00FA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0" name="Text Box 75">
          <a:extLst>
            <a:ext uri="{FF2B5EF4-FFF2-40B4-BE49-F238E27FC236}">
              <a16:creationId xmlns:a16="http://schemas.microsoft.com/office/drawing/2014/main" id="{7D266BD2-62C9-4980-B360-AFA24A802B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1" name="Text Box 77">
          <a:extLst>
            <a:ext uri="{FF2B5EF4-FFF2-40B4-BE49-F238E27FC236}">
              <a16:creationId xmlns:a16="http://schemas.microsoft.com/office/drawing/2014/main" id="{7794D76A-5B29-44E6-9B27-EB6AD4D251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2" name="Text Box 78">
          <a:extLst>
            <a:ext uri="{FF2B5EF4-FFF2-40B4-BE49-F238E27FC236}">
              <a16:creationId xmlns:a16="http://schemas.microsoft.com/office/drawing/2014/main" id="{9DBF2D8A-1822-4D20-B9D3-1C2E126D74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3" name="Text Box 80">
          <a:extLst>
            <a:ext uri="{FF2B5EF4-FFF2-40B4-BE49-F238E27FC236}">
              <a16:creationId xmlns:a16="http://schemas.microsoft.com/office/drawing/2014/main" id="{AEC937E0-4588-49F5-8C3A-ECCBCC35A2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4" name="Text Box 81">
          <a:extLst>
            <a:ext uri="{FF2B5EF4-FFF2-40B4-BE49-F238E27FC236}">
              <a16:creationId xmlns:a16="http://schemas.microsoft.com/office/drawing/2014/main" id="{1E95F2B6-97BA-4EFA-81FA-320A33F19A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F7435FA1-D037-443A-9BCC-D855104268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6" name="Text Box 40">
          <a:extLst>
            <a:ext uri="{FF2B5EF4-FFF2-40B4-BE49-F238E27FC236}">
              <a16:creationId xmlns:a16="http://schemas.microsoft.com/office/drawing/2014/main" id="{6A4D36B1-34C7-4FC5-9E27-13BF5C6BA5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A7775B11-FD9B-48D4-865C-6A92B98CD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8" name="Text Box 42">
          <a:extLst>
            <a:ext uri="{FF2B5EF4-FFF2-40B4-BE49-F238E27FC236}">
              <a16:creationId xmlns:a16="http://schemas.microsoft.com/office/drawing/2014/main" id="{C1074C70-CDC0-450A-B6F9-9FA14AD45F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79" name="Text Box 43">
          <a:extLst>
            <a:ext uri="{FF2B5EF4-FFF2-40B4-BE49-F238E27FC236}">
              <a16:creationId xmlns:a16="http://schemas.microsoft.com/office/drawing/2014/main" id="{A0F73DA2-52CF-4012-A653-21E6090889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0" name="Text Box 44">
          <a:extLst>
            <a:ext uri="{FF2B5EF4-FFF2-40B4-BE49-F238E27FC236}">
              <a16:creationId xmlns:a16="http://schemas.microsoft.com/office/drawing/2014/main" id="{41BBDDA2-7FE5-41EB-8148-8463AE03C8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1" name="Text Box 45">
          <a:extLst>
            <a:ext uri="{FF2B5EF4-FFF2-40B4-BE49-F238E27FC236}">
              <a16:creationId xmlns:a16="http://schemas.microsoft.com/office/drawing/2014/main" id="{8CD9412C-1169-41FE-AA79-C7FA5FD07F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6107C572-AEE0-4ED1-960B-162C7E8BB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3" name="Text Box 47">
          <a:extLst>
            <a:ext uri="{FF2B5EF4-FFF2-40B4-BE49-F238E27FC236}">
              <a16:creationId xmlns:a16="http://schemas.microsoft.com/office/drawing/2014/main" id="{3D484ABA-B9A8-432D-8F2B-786F57EEB1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4" name="Text Box 48">
          <a:extLst>
            <a:ext uri="{FF2B5EF4-FFF2-40B4-BE49-F238E27FC236}">
              <a16:creationId xmlns:a16="http://schemas.microsoft.com/office/drawing/2014/main" id="{B486A5C6-3AB6-4A5A-AC3A-9DC23D2AE7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5" name="Text Box 55">
          <a:extLst>
            <a:ext uri="{FF2B5EF4-FFF2-40B4-BE49-F238E27FC236}">
              <a16:creationId xmlns:a16="http://schemas.microsoft.com/office/drawing/2014/main" id="{92EFEEC7-B946-4C54-AF39-419B0F3FFB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6" name="Text Box 56">
          <a:extLst>
            <a:ext uri="{FF2B5EF4-FFF2-40B4-BE49-F238E27FC236}">
              <a16:creationId xmlns:a16="http://schemas.microsoft.com/office/drawing/2014/main" id="{6C6ED1A5-0C9B-4411-B4EB-279BC56D14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7" name="Text Box 57">
          <a:extLst>
            <a:ext uri="{FF2B5EF4-FFF2-40B4-BE49-F238E27FC236}">
              <a16:creationId xmlns:a16="http://schemas.microsoft.com/office/drawing/2014/main" id="{FA8F0DD5-141D-4D0B-957C-8A344F64A4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8" name="Text Box 58">
          <a:extLst>
            <a:ext uri="{FF2B5EF4-FFF2-40B4-BE49-F238E27FC236}">
              <a16:creationId xmlns:a16="http://schemas.microsoft.com/office/drawing/2014/main" id="{073A4D42-97BE-4023-B9B8-DE91ECF901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89" name="Text Box 59">
          <a:extLst>
            <a:ext uri="{FF2B5EF4-FFF2-40B4-BE49-F238E27FC236}">
              <a16:creationId xmlns:a16="http://schemas.microsoft.com/office/drawing/2014/main" id="{F6A0DB76-4504-455D-8698-FDFB5A1B3B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0" name="Text Box 60">
          <a:extLst>
            <a:ext uri="{FF2B5EF4-FFF2-40B4-BE49-F238E27FC236}">
              <a16:creationId xmlns:a16="http://schemas.microsoft.com/office/drawing/2014/main" id="{DFF4AE0E-E639-4047-B46A-F1386EF251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1" name="Text Box 61">
          <a:extLst>
            <a:ext uri="{FF2B5EF4-FFF2-40B4-BE49-F238E27FC236}">
              <a16:creationId xmlns:a16="http://schemas.microsoft.com/office/drawing/2014/main" id="{4AA5805D-3FCB-4965-8A7D-4E4650C508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2" name="Text Box 62">
          <a:extLst>
            <a:ext uri="{FF2B5EF4-FFF2-40B4-BE49-F238E27FC236}">
              <a16:creationId xmlns:a16="http://schemas.microsoft.com/office/drawing/2014/main" id="{C881EFD3-E5BA-4D4B-96F8-F47DA8FFC7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3" name="Text Box 63">
          <a:extLst>
            <a:ext uri="{FF2B5EF4-FFF2-40B4-BE49-F238E27FC236}">
              <a16:creationId xmlns:a16="http://schemas.microsoft.com/office/drawing/2014/main" id="{3AAD57A3-701E-4214-A9C9-B6EA4F5A46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4" name="Text Box 64">
          <a:extLst>
            <a:ext uri="{FF2B5EF4-FFF2-40B4-BE49-F238E27FC236}">
              <a16:creationId xmlns:a16="http://schemas.microsoft.com/office/drawing/2014/main" id="{F249811F-D0E6-46CE-921B-F97FD19C6C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5" name="Text Box 66">
          <a:extLst>
            <a:ext uri="{FF2B5EF4-FFF2-40B4-BE49-F238E27FC236}">
              <a16:creationId xmlns:a16="http://schemas.microsoft.com/office/drawing/2014/main" id="{57B5A2B7-F680-4D3F-A430-D697E3E006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6" name="Text Box 67">
          <a:extLst>
            <a:ext uri="{FF2B5EF4-FFF2-40B4-BE49-F238E27FC236}">
              <a16:creationId xmlns:a16="http://schemas.microsoft.com/office/drawing/2014/main" id="{F9E9AD71-AA51-4238-9B10-FCE200B0CB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7" name="Text Box 68">
          <a:extLst>
            <a:ext uri="{FF2B5EF4-FFF2-40B4-BE49-F238E27FC236}">
              <a16:creationId xmlns:a16="http://schemas.microsoft.com/office/drawing/2014/main" id="{8051219D-7550-42B9-8855-FB662B6F5B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8" name="Text Box 69">
          <a:extLst>
            <a:ext uri="{FF2B5EF4-FFF2-40B4-BE49-F238E27FC236}">
              <a16:creationId xmlns:a16="http://schemas.microsoft.com/office/drawing/2014/main" id="{16120E07-D715-41A8-9A5F-842641AFAE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399" name="Text Box 70">
          <a:extLst>
            <a:ext uri="{FF2B5EF4-FFF2-40B4-BE49-F238E27FC236}">
              <a16:creationId xmlns:a16="http://schemas.microsoft.com/office/drawing/2014/main" id="{C31EB72B-ACD0-4DDA-B793-A709FD42A9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0" name="Text Box 71">
          <a:extLst>
            <a:ext uri="{FF2B5EF4-FFF2-40B4-BE49-F238E27FC236}">
              <a16:creationId xmlns:a16="http://schemas.microsoft.com/office/drawing/2014/main" id="{3BFBD037-16EB-4C79-8259-07C6BDCDC9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1" name="Text Box 72">
          <a:extLst>
            <a:ext uri="{FF2B5EF4-FFF2-40B4-BE49-F238E27FC236}">
              <a16:creationId xmlns:a16="http://schemas.microsoft.com/office/drawing/2014/main" id="{CBBBF8FA-509F-46C7-91C9-5EA18F153C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2" name="Text Box 73">
          <a:extLst>
            <a:ext uri="{FF2B5EF4-FFF2-40B4-BE49-F238E27FC236}">
              <a16:creationId xmlns:a16="http://schemas.microsoft.com/office/drawing/2014/main" id="{0D0DEB4D-D777-46F5-8867-6E42BA6E51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3" name="Text Box 74">
          <a:extLst>
            <a:ext uri="{FF2B5EF4-FFF2-40B4-BE49-F238E27FC236}">
              <a16:creationId xmlns:a16="http://schemas.microsoft.com/office/drawing/2014/main" id="{B8F40C71-C024-46B8-B56D-FEA75D7D44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4" name="Text Box 75">
          <a:extLst>
            <a:ext uri="{FF2B5EF4-FFF2-40B4-BE49-F238E27FC236}">
              <a16:creationId xmlns:a16="http://schemas.microsoft.com/office/drawing/2014/main" id="{00E7BEF3-0D9C-4495-9B3A-7554F3ABBA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5" name="Text Box 77">
          <a:extLst>
            <a:ext uri="{FF2B5EF4-FFF2-40B4-BE49-F238E27FC236}">
              <a16:creationId xmlns:a16="http://schemas.microsoft.com/office/drawing/2014/main" id="{CF229203-49CE-468D-9F4D-B1DDF2A7FF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6" name="Text Box 78">
          <a:extLst>
            <a:ext uri="{FF2B5EF4-FFF2-40B4-BE49-F238E27FC236}">
              <a16:creationId xmlns:a16="http://schemas.microsoft.com/office/drawing/2014/main" id="{ACD85192-0D8A-400A-8BA3-C0869EEA26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7" name="Text Box 80">
          <a:extLst>
            <a:ext uri="{FF2B5EF4-FFF2-40B4-BE49-F238E27FC236}">
              <a16:creationId xmlns:a16="http://schemas.microsoft.com/office/drawing/2014/main" id="{8C038A0F-4812-4A93-BAB2-C82AE504A7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8" name="Text Box 81">
          <a:extLst>
            <a:ext uri="{FF2B5EF4-FFF2-40B4-BE49-F238E27FC236}">
              <a16:creationId xmlns:a16="http://schemas.microsoft.com/office/drawing/2014/main" id="{DB092082-AF6D-4C47-82CC-3E85F9CBEE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0F7E4855-437D-45B1-87AA-92A9EAB6DE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0" name="Text Box 40">
          <a:extLst>
            <a:ext uri="{FF2B5EF4-FFF2-40B4-BE49-F238E27FC236}">
              <a16:creationId xmlns:a16="http://schemas.microsoft.com/office/drawing/2014/main" id="{E0D78FF7-E43A-4FCF-9035-03D90A6348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1" name="Text Box 41">
          <a:extLst>
            <a:ext uri="{FF2B5EF4-FFF2-40B4-BE49-F238E27FC236}">
              <a16:creationId xmlns:a16="http://schemas.microsoft.com/office/drawing/2014/main" id="{0AEBAB72-F072-4A28-AC9F-1E78BEAA6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00A2D7E9-3872-42E0-8A42-6C040B9A9E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3" name="Text Box 43">
          <a:extLst>
            <a:ext uri="{FF2B5EF4-FFF2-40B4-BE49-F238E27FC236}">
              <a16:creationId xmlns:a16="http://schemas.microsoft.com/office/drawing/2014/main" id="{F9143382-1008-44C5-A94D-294B9D191D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4" name="Text Box 44">
          <a:extLst>
            <a:ext uri="{FF2B5EF4-FFF2-40B4-BE49-F238E27FC236}">
              <a16:creationId xmlns:a16="http://schemas.microsoft.com/office/drawing/2014/main" id="{E7091DAC-6605-41E8-9561-1477E14E4E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5" name="Text Box 45">
          <a:extLst>
            <a:ext uri="{FF2B5EF4-FFF2-40B4-BE49-F238E27FC236}">
              <a16:creationId xmlns:a16="http://schemas.microsoft.com/office/drawing/2014/main" id="{E9369FD7-E491-43BD-A712-5D02D4311C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E8CC10C6-DF06-4603-9372-CAC0DE0E38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7" name="Text Box 47">
          <a:extLst>
            <a:ext uri="{FF2B5EF4-FFF2-40B4-BE49-F238E27FC236}">
              <a16:creationId xmlns:a16="http://schemas.microsoft.com/office/drawing/2014/main" id="{6D0CA355-A2D5-467E-9EAE-BC167079A8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8" name="Text Box 48">
          <a:extLst>
            <a:ext uri="{FF2B5EF4-FFF2-40B4-BE49-F238E27FC236}">
              <a16:creationId xmlns:a16="http://schemas.microsoft.com/office/drawing/2014/main" id="{7A2BECE2-4369-4897-848A-B62542696E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19" name="Text Box 55">
          <a:extLst>
            <a:ext uri="{FF2B5EF4-FFF2-40B4-BE49-F238E27FC236}">
              <a16:creationId xmlns:a16="http://schemas.microsoft.com/office/drawing/2014/main" id="{57A94D4A-28C1-47C8-BAD9-1061C594CE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0" name="Text Box 56">
          <a:extLst>
            <a:ext uri="{FF2B5EF4-FFF2-40B4-BE49-F238E27FC236}">
              <a16:creationId xmlns:a16="http://schemas.microsoft.com/office/drawing/2014/main" id="{E5884182-FBE5-494C-A76E-12D4299269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1" name="Text Box 57">
          <a:extLst>
            <a:ext uri="{FF2B5EF4-FFF2-40B4-BE49-F238E27FC236}">
              <a16:creationId xmlns:a16="http://schemas.microsoft.com/office/drawing/2014/main" id="{0DCE785A-C10C-4C94-BC6A-4B4A9F9164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2" name="Text Box 58">
          <a:extLst>
            <a:ext uri="{FF2B5EF4-FFF2-40B4-BE49-F238E27FC236}">
              <a16:creationId xmlns:a16="http://schemas.microsoft.com/office/drawing/2014/main" id="{E31BF018-E864-4CAB-90E3-ACDF87F5B5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3" name="Text Box 59">
          <a:extLst>
            <a:ext uri="{FF2B5EF4-FFF2-40B4-BE49-F238E27FC236}">
              <a16:creationId xmlns:a16="http://schemas.microsoft.com/office/drawing/2014/main" id="{11E009E5-B6FD-4057-837B-115E0564E2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4" name="Text Box 60">
          <a:extLst>
            <a:ext uri="{FF2B5EF4-FFF2-40B4-BE49-F238E27FC236}">
              <a16:creationId xmlns:a16="http://schemas.microsoft.com/office/drawing/2014/main" id="{141E1592-CEBD-443C-9B06-E0F7EE44B0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5" name="Text Box 61">
          <a:extLst>
            <a:ext uri="{FF2B5EF4-FFF2-40B4-BE49-F238E27FC236}">
              <a16:creationId xmlns:a16="http://schemas.microsoft.com/office/drawing/2014/main" id="{EBCEC37B-857C-4192-8635-1B25538C0B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6" name="Text Box 62">
          <a:extLst>
            <a:ext uri="{FF2B5EF4-FFF2-40B4-BE49-F238E27FC236}">
              <a16:creationId xmlns:a16="http://schemas.microsoft.com/office/drawing/2014/main" id="{EFC5A804-9721-46AF-97FC-668A3A5073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47FFF809-95C8-4471-8EE2-4FA2FB3984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8" name="Text Box 64">
          <a:extLst>
            <a:ext uri="{FF2B5EF4-FFF2-40B4-BE49-F238E27FC236}">
              <a16:creationId xmlns:a16="http://schemas.microsoft.com/office/drawing/2014/main" id="{F05DB750-8652-477A-841F-D1D00FE96F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29" name="Text Box 66">
          <a:extLst>
            <a:ext uri="{FF2B5EF4-FFF2-40B4-BE49-F238E27FC236}">
              <a16:creationId xmlns:a16="http://schemas.microsoft.com/office/drawing/2014/main" id="{1AB43F8F-EEB4-407B-AC7E-6A6D90C93B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0" name="Text Box 67">
          <a:extLst>
            <a:ext uri="{FF2B5EF4-FFF2-40B4-BE49-F238E27FC236}">
              <a16:creationId xmlns:a16="http://schemas.microsoft.com/office/drawing/2014/main" id="{27B4FDA5-0AC4-454D-B044-BEBB84B707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1" name="Text Box 68">
          <a:extLst>
            <a:ext uri="{FF2B5EF4-FFF2-40B4-BE49-F238E27FC236}">
              <a16:creationId xmlns:a16="http://schemas.microsoft.com/office/drawing/2014/main" id="{AC32D4E8-9A71-4ACB-A080-069B54DF3A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2" name="Text Box 69">
          <a:extLst>
            <a:ext uri="{FF2B5EF4-FFF2-40B4-BE49-F238E27FC236}">
              <a16:creationId xmlns:a16="http://schemas.microsoft.com/office/drawing/2014/main" id="{5B8277A1-766A-4E3A-BDA4-6EF45DA48F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3" name="Text Box 70">
          <a:extLst>
            <a:ext uri="{FF2B5EF4-FFF2-40B4-BE49-F238E27FC236}">
              <a16:creationId xmlns:a16="http://schemas.microsoft.com/office/drawing/2014/main" id="{C2069592-2E6F-4A80-A977-074AD4F0F4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4" name="Text Box 71">
          <a:extLst>
            <a:ext uri="{FF2B5EF4-FFF2-40B4-BE49-F238E27FC236}">
              <a16:creationId xmlns:a16="http://schemas.microsoft.com/office/drawing/2014/main" id="{A52319F0-E177-4AB0-A9D1-1161D18999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5" name="Text Box 72">
          <a:extLst>
            <a:ext uri="{FF2B5EF4-FFF2-40B4-BE49-F238E27FC236}">
              <a16:creationId xmlns:a16="http://schemas.microsoft.com/office/drawing/2014/main" id="{389B5230-DAE3-4D05-B055-C2333E816B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6" name="Text Box 73">
          <a:extLst>
            <a:ext uri="{FF2B5EF4-FFF2-40B4-BE49-F238E27FC236}">
              <a16:creationId xmlns:a16="http://schemas.microsoft.com/office/drawing/2014/main" id="{A1D8C984-C123-4584-8663-D2BF8C81C3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7" name="Text Box 74">
          <a:extLst>
            <a:ext uri="{FF2B5EF4-FFF2-40B4-BE49-F238E27FC236}">
              <a16:creationId xmlns:a16="http://schemas.microsoft.com/office/drawing/2014/main" id="{2B71B840-D6B5-4F9D-A13A-95EF6952BA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8" name="Text Box 50">
          <a:extLst>
            <a:ext uri="{FF2B5EF4-FFF2-40B4-BE49-F238E27FC236}">
              <a16:creationId xmlns:a16="http://schemas.microsoft.com/office/drawing/2014/main" id="{FEBAEA4E-451B-4031-A9FB-7DA1338F36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39" name="Text Box 52">
          <a:extLst>
            <a:ext uri="{FF2B5EF4-FFF2-40B4-BE49-F238E27FC236}">
              <a16:creationId xmlns:a16="http://schemas.microsoft.com/office/drawing/2014/main" id="{15994A69-0B56-419B-8DCD-79383E391A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0" name="Text Box 53">
          <a:extLst>
            <a:ext uri="{FF2B5EF4-FFF2-40B4-BE49-F238E27FC236}">
              <a16:creationId xmlns:a16="http://schemas.microsoft.com/office/drawing/2014/main" id="{BEEBB7CB-B74C-4B96-A872-26B94B4942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99CE6A37-5601-4379-87E7-7F6C6A96F1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2" name="Text Box 40">
          <a:extLst>
            <a:ext uri="{FF2B5EF4-FFF2-40B4-BE49-F238E27FC236}">
              <a16:creationId xmlns:a16="http://schemas.microsoft.com/office/drawing/2014/main" id="{F59C2F09-DAEF-4C96-9EA3-64AA6EEB3C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3" name="Text Box 41">
          <a:extLst>
            <a:ext uri="{FF2B5EF4-FFF2-40B4-BE49-F238E27FC236}">
              <a16:creationId xmlns:a16="http://schemas.microsoft.com/office/drawing/2014/main" id="{F71F8D73-4B1E-4B6D-9CF0-4F7BEF25AD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4" name="Text Box 42">
          <a:extLst>
            <a:ext uri="{FF2B5EF4-FFF2-40B4-BE49-F238E27FC236}">
              <a16:creationId xmlns:a16="http://schemas.microsoft.com/office/drawing/2014/main" id="{36E72515-B209-47DA-95AC-BCE8FF17E3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5" name="Text Box 43">
          <a:extLst>
            <a:ext uri="{FF2B5EF4-FFF2-40B4-BE49-F238E27FC236}">
              <a16:creationId xmlns:a16="http://schemas.microsoft.com/office/drawing/2014/main" id="{CF183C8B-1169-460E-9190-262BF46B8D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6" name="Text Box 44">
          <a:extLst>
            <a:ext uri="{FF2B5EF4-FFF2-40B4-BE49-F238E27FC236}">
              <a16:creationId xmlns:a16="http://schemas.microsoft.com/office/drawing/2014/main" id="{7382E920-B347-4D6A-81B2-CEFEBE3869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7" name="Text Box 45">
          <a:extLst>
            <a:ext uri="{FF2B5EF4-FFF2-40B4-BE49-F238E27FC236}">
              <a16:creationId xmlns:a16="http://schemas.microsoft.com/office/drawing/2014/main" id="{04220B15-06EE-4FC6-8A18-5B66CA6969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8" name="Text Box 46">
          <a:extLst>
            <a:ext uri="{FF2B5EF4-FFF2-40B4-BE49-F238E27FC236}">
              <a16:creationId xmlns:a16="http://schemas.microsoft.com/office/drawing/2014/main" id="{E8230988-FD63-479C-91A0-DB1CA5F9DD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49" name="Text Box 47">
          <a:extLst>
            <a:ext uri="{FF2B5EF4-FFF2-40B4-BE49-F238E27FC236}">
              <a16:creationId xmlns:a16="http://schemas.microsoft.com/office/drawing/2014/main" id="{3E9DD34B-42B0-4873-BF2E-5F674B4F45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0" name="Text Box 48">
          <a:extLst>
            <a:ext uri="{FF2B5EF4-FFF2-40B4-BE49-F238E27FC236}">
              <a16:creationId xmlns:a16="http://schemas.microsoft.com/office/drawing/2014/main" id="{D0EE7147-DB86-4C8F-A0B7-DB9EDB08E8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1" name="Text Box 55">
          <a:extLst>
            <a:ext uri="{FF2B5EF4-FFF2-40B4-BE49-F238E27FC236}">
              <a16:creationId xmlns:a16="http://schemas.microsoft.com/office/drawing/2014/main" id="{DABB2D24-24D0-44FE-AFE0-551BEC5449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2" name="Text Box 56">
          <a:extLst>
            <a:ext uri="{FF2B5EF4-FFF2-40B4-BE49-F238E27FC236}">
              <a16:creationId xmlns:a16="http://schemas.microsoft.com/office/drawing/2014/main" id="{4BA239D5-A371-4613-8EF9-F28BAF8FB5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3" name="Text Box 57">
          <a:extLst>
            <a:ext uri="{FF2B5EF4-FFF2-40B4-BE49-F238E27FC236}">
              <a16:creationId xmlns:a16="http://schemas.microsoft.com/office/drawing/2014/main" id="{A83B31A3-BDE4-4345-84D5-231219B1C0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4" name="Text Box 58">
          <a:extLst>
            <a:ext uri="{FF2B5EF4-FFF2-40B4-BE49-F238E27FC236}">
              <a16:creationId xmlns:a16="http://schemas.microsoft.com/office/drawing/2014/main" id="{884AE00B-E677-4C3E-A8D5-97005AD0F5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5" name="Text Box 59">
          <a:extLst>
            <a:ext uri="{FF2B5EF4-FFF2-40B4-BE49-F238E27FC236}">
              <a16:creationId xmlns:a16="http://schemas.microsoft.com/office/drawing/2014/main" id="{0649D7D9-AE87-4548-BDFB-5B8DEC65E5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6" name="Text Box 60">
          <a:extLst>
            <a:ext uri="{FF2B5EF4-FFF2-40B4-BE49-F238E27FC236}">
              <a16:creationId xmlns:a16="http://schemas.microsoft.com/office/drawing/2014/main" id="{5482A090-1D28-409E-9282-790D7A18D9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7" name="Text Box 61">
          <a:extLst>
            <a:ext uri="{FF2B5EF4-FFF2-40B4-BE49-F238E27FC236}">
              <a16:creationId xmlns:a16="http://schemas.microsoft.com/office/drawing/2014/main" id="{3D92A619-215C-44EE-AE1C-8D2EDB80BF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8" name="Text Box 62">
          <a:extLst>
            <a:ext uri="{FF2B5EF4-FFF2-40B4-BE49-F238E27FC236}">
              <a16:creationId xmlns:a16="http://schemas.microsoft.com/office/drawing/2014/main" id="{57DE4A73-BDCD-4CE5-B358-50FABA81F9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59" name="Text Box 63">
          <a:extLst>
            <a:ext uri="{FF2B5EF4-FFF2-40B4-BE49-F238E27FC236}">
              <a16:creationId xmlns:a16="http://schemas.microsoft.com/office/drawing/2014/main" id="{454DE2ED-A3DF-489C-9584-2EC8F65CA6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0" name="Text Box 64">
          <a:extLst>
            <a:ext uri="{FF2B5EF4-FFF2-40B4-BE49-F238E27FC236}">
              <a16:creationId xmlns:a16="http://schemas.microsoft.com/office/drawing/2014/main" id="{6D2DCC88-BB0A-479E-A74B-6F2B83BD4B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1" name="Text Box 66">
          <a:extLst>
            <a:ext uri="{FF2B5EF4-FFF2-40B4-BE49-F238E27FC236}">
              <a16:creationId xmlns:a16="http://schemas.microsoft.com/office/drawing/2014/main" id="{8CD929CA-CADC-4CD9-A882-6F54CAEC58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2" name="Text Box 67">
          <a:extLst>
            <a:ext uri="{FF2B5EF4-FFF2-40B4-BE49-F238E27FC236}">
              <a16:creationId xmlns:a16="http://schemas.microsoft.com/office/drawing/2014/main" id="{633AE117-7455-4CE0-9AED-35C31FCF55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3" name="Text Box 68">
          <a:extLst>
            <a:ext uri="{FF2B5EF4-FFF2-40B4-BE49-F238E27FC236}">
              <a16:creationId xmlns:a16="http://schemas.microsoft.com/office/drawing/2014/main" id="{ACC0D998-22BB-4469-B1DA-36200A9AC8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4" name="Text Box 69">
          <a:extLst>
            <a:ext uri="{FF2B5EF4-FFF2-40B4-BE49-F238E27FC236}">
              <a16:creationId xmlns:a16="http://schemas.microsoft.com/office/drawing/2014/main" id="{7609B722-3326-4024-87DF-EE7C00B4F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5" name="Text Box 70">
          <a:extLst>
            <a:ext uri="{FF2B5EF4-FFF2-40B4-BE49-F238E27FC236}">
              <a16:creationId xmlns:a16="http://schemas.microsoft.com/office/drawing/2014/main" id="{11464643-D9FA-4F10-9242-1AC5248145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6" name="Text Box 71">
          <a:extLst>
            <a:ext uri="{FF2B5EF4-FFF2-40B4-BE49-F238E27FC236}">
              <a16:creationId xmlns:a16="http://schemas.microsoft.com/office/drawing/2014/main" id="{652BE434-DEAB-487E-9070-E1D9A6AEB5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7" name="Text Box 72">
          <a:extLst>
            <a:ext uri="{FF2B5EF4-FFF2-40B4-BE49-F238E27FC236}">
              <a16:creationId xmlns:a16="http://schemas.microsoft.com/office/drawing/2014/main" id="{AFB86978-FEB9-4AB4-B210-674C408EB2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8" name="Text Box 73">
          <a:extLst>
            <a:ext uri="{FF2B5EF4-FFF2-40B4-BE49-F238E27FC236}">
              <a16:creationId xmlns:a16="http://schemas.microsoft.com/office/drawing/2014/main" id="{9050B299-416E-413C-A9F9-306A8827C0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69" name="Text Box 74">
          <a:extLst>
            <a:ext uri="{FF2B5EF4-FFF2-40B4-BE49-F238E27FC236}">
              <a16:creationId xmlns:a16="http://schemas.microsoft.com/office/drawing/2014/main" id="{AE50BC5A-D6B7-4B71-B77B-98985482CB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0" name="Text Box 75">
          <a:extLst>
            <a:ext uri="{FF2B5EF4-FFF2-40B4-BE49-F238E27FC236}">
              <a16:creationId xmlns:a16="http://schemas.microsoft.com/office/drawing/2014/main" id="{9CE96CAB-5E97-4E54-816F-0CC02A57F3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1" name="Text Box 77">
          <a:extLst>
            <a:ext uri="{FF2B5EF4-FFF2-40B4-BE49-F238E27FC236}">
              <a16:creationId xmlns:a16="http://schemas.microsoft.com/office/drawing/2014/main" id="{701116A7-984E-4366-8015-2654DCD1F3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2" name="Text Box 78">
          <a:extLst>
            <a:ext uri="{FF2B5EF4-FFF2-40B4-BE49-F238E27FC236}">
              <a16:creationId xmlns:a16="http://schemas.microsoft.com/office/drawing/2014/main" id="{54A1ED5C-F638-4880-ADF1-818E820246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3" name="Text Box 80">
          <a:extLst>
            <a:ext uri="{FF2B5EF4-FFF2-40B4-BE49-F238E27FC236}">
              <a16:creationId xmlns:a16="http://schemas.microsoft.com/office/drawing/2014/main" id="{AE80D52F-39FD-4B76-BEC9-8A62F34869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4" name="Text Box 81">
          <a:extLst>
            <a:ext uri="{FF2B5EF4-FFF2-40B4-BE49-F238E27FC236}">
              <a16:creationId xmlns:a16="http://schemas.microsoft.com/office/drawing/2014/main" id="{ED9B835C-38EB-4E92-83D5-414CD96C5A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643422DD-68ED-4A09-B3AE-B2DDE64D42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6" name="Text Box 40">
          <a:extLst>
            <a:ext uri="{FF2B5EF4-FFF2-40B4-BE49-F238E27FC236}">
              <a16:creationId xmlns:a16="http://schemas.microsoft.com/office/drawing/2014/main" id="{49A3DD26-F613-49B5-B26A-2DE4FC9B9C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A5B60C55-08C1-4229-92E0-240EB00FC3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8" name="Text Box 42">
          <a:extLst>
            <a:ext uri="{FF2B5EF4-FFF2-40B4-BE49-F238E27FC236}">
              <a16:creationId xmlns:a16="http://schemas.microsoft.com/office/drawing/2014/main" id="{DDD1BA33-A6AA-49EA-956D-457E890F4E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3C103B7A-07CE-496F-983C-7B879C25FF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0" name="Text Box 44">
          <a:extLst>
            <a:ext uri="{FF2B5EF4-FFF2-40B4-BE49-F238E27FC236}">
              <a16:creationId xmlns:a16="http://schemas.microsoft.com/office/drawing/2014/main" id="{EB21FFC3-C3E9-4022-BE61-6927449027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1" name="Text Box 45">
          <a:extLst>
            <a:ext uri="{FF2B5EF4-FFF2-40B4-BE49-F238E27FC236}">
              <a16:creationId xmlns:a16="http://schemas.microsoft.com/office/drawing/2014/main" id="{01EC78A8-DA6C-4F83-BBBE-6B92C3BF5B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E0202E9D-63AB-4665-B66C-BCD5BAC855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3" name="Text Box 47">
          <a:extLst>
            <a:ext uri="{FF2B5EF4-FFF2-40B4-BE49-F238E27FC236}">
              <a16:creationId xmlns:a16="http://schemas.microsoft.com/office/drawing/2014/main" id="{051A5272-3775-46FB-8C56-1C87C0173D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4" name="Text Box 48">
          <a:extLst>
            <a:ext uri="{FF2B5EF4-FFF2-40B4-BE49-F238E27FC236}">
              <a16:creationId xmlns:a16="http://schemas.microsoft.com/office/drawing/2014/main" id="{4C9A5AC0-DB79-49D3-995A-52A9CE8113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5" name="Text Box 55">
          <a:extLst>
            <a:ext uri="{FF2B5EF4-FFF2-40B4-BE49-F238E27FC236}">
              <a16:creationId xmlns:a16="http://schemas.microsoft.com/office/drawing/2014/main" id="{7A509919-3815-441D-AD1F-9F85D33D0B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6" name="Text Box 56">
          <a:extLst>
            <a:ext uri="{FF2B5EF4-FFF2-40B4-BE49-F238E27FC236}">
              <a16:creationId xmlns:a16="http://schemas.microsoft.com/office/drawing/2014/main" id="{DC674BA9-E0C5-479C-9270-DF93050BB0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7" name="Text Box 57">
          <a:extLst>
            <a:ext uri="{FF2B5EF4-FFF2-40B4-BE49-F238E27FC236}">
              <a16:creationId xmlns:a16="http://schemas.microsoft.com/office/drawing/2014/main" id="{FFB8D8A8-FE66-42C2-8FDF-7DD6165565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8" name="Text Box 58">
          <a:extLst>
            <a:ext uri="{FF2B5EF4-FFF2-40B4-BE49-F238E27FC236}">
              <a16:creationId xmlns:a16="http://schemas.microsoft.com/office/drawing/2014/main" id="{7EA9C141-AA4F-444D-8CA5-1B3CBE03F8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89" name="Text Box 59">
          <a:extLst>
            <a:ext uri="{FF2B5EF4-FFF2-40B4-BE49-F238E27FC236}">
              <a16:creationId xmlns:a16="http://schemas.microsoft.com/office/drawing/2014/main" id="{2427E3F2-D2B4-46CF-A7E5-33BC3A1135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0" name="Text Box 60">
          <a:extLst>
            <a:ext uri="{FF2B5EF4-FFF2-40B4-BE49-F238E27FC236}">
              <a16:creationId xmlns:a16="http://schemas.microsoft.com/office/drawing/2014/main" id="{21664BB3-624F-45B9-9E9B-55E7BA3B6F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1" name="Text Box 61">
          <a:extLst>
            <a:ext uri="{FF2B5EF4-FFF2-40B4-BE49-F238E27FC236}">
              <a16:creationId xmlns:a16="http://schemas.microsoft.com/office/drawing/2014/main" id="{88AE476D-EBA5-45D3-9E84-217DDD8ACC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2" name="Text Box 62">
          <a:extLst>
            <a:ext uri="{FF2B5EF4-FFF2-40B4-BE49-F238E27FC236}">
              <a16:creationId xmlns:a16="http://schemas.microsoft.com/office/drawing/2014/main" id="{EE74A649-4AD8-44F3-BE26-E7874C59FF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3" name="Text Box 63">
          <a:extLst>
            <a:ext uri="{FF2B5EF4-FFF2-40B4-BE49-F238E27FC236}">
              <a16:creationId xmlns:a16="http://schemas.microsoft.com/office/drawing/2014/main" id="{251C9977-C079-46FF-84D3-478A835213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4" name="Text Box 64">
          <a:extLst>
            <a:ext uri="{FF2B5EF4-FFF2-40B4-BE49-F238E27FC236}">
              <a16:creationId xmlns:a16="http://schemas.microsoft.com/office/drawing/2014/main" id="{9FF7AA24-79C7-4ACE-95E8-0EA3AB63E1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5" name="Text Box 66">
          <a:extLst>
            <a:ext uri="{FF2B5EF4-FFF2-40B4-BE49-F238E27FC236}">
              <a16:creationId xmlns:a16="http://schemas.microsoft.com/office/drawing/2014/main" id="{6DAB538C-D96D-4D8F-864A-A2EBC0AAB2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6" name="Text Box 67">
          <a:extLst>
            <a:ext uri="{FF2B5EF4-FFF2-40B4-BE49-F238E27FC236}">
              <a16:creationId xmlns:a16="http://schemas.microsoft.com/office/drawing/2014/main" id="{E9F7F3F4-00A5-4485-AC01-52F2201D82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7" name="Text Box 68">
          <a:extLst>
            <a:ext uri="{FF2B5EF4-FFF2-40B4-BE49-F238E27FC236}">
              <a16:creationId xmlns:a16="http://schemas.microsoft.com/office/drawing/2014/main" id="{7E6B1BED-658C-4C49-9610-BC67163DEB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8" name="Text Box 69">
          <a:extLst>
            <a:ext uri="{FF2B5EF4-FFF2-40B4-BE49-F238E27FC236}">
              <a16:creationId xmlns:a16="http://schemas.microsoft.com/office/drawing/2014/main" id="{10886FFF-D0F0-44B0-8087-8FA92A1D2C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499" name="Text Box 70">
          <a:extLst>
            <a:ext uri="{FF2B5EF4-FFF2-40B4-BE49-F238E27FC236}">
              <a16:creationId xmlns:a16="http://schemas.microsoft.com/office/drawing/2014/main" id="{FE77E55C-6E3F-4CC7-90DB-E684611725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0" name="Text Box 71">
          <a:extLst>
            <a:ext uri="{FF2B5EF4-FFF2-40B4-BE49-F238E27FC236}">
              <a16:creationId xmlns:a16="http://schemas.microsoft.com/office/drawing/2014/main" id="{5AEDECAE-3DD2-432A-92C4-DF7CF7C25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1" name="Text Box 72">
          <a:extLst>
            <a:ext uri="{FF2B5EF4-FFF2-40B4-BE49-F238E27FC236}">
              <a16:creationId xmlns:a16="http://schemas.microsoft.com/office/drawing/2014/main" id="{0BDFD7E9-693D-47C2-92D1-4453EC952F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2" name="Text Box 73">
          <a:extLst>
            <a:ext uri="{FF2B5EF4-FFF2-40B4-BE49-F238E27FC236}">
              <a16:creationId xmlns:a16="http://schemas.microsoft.com/office/drawing/2014/main" id="{B749AFE0-EC62-4108-87BD-DEE320CA74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3" name="Text Box 74">
          <a:extLst>
            <a:ext uri="{FF2B5EF4-FFF2-40B4-BE49-F238E27FC236}">
              <a16:creationId xmlns:a16="http://schemas.microsoft.com/office/drawing/2014/main" id="{7B90FA0B-2A38-4A66-BFFC-29A066088F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4" name="Text Box 75">
          <a:extLst>
            <a:ext uri="{FF2B5EF4-FFF2-40B4-BE49-F238E27FC236}">
              <a16:creationId xmlns:a16="http://schemas.microsoft.com/office/drawing/2014/main" id="{35B83896-251E-4B8B-B313-B24B48614A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5" name="Text Box 77">
          <a:extLst>
            <a:ext uri="{FF2B5EF4-FFF2-40B4-BE49-F238E27FC236}">
              <a16:creationId xmlns:a16="http://schemas.microsoft.com/office/drawing/2014/main" id="{59F2C99E-6EA4-4566-8863-3C0F1BECFB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6" name="Text Box 78">
          <a:extLst>
            <a:ext uri="{FF2B5EF4-FFF2-40B4-BE49-F238E27FC236}">
              <a16:creationId xmlns:a16="http://schemas.microsoft.com/office/drawing/2014/main" id="{4002D31C-BA98-4AB2-8C9C-D44F9D3F9C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7" name="Text Box 80">
          <a:extLst>
            <a:ext uri="{FF2B5EF4-FFF2-40B4-BE49-F238E27FC236}">
              <a16:creationId xmlns:a16="http://schemas.microsoft.com/office/drawing/2014/main" id="{EE924FAE-B5BF-4AB1-83DC-08978C8B67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8" name="Text Box 81">
          <a:extLst>
            <a:ext uri="{FF2B5EF4-FFF2-40B4-BE49-F238E27FC236}">
              <a16:creationId xmlns:a16="http://schemas.microsoft.com/office/drawing/2014/main" id="{DEE14EFF-0645-4184-B891-C11120DBD3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8DCC6B7A-1582-47C5-ABB2-97599A995E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0" name="Text Box 40">
          <a:extLst>
            <a:ext uri="{FF2B5EF4-FFF2-40B4-BE49-F238E27FC236}">
              <a16:creationId xmlns:a16="http://schemas.microsoft.com/office/drawing/2014/main" id="{ECB7E82E-571C-4D6F-BB56-0E009B3604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1" name="Text Box 41">
          <a:extLst>
            <a:ext uri="{FF2B5EF4-FFF2-40B4-BE49-F238E27FC236}">
              <a16:creationId xmlns:a16="http://schemas.microsoft.com/office/drawing/2014/main" id="{68F4BB64-F1A5-4E74-92F6-3BC4F163D1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2" name="Text Box 42">
          <a:extLst>
            <a:ext uri="{FF2B5EF4-FFF2-40B4-BE49-F238E27FC236}">
              <a16:creationId xmlns:a16="http://schemas.microsoft.com/office/drawing/2014/main" id="{95E8730E-58EF-4CDB-A558-E5932D9AFA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3" name="Text Box 43">
          <a:extLst>
            <a:ext uri="{FF2B5EF4-FFF2-40B4-BE49-F238E27FC236}">
              <a16:creationId xmlns:a16="http://schemas.microsoft.com/office/drawing/2014/main" id="{26870C70-93AD-4588-9EDF-E96DBA047A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4" name="Text Box 44">
          <a:extLst>
            <a:ext uri="{FF2B5EF4-FFF2-40B4-BE49-F238E27FC236}">
              <a16:creationId xmlns:a16="http://schemas.microsoft.com/office/drawing/2014/main" id="{B4B81407-088A-49AE-8553-965990DFE7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5" name="Text Box 45">
          <a:extLst>
            <a:ext uri="{FF2B5EF4-FFF2-40B4-BE49-F238E27FC236}">
              <a16:creationId xmlns:a16="http://schemas.microsoft.com/office/drawing/2014/main" id="{924B8949-5D92-4AC8-8277-3F0A75B5F0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6" name="Text Box 46">
          <a:extLst>
            <a:ext uri="{FF2B5EF4-FFF2-40B4-BE49-F238E27FC236}">
              <a16:creationId xmlns:a16="http://schemas.microsoft.com/office/drawing/2014/main" id="{9AAB1828-76E5-49F7-88FB-9C44D4B6FB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7" name="Text Box 47">
          <a:extLst>
            <a:ext uri="{FF2B5EF4-FFF2-40B4-BE49-F238E27FC236}">
              <a16:creationId xmlns:a16="http://schemas.microsoft.com/office/drawing/2014/main" id="{BDA6D910-71D3-41E8-B27B-1DF5D05E70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8" name="Text Box 48">
          <a:extLst>
            <a:ext uri="{FF2B5EF4-FFF2-40B4-BE49-F238E27FC236}">
              <a16:creationId xmlns:a16="http://schemas.microsoft.com/office/drawing/2014/main" id="{6AE9C6B6-1348-4E06-B108-CC1D32C7B4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19" name="Text Box 55">
          <a:extLst>
            <a:ext uri="{FF2B5EF4-FFF2-40B4-BE49-F238E27FC236}">
              <a16:creationId xmlns:a16="http://schemas.microsoft.com/office/drawing/2014/main" id="{ABD86244-D95A-416C-B031-8677284CB8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0" name="Text Box 56">
          <a:extLst>
            <a:ext uri="{FF2B5EF4-FFF2-40B4-BE49-F238E27FC236}">
              <a16:creationId xmlns:a16="http://schemas.microsoft.com/office/drawing/2014/main" id="{7A07E07C-FCE1-4E3C-B419-E6395C4D7A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1" name="Text Box 57">
          <a:extLst>
            <a:ext uri="{FF2B5EF4-FFF2-40B4-BE49-F238E27FC236}">
              <a16:creationId xmlns:a16="http://schemas.microsoft.com/office/drawing/2014/main" id="{FA4F76EF-E371-49CE-9BF7-7FB1F5DCA8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2" name="Text Box 58">
          <a:extLst>
            <a:ext uri="{FF2B5EF4-FFF2-40B4-BE49-F238E27FC236}">
              <a16:creationId xmlns:a16="http://schemas.microsoft.com/office/drawing/2014/main" id="{7A7F7D10-C32E-42F4-92C4-BE55CCF97E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8EF2881C-6C63-4507-BC78-3AE09202DF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4" name="Text Box 60">
          <a:extLst>
            <a:ext uri="{FF2B5EF4-FFF2-40B4-BE49-F238E27FC236}">
              <a16:creationId xmlns:a16="http://schemas.microsoft.com/office/drawing/2014/main" id="{4C8DD559-566A-4B67-85ED-45B0F691F9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5" name="Text Box 61">
          <a:extLst>
            <a:ext uri="{FF2B5EF4-FFF2-40B4-BE49-F238E27FC236}">
              <a16:creationId xmlns:a16="http://schemas.microsoft.com/office/drawing/2014/main" id="{A90DBB9A-EF6F-45D7-8FE9-5FF128BA9F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6" name="Text Box 62">
          <a:extLst>
            <a:ext uri="{FF2B5EF4-FFF2-40B4-BE49-F238E27FC236}">
              <a16:creationId xmlns:a16="http://schemas.microsoft.com/office/drawing/2014/main" id="{7C0DF8EB-69CB-41CD-A9DA-12FF023AA1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7" name="Text Box 63">
          <a:extLst>
            <a:ext uri="{FF2B5EF4-FFF2-40B4-BE49-F238E27FC236}">
              <a16:creationId xmlns:a16="http://schemas.microsoft.com/office/drawing/2014/main" id="{0B05CB20-D83A-4093-9682-7C3FF8193D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8" name="Text Box 64">
          <a:extLst>
            <a:ext uri="{FF2B5EF4-FFF2-40B4-BE49-F238E27FC236}">
              <a16:creationId xmlns:a16="http://schemas.microsoft.com/office/drawing/2014/main" id="{02B399AD-B5D7-49F2-948F-2C56305145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29" name="Text Box 66">
          <a:extLst>
            <a:ext uri="{FF2B5EF4-FFF2-40B4-BE49-F238E27FC236}">
              <a16:creationId xmlns:a16="http://schemas.microsoft.com/office/drawing/2014/main" id="{BD1CC50F-766B-4AAD-80F9-9974D49547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0" name="Text Box 67">
          <a:extLst>
            <a:ext uri="{FF2B5EF4-FFF2-40B4-BE49-F238E27FC236}">
              <a16:creationId xmlns:a16="http://schemas.microsoft.com/office/drawing/2014/main" id="{05928889-C6C7-423C-AF06-66E31E9150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1" name="Text Box 68">
          <a:extLst>
            <a:ext uri="{FF2B5EF4-FFF2-40B4-BE49-F238E27FC236}">
              <a16:creationId xmlns:a16="http://schemas.microsoft.com/office/drawing/2014/main" id="{A5533C7F-7BBB-431E-A8E3-1BB991B1D0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2" name="Text Box 69">
          <a:extLst>
            <a:ext uri="{FF2B5EF4-FFF2-40B4-BE49-F238E27FC236}">
              <a16:creationId xmlns:a16="http://schemas.microsoft.com/office/drawing/2014/main" id="{81D5F626-15D0-46FF-8747-60CF7715D6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3" name="Text Box 70">
          <a:extLst>
            <a:ext uri="{FF2B5EF4-FFF2-40B4-BE49-F238E27FC236}">
              <a16:creationId xmlns:a16="http://schemas.microsoft.com/office/drawing/2014/main" id="{666B8146-A8B7-4C5A-B840-5841A3F25E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4" name="Text Box 71">
          <a:extLst>
            <a:ext uri="{FF2B5EF4-FFF2-40B4-BE49-F238E27FC236}">
              <a16:creationId xmlns:a16="http://schemas.microsoft.com/office/drawing/2014/main" id="{3F890218-4D9A-44D0-9393-926172DB66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5" name="Text Box 72">
          <a:extLst>
            <a:ext uri="{FF2B5EF4-FFF2-40B4-BE49-F238E27FC236}">
              <a16:creationId xmlns:a16="http://schemas.microsoft.com/office/drawing/2014/main" id="{46E0DB4C-BFCF-417A-B1D7-CE3AB4D2DB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6" name="Text Box 73">
          <a:extLst>
            <a:ext uri="{FF2B5EF4-FFF2-40B4-BE49-F238E27FC236}">
              <a16:creationId xmlns:a16="http://schemas.microsoft.com/office/drawing/2014/main" id="{6B331BB0-7075-49D7-9B05-135DFA18A6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7" name="Text Box 74">
          <a:extLst>
            <a:ext uri="{FF2B5EF4-FFF2-40B4-BE49-F238E27FC236}">
              <a16:creationId xmlns:a16="http://schemas.microsoft.com/office/drawing/2014/main" id="{FE7907F8-78CE-420C-8ED2-681C526AE8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8" name="Text Box 75">
          <a:extLst>
            <a:ext uri="{FF2B5EF4-FFF2-40B4-BE49-F238E27FC236}">
              <a16:creationId xmlns:a16="http://schemas.microsoft.com/office/drawing/2014/main" id="{D88EE5FB-A509-4EA5-B7C2-E9BA5AFCFC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39" name="Text Box 77">
          <a:extLst>
            <a:ext uri="{FF2B5EF4-FFF2-40B4-BE49-F238E27FC236}">
              <a16:creationId xmlns:a16="http://schemas.microsoft.com/office/drawing/2014/main" id="{6D74BFE1-18FF-43A2-9533-4E7F917097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0" name="Text Box 78">
          <a:extLst>
            <a:ext uri="{FF2B5EF4-FFF2-40B4-BE49-F238E27FC236}">
              <a16:creationId xmlns:a16="http://schemas.microsoft.com/office/drawing/2014/main" id="{017C9B28-2320-4C60-A739-FBAE04C539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1" name="Text Box 80">
          <a:extLst>
            <a:ext uri="{FF2B5EF4-FFF2-40B4-BE49-F238E27FC236}">
              <a16:creationId xmlns:a16="http://schemas.microsoft.com/office/drawing/2014/main" id="{78E56E61-DDE4-4A54-A271-D1BEB7E7FD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2" name="Text Box 81">
          <a:extLst>
            <a:ext uri="{FF2B5EF4-FFF2-40B4-BE49-F238E27FC236}">
              <a16:creationId xmlns:a16="http://schemas.microsoft.com/office/drawing/2014/main" id="{DCC2178E-4821-4CAF-BFE0-952283AE3A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5A7998A2-7016-4693-AB5E-E90180CBEC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BC419377-2247-4200-AF88-88EF219298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5" name="Text Box 5">
          <a:extLst>
            <a:ext uri="{FF2B5EF4-FFF2-40B4-BE49-F238E27FC236}">
              <a16:creationId xmlns:a16="http://schemas.microsoft.com/office/drawing/2014/main" id="{877280F7-334F-45A0-97F0-622A3F0459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6" name="Text Box 6">
          <a:extLst>
            <a:ext uri="{FF2B5EF4-FFF2-40B4-BE49-F238E27FC236}">
              <a16:creationId xmlns:a16="http://schemas.microsoft.com/office/drawing/2014/main" id="{C88A4459-E355-49B0-BAA7-B3F001552C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7" name="Text Box 7">
          <a:extLst>
            <a:ext uri="{FF2B5EF4-FFF2-40B4-BE49-F238E27FC236}">
              <a16:creationId xmlns:a16="http://schemas.microsoft.com/office/drawing/2014/main" id="{C5CCE564-4B48-4FCC-8A88-EE9044D38A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8" name="Text Box 8">
          <a:extLst>
            <a:ext uri="{FF2B5EF4-FFF2-40B4-BE49-F238E27FC236}">
              <a16:creationId xmlns:a16="http://schemas.microsoft.com/office/drawing/2014/main" id="{7AFB80E6-4747-47F5-9A68-A5298FEEF5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49" name="Text Box 9">
          <a:extLst>
            <a:ext uri="{FF2B5EF4-FFF2-40B4-BE49-F238E27FC236}">
              <a16:creationId xmlns:a16="http://schemas.microsoft.com/office/drawing/2014/main" id="{2ACEEA99-2B46-4CD3-8D12-74F870F751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0" name="Text Box 10">
          <a:extLst>
            <a:ext uri="{FF2B5EF4-FFF2-40B4-BE49-F238E27FC236}">
              <a16:creationId xmlns:a16="http://schemas.microsoft.com/office/drawing/2014/main" id="{B953689E-ADF5-4C64-98EF-E723735006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1" name="Text Box 11">
          <a:extLst>
            <a:ext uri="{FF2B5EF4-FFF2-40B4-BE49-F238E27FC236}">
              <a16:creationId xmlns:a16="http://schemas.microsoft.com/office/drawing/2014/main" id="{C8226AD4-152D-47B0-A4A8-7B60A21320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2" name="Text Box 12">
          <a:extLst>
            <a:ext uri="{FF2B5EF4-FFF2-40B4-BE49-F238E27FC236}">
              <a16:creationId xmlns:a16="http://schemas.microsoft.com/office/drawing/2014/main" id="{5898F857-F063-4184-82BF-04F6CF7D18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3" name="Text Box 49">
          <a:extLst>
            <a:ext uri="{FF2B5EF4-FFF2-40B4-BE49-F238E27FC236}">
              <a16:creationId xmlns:a16="http://schemas.microsoft.com/office/drawing/2014/main" id="{37773D21-2B93-4164-B390-42A68B58A1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4" name="Text Box 50">
          <a:extLst>
            <a:ext uri="{FF2B5EF4-FFF2-40B4-BE49-F238E27FC236}">
              <a16:creationId xmlns:a16="http://schemas.microsoft.com/office/drawing/2014/main" id="{D531FC62-A23D-4569-949E-F11F34CF9B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5" name="Text Box 52">
          <a:extLst>
            <a:ext uri="{FF2B5EF4-FFF2-40B4-BE49-F238E27FC236}">
              <a16:creationId xmlns:a16="http://schemas.microsoft.com/office/drawing/2014/main" id="{6CEB7690-33F2-4942-9807-C275A48091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6" name="Text Box 53">
          <a:extLst>
            <a:ext uri="{FF2B5EF4-FFF2-40B4-BE49-F238E27FC236}">
              <a16:creationId xmlns:a16="http://schemas.microsoft.com/office/drawing/2014/main" id="{483339D2-0096-4B25-92B2-993A8B4A64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7A61AC5A-B6B1-45FB-B805-191B6253E3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11361514-4989-4035-99AE-109E8BCAD5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59" name="Text Box 5">
          <a:extLst>
            <a:ext uri="{FF2B5EF4-FFF2-40B4-BE49-F238E27FC236}">
              <a16:creationId xmlns:a16="http://schemas.microsoft.com/office/drawing/2014/main" id="{D84F82F8-10D6-4318-9E44-B74356448E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4071ADC3-43C2-44B1-A786-7E2C7CCBF2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4B98E6C3-CF98-43A1-9E8B-C1D6CBB1E5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2" name="Text Box 8">
          <a:extLst>
            <a:ext uri="{FF2B5EF4-FFF2-40B4-BE49-F238E27FC236}">
              <a16:creationId xmlns:a16="http://schemas.microsoft.com/office/drawing/2014/main" id="{638D84C2-2C3E-46A5-82B6-84999F4899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3" name="Text Box 9">
          <a:extLst>
            <a:ext uri="{FF2B5EF4-FFF2-40B4-BE49-F238E27FC236}">
              <a16:creationId xmlns:a16="http://schemas.microsoft.com/office/drawing/2014/main" id="{CE4B1F90-E62E-4480-8032-B028F9412C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4" name="Text Box 10">
          <a:extLst>
            <a:ext uri="{FF2B5EF4-FFF2-40B4-BE49-F238E27FC236}">
              <a16:creationId xmlns:a16="http://schemas.microsoft.com/office/drawing/2014/main" id="{986461CB-B542-405B-86EC-CEE31288EF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5" name="Text Box 11">
          <a:extLst>
            <a:ext uri="{FF2B5EF4-FFF2-40B4-BE49-F238E27FC236}">
              <a16:creationId xmlns:a16="http://schemas.microsoft.com/office/drawing/2014/main" id="{048BC3B0-96F2-4BF5-9113-4BF5DC5201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6" name="Text Box 12">
          <a:extLst>
            <a:ext uri="{FF2B5EF4-FFF2-40B4-BE49-F238E27FC236}">
              <a16:creationId xmlns:a16="http://schemas.microsoft.com/office/drawing/2014/main" id="{AEA21083-9F48-48A4-9A52-D25E9F4D25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62B3BF1F-914E-4BCC-8809-AE3AE5D910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8" name="Text Box 40">
          <a:extLst>
            <a:ext uri="{FF2B5EF4-FFF2-40B4-BE49-F238E27FC236}">
              <a16:creationId xmlns:a16="http://schemas.microsoft.com/office/drawing/2014/main" id="{C4961CC0-1332-4FB5-969A-2C5D1A6D78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69" name="Text Box 41">
          <a:extLst>
            <a:ext uri="{FF2B5EF4-FFF2-40B4-BE49-F238E27FC236}">
              <a16:creationId xmlns:a16="http://schemas.microsoft.com/office/drawing/2014/main" id="{47B44D36-58C7-42C2-B2C8-F2F1F6AEA4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0" name="Text Box 42">
          <a:extLst>
            <a:ext uri="{FF2B5EF4-FFF2-40B4-BE49-F238E27FC236}">
              <a16:creationId xmlns:a16="http://schemas.microsoft.com/office/drawing/2014/main" id="{CDAD97AE-5DB1-4388-899C-B5EF899748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1" name="Text Box 43">
          <a:extLst>
            <a:ext uri="{FF2B5EF4-FFF2-40B4-BE49-F238E27FC236}">
              <a16:creationId xmlns:a16="http://schemas.microsoft.com/office/drawing/2014/main" id="{7680ABD5-D60D-4005-BB12-3DA5F4025A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2" name="Text Box 44">
          <a:extLst>
            <a:ext uri="{FF2B5EF4-FFF2-40B4-BE49-F238E27FC236}">
              <a16:creationId xmlns:a16="http://schemas.microsoft.com/office/drawing/2014/main" id="{E859FCCE-F7CB-4332-A55D-518B2D19C5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3" name="Text Box 45">
          <a:extLst>
            <a:ext uri="{FF2B5EF4-FFF2-40B4-BE49-F238E27FC236}">
              <a16:creationId xmlns:a16="http://schemas.microsoft.com/office/drawing/2014/main" id="{D02D4AE9-3F2A-404E-84F4-4A5F4EF03D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4" name="Text Box 46">
          <a:extLst>
            <a:ext uri="{FF2B5EF4-FFF2-40B4-BE49-F238E27FC236}">
              <a16:creationId xmlns:a16="http://schemas.microsoft.com/office/drawing/2014/main" id="{6001D801-F4F5-41AC-8C40-C50FE2375E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5" name="Text Box 47">
          <a:extLst>
            <a:ext uri="{FF2B5EF4-FFF2-40B4-BE49-F238E27FC236}">
              <a16:creationId xmlns:a16="http://schemas.microsoft.com/office/drawing/2014/main" id="{720B5863-FACE-4434-8EBC-C8FEC36353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6" name="Text Box 48">
          <a:extLst>
            <a:ext uri="{FF2B5EF4-FFF2-40B4-BE49-F238E27FC236}">
              <a16:creationId xmlns:a16="http://schemas.microsoft.com/office/drawing/2014/main" id="{3B1E9781-ED27-4E18-B5AC-8E6290FF6E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7" name="Text Box 49">
          <a:extLst>
            <a:ext uri="{FF2B5EF4-FFF2-40B4-BE49-F238E27FC236}">
              <a16:creationId xmlns:a16="http://schemas.microsoft.com/office/drawing/2014/main" id="{866E211B-91B6-49BC-8ED1-5E83179013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90AF6277-1DD0-4D65-9790-7E67C6C7FB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79" name="Text Box 52">
          <a:extLst>
            <a:ext uri="{FF2B5EF4-FFF2-40B4-BE49-F238E27FC236}">
              <a16:creationId xmlns:a16="http://schemas.microsoft.com/office/drawing/2014/main" id="{DF1C3222-FBE8-4C36-B56A-B79BBFD504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0" name="Text Box 53">
          <a:extLst>
            <a:ext uri="{FF2B5EF4-FFF2-40B4-BE49-F238E27FC236}">
              <a16:creationId xmlns:a16="http://schemas.microsoft.com/office/drawing/2014/main" id="{3812EA08-2833-4B6F-BC5B-C667C7074B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1" name="Text Box 55">
          <a:extLst>
            <a:ext uri="{FF2B5EF4-FFF2-40B4-BE49-F238E27FC236}">
              <a16:creationId xmlns:a16="http://schemas.microsoft.com/office/drawing/2014/main" id="{5526811B-E74C-4782-813E-A996D1087E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2" name="Text Box 56">
          <a:extLst>
            <a:ext uri="{FF2B5EF4-FFF2-40B4-BE49-F238E27FC236}">
              <a16:creationId xmlns:a16="http://schemas.microsoft.com/office/drawing/2014/main" id="{B3EBCC09-4E70-4D41-8B26-E6DB9CAAE0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3" name="Text Box 57">
          <a:extLst>
            <a:ext uri="{FF2B5EF4-FFF2-40B4-BE49-F238E27FC236}">
              <a16:creationId xmlns:a16="http://schemas.microsoft.com/office/drawing/2014/main" id="{EB3526A8-F67B-40FC-9018-6F0EC53506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4" name="Text Box 58">
          <a:extLst>
            <a:ext uri="{FF2B5EF4-FFF2-40B4-BE49-F238E27FC236}">
              <a16:creationId xmlns:a16="http://schemas.microsoft.com/office/drawing/2014/main" id="{9AA90823-E6AA-40C1-B837-F3FD7379A3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5" name="Text Box 59">
          <a:extLst>
            <a:ext uri="{FF2B5EF4-FFF2-40B4-BE49-F238E27FC236}">
              <a16:creationId xmlns:a16="http://schemas.microsoft.com/office/drawing/2014/main" id="{C697F339-600E-4820-A4A7-3BEBFE280D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6" name="Text Box 60">
          <a:extLst>
            <a:ext uri="{FF2B5EF4-FFF2-40B4-BE49-F238E27FC236}">
              <a16:creationId xmlns:a16="http://schemas.microsoft.com/office/drawing/2014/main" id="{A3A71B1E-0A06-4467-A36B-DD69FD0ACF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7" name="Text Box 61">
          <a:extLst>
            <a:ext uri="{FF2B5EF4-FFF2-40B4-BE49-F238E27FC236}">
              <a16:creationId xmlns:a16="http://schemas.microsoft.com/office/drawing/2014/main" id="{965C8F2A-5436-4526-B6A6-285C8D694F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8" name="Text Box 62">
          <a:extLst>
            <a:ext uri="{FF2B5EF4-FFF2-40B4-BE49-F238E27FC236}">
              <a16:creationId xmlns:a16="http://schemas.microsoft.com/office/drawing/2014/main" id="{A3533915-A315-4947-8C39-BC39BBC60A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89" name="Text Box 63">
          <a:extLst>
            <a:ext uri="{FF2B5EF4-FFF2-40B4-BE49-F238E27FC236}">
              <a16:creationId xmlns:a16="http://schemas.microsoft.com/office/drawing/2014/main" id="{2161D59A-530A-4364-A422-C16CB425D7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0" name="Text Box 64">
          <a:extLst>
            <a:ext uri="{FF2B5EF4-FFF2-40B4-BE49-F238E27FC236}">
              <a16:creationId xmlns:a16="http://schemas.microsoft.com/office/drawing/2014/main" id="{B414DFE8-BC8A-44C0-A16F-F12D4DBC97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1" name="Text Box 66">
          <a:extLst>
            <a:ext uri="{FF2B5EF4-FFF2-40B4-BE49-F238E27FC236}">
              <a16:creationId xmlns:a16="http://schemas.microsoft.com/office/drawing/2014/main" id="{4544B287-6088-4B4E-AA71-FAAE4320DF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2" name="Text Box 67">
          <a:extLst>
            <a:ext uri="{FF2B5EF4-FFF2-40B4-BE49-F238E27FC236}">
              <a16:creationId xmlns:a16="http://schemas.microsoft.com/office/drawing/2014/main" id="{FC57BE19-6CE0-4700-B509-73209F83EA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3" name="Text Box 68">
          <a:extLst>
            <a:ext uri="{FF2B5EF4-FFF2-40B4-BE49-F238E27FC236}">
              <a16:creationId xmlns:a16="http://schemas.microsoft.com/office/drawing/2014/main" id="{0B111AE0-A897-43F5-B330-F5400782E2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4" name="Text Box 69">
          <a:extLst>
            <a:ext uri="{FF2B5EF4-FFF2-40B4-BE49-F238E27FC236}">
              <a16:creationId xmlns:a16="http://schemas.microsoft.com/office/drawing/2014/main" id="{418FDC1F-D515-49F1-BE92-7C0E4D9CC0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5" name="Text Box 70">
          <a:extLst>
            <a:ext uri="{FF2B5EF4-FFF2-40B4-BE49-F238E27FC236}">
              <a16:creationId xmlns:a16="http://schemas.microsoft.com/office/drawing/2014/main" id="{97C14FAA-44C4-414F-9490-FB4E931538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6" name="Text Box 71">
          <a:extLst>
            <a:ext uri="{FF2B5EF4-FFF2-40B4-BE49-F238E27FC236}">
              <a16:creationId xmlns:a16="http://schemas.microsoft.com/office/drawing/2014/main" id="{B55A378E-E49F-4FD3-AAF9-D792E10AD6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7" name="Text Box 72">
          <a:extLst>
            <a:ext uri="{FF2B5EF4-FFF2-40B4-BE49-F238E27FC236}">
              <a16:creationId xmlns:a16="http://schemas.microsoft.com/office/drawing/2014/main" id="{F1CEF082-EAB5-44D1-B8DA-031E24E55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8" name="Text Box 73">
          <a:extLst>
            <a:ext uri="{FF2B5EF4-FFF2-40B4-BE49-F238E27FC236}">
              <a16:creationId xmlns:a16="http://schemas.microsoft.com/office/drawing/2014/main" id="{912790A5-8D7E-4E67-9A70-EB9DAF0FD7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599" name="Text Box 74">
          <a:extLst>
            <a:ext uri="{FF2B5EF4-FFF2-40B4-BE49-F238E27FC236}">
              <a16:creationId xmlns:a16="http://schemas.microsoft.com/office/drawing/2014/main" id="{97FCFD1C-D790-420D-BBD6-84D65E3948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0" name="Text Box 75">
          <a:extLst>
            <a:ext uri="{FF2B5EF4-FFF2-40B4-BE49-F238E27FC236}">
              <a16:creationId xmlns:a16="http://schemas.microsoft.com/office/drawing/2014/main" id="{D6641226-4456-48CB-9D3E-DF5798E2DE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1" name="Text Box 77">
          <a:extLst>
            <a:ext uri="{FF2B5EF4-FFF2-40B4-BE49-F238E27FC236}">
              <a16:creationId xmlns:a16="http://schemas.microsoft.com/office/drawing/2014/main" id="{33448A03-BC5C-49BB-BF72-0FB0AD2BF5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2" name="Text Box 78">
          <a:extLst>
            <a:ext uri="{FF2B5EF4-FFF2-40B4-BE49-F238E27FC236}">
              <a16:creationId xmlns:a16="http://schemas.microsoft.com/office/drawing/2014/main" id="{E8A12E6B-21F6-4BFA-9B6E-9536FB7177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3" name="Text Box 80">
          <a:extLst>
            <a:ext uri="{FF2B5EF4-FFF2-40B4-BE49-F238E27FC236}">
              <a16:creationId xmlns:a16="http://schemas.microsoft.com/office/drawing/2014/main" id="{80CA1D38-4925-4FD9-BECF-E2CC341C23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4" name="Text Box 81">
          <a:extLst>
            <a:ext uri="{FF2B5EF4-FFF2-40B4-BE49-F238E27FC236}">
              <a16:creationId xmlns:a16="http://schemas.microsoft.com/office/drawing/2014/main" id="{25AC1FFA-4F96-493F-82DE-BD02B6F2F5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B2E9A37E-8B9B-49AA-9F38-6BAD1A3D39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6" name="Text Box 40">
          <a:extLst>
            <a:ext uri="{FF2B5EF4-FFF2-40B4-BE49-F238E27FC236}">
              <a16:creationId xmlns:a16="http://schemas.microsoft.com/office/drawing/2014/main" id="{6747C432-EA08-46E2-9A1A-8A2DFFCEC1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7" name="Text Box 41">
          <a:extLst>
            <a:ext uri="{FF2B5EF4-FFF2-40B4-BE49-F238E27FC236}">
              <a16:creationId xmlns:a16="http://schemas.microsoft.com/office/drawing/2014/main" id="{6893029D-8A8B-4146-822E-68D7AA6A06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8" name="Text Box 42">
          <a:extLst>
            <a:ext uri="{FF2B5EF4-FFF2-40B4-BE49-F238E27FC236}">
              <a16:creationId xmlns:a16="http://schemas.microsoft.com/office/drawing/2014/main" id="{D110D10E-1239-4C7C-BBA5-D0CBB8AEC6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09" name="Text Box 43">
          <a:extLst>
            <a:ext uri="{FF2B5EF4-FFF2-40B4-BE49-F238E27FC236}">
              <a16:creationId xmlns:a16="http://schemas.microsoft.com/office/drawing/2014/main" id="{FB3F5386-6D2C-4002-B97A-8664CF0BF8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0" name="Text Box 44">
          <a:extLst>
            <a:ext uri="{FF2B5EF4-FFF2-40B4-BE49-F238E27FC236}">
              <a16:creationId xmlns:a16="http://schemas.microsoft.com/office/drawing/2014/main" id="{6B83FBF9-9DB2-43C1-A9AA-5B38604C13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1" name="Text Box 45">
          <a:extLst>
            <a:ext uri="{FF2B5EF4-FFF2-40B4-BE49-F238E27FC236}">
              <a16:creationId xmlns:a16="http://schemas.microsoft.com/office/drawing/2014/main" id="{5B96177C-8717-4C3A-81FB-35D32128BA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61A6A7C9-1173-4473-AE2E-09D4360375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3" name="Text Box 47">
          <a:extLst>
            <a:ext uri="{FF2B5EF4-FFF2-40B4-BE49-F238E27FC236}">
              <a16:creationId xmlns:a16="http://schemas.microsoft.com/office/drawing/2014/main" id="{55EFC140-53D5-4FB8-9313-1A3E8BD43E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4" name="Text Box 48">
          <a:extLst>
            <a:ext uri="{FF2B5EF4-FFF2-40B4-BE49-F238E27FC236}">
              <a16:creationId xmlns:a16="http://schemas.microsoft.com/office/drawing/2014/main" id="{D2EF181F-1BC6-436E-9A7E-DEED45B934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5" name="Text Box 55">
          <a:extLst>
            <a:ext uri="{FF2B5EF4-FFF2-40B4-BE49-F238E27FC236}">
              <a16:creationId xmlns:a16="http://schemas.microsoft.com/office/drawing/2014/main" id="{B1AEDE18-F8E5-48BA-B0D9-73B1B9D797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6" name="Text Box 56">
          <a:extLst>
            <a:ext uri="{FF2B5EF4-FFF2-40B4-BE49-F238E27FC236}">
              <a16:creationId xmlns:a16="http://schemas.microsoft.com/office/drawing/2014/main" id="{CC7E94F2-5F4C-461D-B42B-38354AF706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7" name="Text Box 57">
          <a:extLst>
            <a:ext uri="{FF2B5EF4-FFF2-40B4-BE49-F238E27FC236}">
              <a16:creationId xmlns:a16="http://schemas.microsoft.com/office/drawing/2014/main" id="{19C32682-A447-4E6D-8223-35D7F2221E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8" name="Text Box 58">
          <a:extLst>
            <a:ext uri="{FF2B5EF4-FFF2-40B4-BE49-F238E27FC236}">
              <a16:creationId xmlns:a16="http://schemas.microsoft.com/office/drawing/2014/main" id="{02129683-CB39-414F-BC16-756973D597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C502A06B-F9FA-49DE-877F-F9D36D008F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0" name="Text Box 60">
          <a:extLst>
            <a:ext uri="{FF2B5EF4-FFF2-40B4-BE49-F238E27FC236}">
              <a16:creationId xmlns:a16="http://schemas.microsoft.com/office/drawing/2014/main" id="{8ED8246C-FA80-4A3D-ADE7-24FE3EA258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1" name="Text Box 61">
          <a:extLst>
            <a:ext uri="{FF2B5EF4-FFF2-40B4-BE49-F238E27FC236}">
              <a16:creationId xmlns:a16="http://schemas.microsoft.com/office/drawing/2014/main" id="{8AAB427E-558B-4449-829B-A8AC88EFF2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2" name="Text Box 62">
          <a:extLst>
            <a:ext uri="{FF2B5EF4-FFF2-40B4-BE49-F238E27FC236}">
              <a16:creationId xmlns:a16="http://schemas.microsoft.com/office/drawing/2014/main" id="{9B9F797F-1855-4E96-81A0-1E822463FB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3" name="Text Box 63">
          <a:extLst>
            <a:ext uri="{FF2B5EF4-FFF2-40B4-BE49-F238E27FC236}">
              <a16:creationId xmlns:a16="http://schemas.microsoft.com/office/drawing/2014/main" id="{137BC976-5BB3-487A-97D6-3B0F3F9C2B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4" name="Text Box 64">
          <a:extLst>
            <a:ext uri="{FF2B5EF4-FFF2-40B4-BE49-F238E27FC236}">
              <a16:creationId xmlns:a16="http://schemas.microsoft.com/office/drawing/2014/main" id="{4201011D-E893-4ADC-A65A-08AA2BCC88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5" name="Text Box 66">
          <a:extLst>
            <a:ext uri="{FF2B5EF4-FFF2-40B4-BE49-F238E27FC236}">
              <a16:creationId xmlns:a16="http://schemas.microsoft.com/office/drawing/2014/main" id="{EBB5AF3E-DD3F-4E89-9FD5-37431D709D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6" name="Text Box 67">
          <a:extLst>
            <a:ext uri="{FF2B5EF4-FFF2-40B4-BE49-F238E27FC236}">
              <a16:creationId xmlns:a16="http://schemas.microsoft.com/office/drawing/2014/main" id="{BCE9B70F-B098-42D9-8779-7F3B295476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7" name="Text Box 68">
          <a:extLst>
            <a:ext uri="{FF2B5EF4-FFF2-40B4-BE49-F238E27FC236}">
              <a16:creationId xmlns:a16="http://schemas.microsoft.com/office/drawing/2014/main" id="{9B4EDE4F-B41F-4325-A6C6-990B7EA14D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8" name="Text Box 69">
          <a:extLst>
            <a:ext uri="{FF2B5EF4-FFF2-40B4-BE49-F238E27FC236}">
              <a16:creationId xmlns:a16="http://schemas.microsoft.com/office/drawing/2014/main" id="{521D1267-DDEA-4700-BE96-45C7AB69B3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29" name="Text Box 70">
          <a:extLst>
            <a:ext uri="{FF2B5EF4-FFF2-40B4-BE49-F238E27FC236}">
              <a16:creationId xmlns:a16="http://schemas.microsoft.com/office/drawing/2014/main" id="{AE920251-3167-4004-B034-DA704ECB7C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0" name="Text Box 71">
          <a:extLst>
            <a:ext uri="{FF2B5EF4-FFF2-40B4-BE49-F238E27FC236}">
              <a16:creationId xmlns:a16="http://schemas.microsoft.com/office/drawing/2014/main" id="{7E7F3191-1BFF-42E4-AB7E-A37D5695FA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1" name="Text Box 72">
          <a:extLst>
            <a:ext uri="{FF2B5EF4-FFF2-40B4-BE49-F238E27FC236}">
              <a16:creationId xmlns:a16="http://schemas.microsoft.com/office/drawing/2014/main" id="{F4D25CF7-E822-4FFB-A5D5-BF3B950A98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2" name="Text Box 73">
          <a:extLst>
            <a:ext uri="{FF2B5EF4-FFF2-40B4-BE49-F238E27FC236}">
              <a16:creationId xmlns:a16="http://schemas.microsoft.com/office/drawing/2014/main" id="{F6C45B41-63EC-4533-9D94-24C2C9A4C5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3" name="Text Box 74">
          <a:extLst>
            <a:ext uri="{FF2B5EF4-FFF2-40B4-BE49-F238E27FC236}">
              <a16:creationId xmlns:a16="http://schemas.microsoft.com/office/drawing/2014/main" id="{610C8D07-0F45-4489-BC61-36EBCB8D84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4" name="Text Box 75">
          <a:extLst>
            <a:ext uri="{FF2B5EF4-FFF2-40B4-BE49-F238E27FC236}">
              <a16:creationId xmlns:a16="http://schemas.microsoft.com/office/drawing/2014/main" id="{B0B85F99-71BF-407B-8ADD-6298FF4108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5" name="Text Box 77">
          <a:extLst>
            <a:ext uri="{FF2B5EF4-FFF2-40B4-BE49-F238E27FC236}">
              <a16:creationId xmlns:a16="http://schemas.microsoft.com/office/drawing/2014/main" id="{8C08790A-8406-4673-B3C3-8591861179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6" name="Text Box 78">
          <a:extLst>
            <a:ext uri="{FF2B5EF4-FFF2-40B4-BE49-F238E27FC236}">
              <a16:creationId xmlns:a16="http://schemas.microsoft.com/office/drawing/2014/main" id="{24521211-DF48-484C-801F-A9126EBF98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7" name="Text Box 80">
          <a:extLst>
            <a:ext uri="{FF2B5EF4-FFF2-40B4-BE49-F238E27FC236}">
              <a16:creationId xmlns:a16="http://schemas.microsoft.com/office/drawing/2014/main" id="{2991B138-875B-4772-84D9-4450C6329A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8" name="Text Box 81">
          <a:extLst>
            <a:ext uri="{FF2B5EF4-FFF2-40B4-BE49-F238E27FC236}">
              <a16:creationId xmlns:a16="http://schemas.microsoft.com/office/drawing/2014/main" id="{F36914E1-2AF3-4E73-9EBE-179309610F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289902DC-7D44-4EE4-8C10-7C356A472E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0" name="Text Box 40">
          <a:extLst>
            <a:ext uri="{FF2B5EF4-FFF2-40B4-BE49-F238E27FC236}">
              <a16:creationId xmlns:a16="http://schemas.microsoft.com/office/drawing/2014/main" id="{607FF1E3-B14C-4E56-BC75-F3FFC93DC7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07BE4CC5-9DC3-4261-9BB3-C29C4A99C2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2" name="Text Box 42">
          <a:extLst>
            <a:ext uri="{FF2B5EF4-FFF2-40B4-BE49-F238E27FC236}">
              <a16:creationId xmlns:a16="http://schemas.microsoft.com/office/drawing/2014/main" id="{727DC442-D32B-49D7-9575-117B1BEC1E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3" name="Text Box 43">
          <a:extLst>
            <a:ext uri="{FF2B5EF4-FFF2-40B4-BE49-F238E27FC236}">
              <a16:creationId xmlns:a16="http://schemas.microsoft.com/office/drawing/2014/main" id="{84F62C8A-A32B-4227-B2FE-ACFD1E678F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4" name="Text Box 44">
          <a:extLst>
            <a:ext uri="{FF2B5EF4-FFF2-40B4-BE49-F238E27FC236}">
              <a16:creationId xmlns:a16="http://schemas.microsoft.com/office/drawing/2014/main" id="{0E4BDAC2-7A43-4323-BF5C-C97FA16476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5" name="Text Box 45">
          <a:extLst>
            <a:ext uri="{FF2B5EF4-FFF2-40B4-BE49-F238E27FC236}">
              <a16:creationId xmlns:a16="http://schemas.microsoft.com/office/drawing/2014/main" id="{883F3F7F-5090-4692-B928-634EC569A3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9FCD1D39-8155-40EC-B195-448E59BCC3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7" name="Text Box 47">
          <a:extLst>
            <a:ext uri="{FF2B5EF4-FFF2-40B4-BE49-F238E27FC236}">
              <a16:creationId xmlns:a16="http://schemas.microsoft.com/office/drawing/2014/main" id="{CC07B0FE-FC8C-4596-BA21-EA19D7B71D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8" name="Text Box 48">
          <a:extLst>
            <a:ext uri="{FF2B5EF4-FFF2-40B4-BE49-F238E27FC236}">
              <a16:creationId xmlns:a16="http://schemas.microsoft.com/office/drawing/2014/main" id="{BCBC923A-0C2A-4055-B740-5D141058B9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49" name="Text Box 55">
          <a:extLst>
            <a:ext uri="{FF2B5EF4-FFF2-40B4-BE49-F238E27FC236}">
              <a16:creationId xmlns:a16="http://schemas.microsoft.com/office/drawing/2014/main" id="{74004A97-4DFC-49E8-BAF7-7F77559624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0" name="Text Box 56">
          <a:extLst>
            <a:ext uri="{FF2B5EF4-FFF2-40B4-BE49-F238E27FC236}">
              <a16:creationId xmlns:a16="http://schemas.microsoft.com/office/drawing/2014/main" id="{CA6ED4F5-EB49-4B96-BD4C-F64C74DC8D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1" name="Text Box 57">
          <a:extLst>
            <a:ext uri="{FF2B5EF4-FFF2-40B4-BE49-F238E27FC236}">
              <a16:creationId xmlns:a16="http://schemas.microsoft.com/office/drawing/2014/main" id="{8D8F5A39-F138-4EE1-9C0B-2D863F4F83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2" name="Text Box 58">
          <a:extLst>
            <a:ext uri="{FF2B5EF4-FFF2-40B4-BE49-F238E27FC236}">
              <a16:creationId xmlns:a16="http://schemas.microsoft.com/office/drawing/2014/main" id="{CC81F1F5-BA88-4069-AC70-B59DF92922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3" name="Text Box 59">
          <a:extLst>
            <a:ext uri="{FF2B5EF4-FFF2-40B4-BE49-F238E27FC236}">
              <a16:creationId xmlns:a16="http://schemas.microsoft.com/office/drawing/2014/main" id="{973C256B-68F3-4584-9575-6E23CB9F36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4" name="Text Box 60">
          <a:extLst>
            <a:ext uri="{FF2B5EF4-FFF2-40B4-BE49-F238E27FC236}">
              <a16:creationId xmlns:a16="http://schemas.microsoft.com/office/drawing/2014/main" id="{5C7D520D-FA7D-493B-B410-EC64090D1F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5" name="Text Box 61">
          <a:extLst>
            <a:ext uri="{FF2B5EF4-FFF2-40B4-BE49-F238E27FC236}">
              <a16:creationId xmlns:a16="http://schemas.microsoft.com/office/drawing/2014/main" id="{8D119573-8FAD-4C43-B2D7-A043D2009E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6" name="Text Box 62">
          <a:extLst>
            <a:ext uri="{FF2B5EF4-FFF2-40B4-BE49-F238E27FC236}">
              <a16:creationId xmlns:a16="http://schemas.microsoft.com/office/drawing/2014/main" id="{66596CA6-4DDA-4912-A360-8E6638FDC7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0C7260F8-AEBF-47BE-A0F2-2A4DDEA4F0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8" name="Text Box 64">
          <a:extLst>
            <a:ext uri="{FF2B5EF4-FFF2-40B4-BE49-F238E27FC236}">
              <a16:creationId xmlns:a16="http://schemas.microsoft.com/office/drawing/2014/main" id="{568368C2-96B5-4280-B950-183B8505C4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59" name="Text Box 66">
          <a:extLst>
            <a:ext uri="{FF2B5EF4-FFF2-40B4-BE49-F238E27FC236}">
              <a16:creationId xmlns:a16="http://schemas.microsoft.com/office/drawing/2014/main" id="{F5A8A363-C583-4925-B6CA-7A97552802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0" name="Text Box 67">
          <a:extLst>
            <a:ext uri="{FF2B5EF4-FFF2-40B4-BE49-F238E27FC236}">
              <a16:creationId xmlns:a16="http://schemas.microsoft.com/office/drawing/2014/main" id="{9E8915B1-E1B0-4091-B346-9CCF4F19BF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1" name="Text Box 68">
          <a:extLst>
            <a:ext uri="{FF2B5EF4-FFF2-40B4-BE49-F238E27FC236}">
              <a16:creationId xmlns:a16="http://schemas.microsoft.com/office/drawing/2014/main" id="{C34CC814-08F4-4005-938B-C3E0688E12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2" name="Text Box 69">
          <a:extLst>
            <a:ext uri="{FF2B5EF4-FFF2-40B4-BE49-F238E27FC236}">
              <a16:creationId xmlns:a16="http://schemas.microsoft.com/office/drawing/2014/main" id="{5D652285-6148-43EF-AB20-3A829696AE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3" name="Text Box 70">
          <a:extLst>
            <a:ext uri="{FF2B5EF4-FFF2-40B4-BE49-F238E27FC236}">
              <a16:creationId xmlns:a16="http://schemas.microsoft.com/office/drawing/2014/main" id="{86EE0C64-4428-4380-8627-3977763ABC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4" name="Text Box 71">
          <a:extLst>
            <a:ext uri="{FF2B5EF4-FFF2-40B4-BE49-F238E27FC236}">
              <a16:creationId xmlns:a16="http://schemas.microsoft.com/office/drawing/2014/main" id="{CF30BDD5-18BD-4E42-B468-4646A6334E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5" name="Text Box 72">
          <a:extLst>
            <a:ext uri="{FF2B5EF4-FFF2-40B4-BE49-F238E27FC236}">
              <a16:creationId xmlns:a16="http://schemas.microsoft.com/office/drawing/2014/main" id="{8A5753D9-C2FD-4CD4-9E36-B1AC82AF83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6" name="Text Box 73">
          <a:extLst>
            <a:ext uri="{FF2B5EF4-FFF2-40B4-BE49-F238E27FC236}">
              <a16:creationId xmlns:a16="http://schemas.microsoft.com/office/drawing/2014/main" id="{DB4D6879-3B0D-4AA5-B5BC-EC6670D1BC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7" name="Text Box 74">
          <a:extLst>
            <a:ext uri="{FF2B5EF4-FFF2-40B4-BE49-F238E27FC236}">
              <a16:creationId xmlns:a16="http://schemas.microsoft.com/office/drawing/2014/main" id="{21983EEE-5493-47D4-ABD8-1A7BC9E0BE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8" name="Text Box 75">
          <a:extLst>
            <a:ext uri="{FF2B5EF4-FFF2-40B4-BE49-F238E27FC236}">
              <a16:creationId xmlns:a16="http://schemas.microsoft.com/office/drawing/2014/main" id="{D5FF21D9-3A4E-4346-B453-65E666645E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69" name="Text Box 77">
          <a:extLst>
            <a:ext uri="{FF2B5EF4-FFF2-40B4-BE49-F238E27FC236}">
              <a16:creationId xmlns:a16="http://schemas.microsoft.com/office/drawing/2014/main" id="{F88EC9A1-3605-4459-84B3-F246CC3D73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0" name="Text Box 78">
          <a:extLst>
            <a:ext uri="{FF2B5EF4-FFF2-40B4-BE49-F238E27FC236}">
              <a16:creationId xmlns:a16="http://schemas.microsoft.com/office/drawing/2014/main" id="{0B6FB52C-E9EA-4717-96DC-DBB8D06346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1" name="Text Box 80">
          <a:extLst>
            <a:ext uri="{FF2B5EF4-FFF2-40B4-BE49-F238E27FC236}">
              <a16:creationId xmlns:a16="http://schemas.microsoft.com/office/drawing/2014/main" id="{B83BE99C-1382-4612-9298-AEC4B2E402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2" name="Text Box 81">
          <a:extLst>
            <a:ext uri="{FF2B5EF4-FFF2-40B4-BE49-F238E27FC236}">
              <a16:creationId xmlns:a16="http://schemas.microsoft.com/office/drawing/2014/main" id="{4D176B36-1E97-4B39-9D32-8D4D625A5C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46B9061B-4052-4822-B08A-A9DFDF559F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4" name="Text Box 40">
          <a:extLst>
            <a:ext uri="{FF2B5EF4-FFF2-40B4-BE49-F238E27FC236}">
              <a16:creationId xmlns:a16="http://schemas.microsoft.com/office/drawing/2014/main" id="{C3722743-2143-4FF3-A49A-6FF59E3D8D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5" name="Text Box 41">
          <a:extLst>
            <a:ext uri="{FF2B5EF4-FFF2-40B4-BE49-F238E27FC236}">
              <a16:creationId xmlns:a16="http://schemas.microsoft.com/office/drawing/2014/main" id="{A4AF1711-21BC-4C27-83B5-E5CB6629B9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6" name="Text Box 42">
          <a:extLst>
            <a:ext uri="{FF2B5EF4-FFF2-40B4-BE49-F238E27FC236}">
              <a16:creationId xmlns:a16="http://schemas.microsoft.com/office/drawing/2014/main" id="{86C29248-114F-49B1-B524-C1D9CFA001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7" name="Text Box 43">
          <a:extLst>
            <a:ext uri="{FF2B5EF4-FFF2-40B4-BE49-F238E27FC236}">
              <a16:creationId xmlns:a16="http://schemas.microsoft.com/office/drawing/2014/main" id="{53346EE3-E66D-43A1-8023-88D3BEC1F7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8" name="Text Box 44">
          <a:extLst>
            <a:ext uri="{FF2B5EF4-FFF2-40B4-BE49-F238E27FC236}">
              <a16:creationId xmlns:a16="http://schemas.microsoft.com/office/drawing/2014/main" id="{DB9E6CA4-9A90-4939-B0E8-1269394052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79" name="Text Box 45">
          <a:extLst>
            <a:ext uri="{FF2B5EF4-FFF2-40B4-BE49-F238E27FC236}">
              <a16:creationId xmlns:a16="http://schemas.microsoft.com/office/drawing/2014/main" id="{E1F056AB-DCCE-4EEC-B773-5B233F65DF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0" name="Text Box 46">
          <a:extLst>
            <a:ext uri="{FF2B5EF4-FFF2-40B4-BE49-F238E27FC236}">
              <a16:creationId xmlns:a16="http://schemas.microsoft.com/office/drawing/2014/main" id="{67176E77-E432-42A7-BFC1-0609F32A0B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1" name="Text Box 47">
          <a:extLst>
            <a:ext uri="{FF2B5EF4-FFF2-40B4-BE49-F238E27FC236}">
              <a16:creationId xmlns:a16="http://schemas.microsoft.com/office/drawing/2014/main" id="{32700DCB-9E26-44F0-BC8B-07CC19C225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2" name="Text Box 48">
          <a:extLst>
            <a:ext uri="{FF2B5EF4-FFF2-40B4-BE49-F238E27FC236}">
              <a16:creationId xmlns:a16="http://schemas.microsoft.com/office/drawing/2014/main" id="{EDA7E0C6-80EE-49BA-A3DC-C17B8E616F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3" name="Text Box 55">
          <a:extLst>
            <a:ext uri="{FF2B5EF4-FFF2-40B4-BE49-F238E27FC236}">
              <a16:creationId xmlns:a16="http://schemas.microsoft.com/office/drawing/2014/main" id="{6EE48EB3-8F7A-42DA-8954-AF661C6184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4" name="Text Box 56">
          <a:extLst>
            <a:ext uri="{FF2B5EF4-FFF2-40B4-BE49-F238E27FC236}">
              <a16:creationId xmlns:a16="http://schemas.microsoft.com/office/drawing/2014/main" id="{6F4FE879-E327-446E-8674-7DDF950301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5" name="Text Box 57">
          <a:extLst>
            <a:ext uri="{FF2B5EF4-FFF2-40B4-BE49-F238E27FC236}">
              <a16:creationId xmlns:a16="http://schemas.microsoft.com/office/drawing/2014/main" id="{5FE0C2F0-C575-46AE-AC20-23CC2D1327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6" name="Text Box 58">
          <a:extLst>
            <a:ext uri="{FF2B5EF4-FFF2-40B4-BE49-F238E27FC236}">
              <a16:creationId xmlns:a16="http://schemas.microsoft.com/office/drawing/2014/main" id="{3E56B13B-780D-42FF-9D61-B921D896D5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7" name="Text Box 59">
          <a:extLst>
            <a:ext uri="{FF2B5EF4-FFF2-40B4-BE49-F238E27FC236}">
              <a16:creationId xmlns:a16="http://schemas.microsoft.com/office/drawing/2014/main" id="{421CEBA2-2711-47DD-946C-267FB2A315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8" name="Text Box 60">
          <a:extLst>
            <a:ext uri="{FF2B5EF4-FFF2-40B4-BE49-F238E27FC236}">
              <a16:creationId xmlns:a16="http://schemas.microsoft.com/office/drawing/2014/main" id="{2CCEBB1D-7261-4CD6-A1D9-6009EB7D0A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89" name="Text Box 61">
          <a:extLst>
            <a:ext uri="{FF2B5EF4-FFF2-40B4-BE49-F238E27FC236}">
              <a16:creationId xmlns:a16="http://schemas.microsoft.com/office/drawing/2014/main" id="{E540C0DD-EC27-44E9-AD39-07EAECB52C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0" name="Text Box 62">
          <a:extLst>
            <a:ext uri="{FF2B5EF4-FFF2-40B4-BE49-F238E27FC236}">
              <a16:creationId xmlns:a16="http://schemas.microsoft.com/office/drawing/2014/main" id="{351DC7C0-A43C-4D53-8B7C-23D2BB7002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1" name="Text Box 63">
          <a:extLst>
            <a:ext uri="{FF2B5EF4-FFF2-40B4-BE49-F238E27FC236}">
              <a16:creationId xmlns:a16="http://schemas.microsoft.com/office/drawing/2014/main" id="{B3CCDF5C-733C-42D8-BD02-3A4B5F1E32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2" name="Text Box 64">
          <a:extLst>
            <a:ext uri="{FF2B5EF4-FFF2-40B4-BE49-F238E27FC236}">
              <a16:creationId xmlns:a16="http://schemas.microsoft.com/office/drawing/2014/main" id="{8009A390-A962-4E22-BFD5-6D5F83387D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3" name="Text Box 66">
          <a:extLst>
            <a:ext uri="{FF2B5EF4-FFF2-40B4-BE49-F238E27FC236}">
              <a16:creationId xmlns:a16="http://schemas.microsoft.com/office/drawing/2014/main" id="{C8BC1DE6-53F6-4A99-ADA2-41F03C7273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4" name="Text Box 67">
          <a:extLst>
            <a:ext uri="{FF2B5EF4-FFF2-40B4-BE49-F238E27FC236}">
              <a16:creationId xmlns:a16="http://schemas.microsoft.com/office/drawing/2014/main" id="{898C20BC-789C-47DF-B084-F1F4C30AE8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5" name="Text Box 68">
          <a:extLst>
            <a:ext uri="{FF2B5EF4-FFF2-40B4-BE49-F238E27FC236}">
              <a16:creationId xmlns:a16="http://schemas.microsoft.com/office/drawing/2014/main" id="{FF6AA611-BC32-4F3E-9224-5AFD763E5C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6" name="Text Box 69">
          <a:extLst>
            <a:ext uri="{FF2B5EF4-FFF2-40B4-BE49-F238E27FC236}">
              <a16:creationId xmlns:a16="http://schemas.microsoft.com/office/drawing/2014/main" id="{35148139-0032-4A54-A417-A40566F9A2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7" name="Text Box 70">
          <a:extLst>
            <a:ext uri="{FF2B5EF4-FFF2-40B4-BE49-F238E27FC236}">
              <a16:creationId xmlns:a16="http://schemas.microsoft.com/office/drawing/2014/main" id="{8B27BEB0-6DAB-4F18-9362-6828122561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8" name="Text Box 71">
          <a:extLst>
            <a:ext uri="{FF2B5EF4-FFF2-40B4-BE49-F238E27FC236}">
              <a16:creationId xmlns:a16="http://schemas.microsoft.com/office/drawing/2014/main" id="{58037EF9-BDE4-4E16-ADFF-F300ED32B7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699" name="Text Box 72">
          <a:extLst>
            <a:ext uri="{FF2B5EF4-FFF2-40B4-BE49-F238E27FC236}">
              <a16:creationId xmlns:a16="http://schemas.microsoft.com/office/drawing/2014/main" id="{08BE83F2-894E-4787-AA2F-88558D344E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0" name="Text Box 73">
          <a:extLst>
            <a:ext uri="{FF2B5EF4-FFF2-40B4-BE49-F238E27FC236}">
              <a16:creationId xmlns:a16="http://schemas.microsoft.com/office/drawing/2014/main" id="{0A415E11-AE60-4A72-8DB3-D12F070055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1" name="Text Box 74">
          <a:extLst>
            <a:ext uri="{FF2B5EF4-FFF2-40B4-BE49-F238E27FC236}">
              <a16:creationId xmlns:a16="http://schemas.microsoft.com/office/drawing/2014/main" id="{42A22C94-311F-44A8-9353-7905236D02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2" name="Text Box 75">
          <a:extLst>
            <a:ext uri="{FF2B5EF4-FFF2-40B4-BE49-F238E27FC236}">
              <a16:creationId xmlns:a16="http://schemas.microsoft.com/office/drawing/2014/main" id="{C40F1100-A66F-478E-A641-A125B69010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3" name="Text Box 77">
          <a:extLst>
            <a:ext uri="{FF2B5EF4-FFF2-40B4-BE49-F238E27FC236}">
              <a16:creationId xmlns:a16="http://schemas.microsoft.com/office/drawing/2014/main" id="{EA0E1908-2F1E-438B-B690-C3A3FDAB98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4" name="Text Box 78">
          <a:extLst>
            <a:ext uri="{FF2B5EF4-FFF2-40B4-BE49-F238E27FC236}">
              <a16:creationId xmlns:a16="http://schemas.microsoft.com/office/drawing/2014/main" id="{D89B53DE-2A2B-4ACE-8D43-73F0F144A5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5" name="Text Box 80">
          <a:extLst>
            <a:ext uri="{FF2B5EF4-FFF2-40B4-BE49-F238E27FC236}">
              <a16:creationId xmlns:a16="http://schemas.microsoft.com/office/drawing/2014/main" id="{02821BC0-67E3-44BE-A39D-D65BB27F2C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6" name="Text Box 8">
          <a:extLst>
            <a:ext uri="{FF2B5EF4-FFF2-40B4-BE49-F238E27FC236}">
              <a16:creationId xmlns:a16="http://schemas.microsoft.com/office/drawing/2014/main" id="{D704E5EE-945F-4137-95F6-5991DADA33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7" name="Text Box 9">
          <a:extLst>
            <a:ext uri="{FF2B5EF4-FFF2-40B4-BE49-F238E27FC236}">
              <a16:creationId xmlns:a16="http://schemas.microsoft.com/office/drawing/2014/main" id="{A4C3531F-CEAE-44E3-8407-18E3120AB1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8" name="Text Box 10">
          <a:extLst>
            <a:ext uri="{FF2B5EF4-FFF2-40B4-BE49-F238E27FC236}">
              <a16:creationId xmlns:a16="http://schemas.microsoft.com/office/drawing/2014/main" id="{80AF1F42-2477-4D54-9B76-BB8CEC5D52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09" name="Text Box 11">
          <a:extLst>
            <a:ext uri="{FF2B5EF4-FFF2-40B4-BE49-F238E27FC236}">
              <a16:creationId xmlns:a16="http://schemas.microsoft.com/office/drawing/2014/main" id="{BD98A96F-1A12-4979-9EDD-B6BA3A2D6D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D7A1E3A9-01D7-4E51-81DD-033BE4C8C0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1" name="Text Box 49">
          <a:extLst>
            <a:ext uri="{FF2B5EF4-FFF2-40B4-BE49-F238E27FC236}">
              <a16:creationId xmlns:a16="http://schemas.microsoft.com/office/drawing/2014/main" id="{A444248D-00AF-4EA5-9E72-244A3B9F52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2" name="Text Box 50">
          <a:extLst>
            <a:ext uri="{FF2B5EF4-FFF2-40B4-BE49-F238E27FC236}">
              <a16:creationId xmlns:a16="http://schemas.microsoft.com/office/drawing/2014/main" id="{8C1508A8-D704-4342-AE9C-C26F8A0167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3" name="Text Box 52">
          <a:extLst>
            <a:ext uri="{FF2B5EF4-FFF2-40B4-BE49-F238E27FC236}">
              <a16:creationId xmlns:a16="http://schemas.microsoft.com/office/drawing/2014/main" id="{D0613B69-2C53-449B-BC98-A85211D4F3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2D4B8CFA-0AF0-4268-98C2-7815D6269F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75D69AFC-8C8C-41C4-9D9F-437E3C9742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6" name="Text Box 40">
          <a:extLst>
            <a:ext uri="{FF2B5EF4-FFF2-40B4-BE49-F238E27FC236}">
              <a16:creationId xmlns:a16="http://schemas.microsoft.com/office/drawing/2014/main" id="{481349D2-6D00-4958-A631-3AF0C3A7E4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DF7A0E9F-41FE-47FE-AED1-71F7DFE5EA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8" name="Text Box 42">
          <a:extLst>
            <a:ext uri="{FF2B5EF4-FFF2-40B4-BE49-F238E27FC236}">
              <a16:creationId xmlns:a16="http://schemas.microsoft.com/office/drawing/2014/main" id="{4E69689B-A03D-49C7-82A8-B6F9418CBC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19" name="Text Box 43">
          <a:extLst>
            <a:ext uri="{FF2B5EF4-FFF2-40B4-BE49-F238E27FC236}">
              <a16:creationId xmlns:a16="http://schemas.microsoft.com/office/drawing/2014/main" id="{097AEFDF-7C97-46EB-8FC2-0B3857F9C1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0" name="Text Box 44">
          <a:extLst>
            <a:ext uri="{FF2B5EF4-FFF2-40B4-BE49-F238E27FC236}">
              <a16:creationId xmlns:a16="http://schemas.microsoft.com/office/drawing/2014/main" id="{23BE040D-51C5-4B83-8261-1C46D5474C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1" name="Text Box 45">
          <a:extLst>
            <a:ext uri="{FF2B5EF4-FFF2-40B4-BE49-F238E27FC236}">
              <a16:creationId xmlns:a16="http://schemas.microsoft.com/office/drawing/2014/main" id="{E2832124-20D5-4462-BD2A-DDF0996A45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D3803B7C-D28B-42E6-BD99-0F444D17BD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3" name="Text Box 47">
          <a:extLst>
            <a:ext uri="{FF2B5EF4-FFF2-40B4-BE49-F238E27FC236}">
              <a16:creationId xmlns:a16="http://schemas.microsoft.com/office/drawing/2014/main" id="{25DAFFD7-D6B4-4AB6-9427-2A2CA39DE6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4" name="Text Box 48">
          <a:extLst>
            <a:ext uri="{FF2B5EF4-FFF2-40B4-BE49-F238E27FC236}">
              <a16:creationId xmlns:a16="http://schemas.microsoft.com/office/drawing/2014/main" id="{A8253AB5-BE98-4A46-A28D-2F04E1C32A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5" name="Text Box 55">
          <a:extLst>
            <a:ext uri="{FF2B5EF4-FFF2-40B4-BE49-F238E27FC236}">
              <a16:creationId xmlns:a16="http://schemas.microsoft.com/office/drawing/2014/main" id="{2F3DD55C-4AC5-44B2-A078-B53BEC7930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6" name="Text Box 56">
          <a:extLst>
            <a:ext uri="{FF2B5EF4-FFF2-40B4-BE49-F238E27FC236}">
              <a16:creationId xmlns:a16="http://schemas.microsoft.com/office/drawing/2014/main" id="{2C9AD698-53AE-4CA0-AAA4-703E6EA30F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7" name="Text Box 57">
          <a:extLst>
            <a:ext uri="{FF2B5EF4-FFF2-40B4-BE49-F238E27FC236}">
              <a16:creationId xmlns:a16="http://schemas.microsoft.com/office/drawing/2014/main" id="{CB3CF24D-0716-4DFB-930D-389B04E52B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8" name="Text Box 58">
          <a:extLst>
            <a:ext uri="{FF2B5EF4-FFF2-40B4-BE49-F238E27FC236}">
              <a16:creationId xmlns:a16="http://schemas.microsoft.com/office/drawing/2014/main" id="{B6F50938-6657-44AF-BE7F-7B67140F22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29" name="Text Box 59">
          <a:extLst>
            <a:ext uri="{FF2B5EF4-FFF2-40B4-BE49-F238E27FC236}">
              <a16:creationId xmlns:a16="http://schemas.microsoft.com/office/drawing/2014/main" id="{2159626A-4D16-4AE9-8A01-CCBA66DA66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0" name="Text Box 60">
          <a:extLst>
            <a:ext uri="{FF2B5EF4-FFF2-40B4-BE49-F238E27FC236}">
              <a16:creationId xmlns:a16="http://schemas.microsoft.com/office/drawing/2014/main" id="{78EA784B-2E35-4E8E-B564-3398CD9498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1" name="Text Box 61">
          <a:extLst>
            <a:ext uri="{FF2B5EF4-FFF2-40B4-BE49-F238E27FC236}">
              <a16:creationId xmlns:a16="http://schemas.microsoft.com/office/drawing/2014/main" id="{0789220E-C814-4344-B9A5-9EE5119243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2" name="Text Box 62">
          <a:extLst>
            <a:ext uri="{FF2B5EF4-FFF2-40B4-BE49-F238E27FC236}">
              <a16:creationId xmlns:a16="http://schemas.microsoft.com/office/drawing/2014/main" id="{510AA40A-7702-4A7F-A4F3-6F4347E380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14D66CDF-F04A-4C40-93ED-9AD37CEA12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4" name="Text Box 64">
          <a:extLst>
            <a:ext uri="{FF2B5EF4-FFF2-40B4-BE49-F238E27FC236}">
              <a16:creationId xmlns:a16="http://schemas.microsoft.com/office/drawing/2014/main" id="{180AAD28-8E7D-4B9E-B53F-D79C220A27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D2C0BEDF-8673-4C58-924C-EFC389226C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F1FB0D61-1F0A-42C0-868E-F982C068F7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43F19753-986F-4AD8-9CC6-E0AD2EDA9A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650BB110-660A-429E-BBC1-1E232A5589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83965FE9-E4BB-40C7-8F5F-CA51935BCB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08482B70-11B6-4EA6-9E36-9022A38719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F4F97ABB-3428-40D4-8C5C-F088F6F841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FEF207DA-69F5-4DF6-8652-67957F9749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F2E74BC9-39A8-418A-976E-23705B3D40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08DD3C68-5CC0-4C3E-AA47-FC090511BF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5" name="Text Box 77">
          <a:extLst>
            <a:ext uri="{FF2B5EF4-FFF2-40B4-BE49-F238E27FC236}">
              <a16:creationId xmlns:a16="http://schemas.microsoft.com/office/drawing/2014/main" id="{754E0CA3-CC1A-480A-8258-1165A14DFC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6" name="Text Box 78">
          <a:extLst>
            <a:ext uri="{FF2B5EF4-FFF2-40B4-BE49-F238E27FC236}">
              <a16:creationId xmlns:a16="http://schemas.microsoft.com/office/drawing/2014/main" id="{243AD498-636B-4B09-90E2-F5D8BE96D3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7" name="Text Box 80">
          <a:extLst>
            <a:ext uri="{FF2B5EF4-FFF2-40B4-BE49-F238E27FC236}">
              <a16:creationId xmlns:a16="http://schemas.microsoft.com/office/drawing/2014/main" id="{0CD126FA-57FC-4045-9D0E-39D5AB62F8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8" name="Text Box 81">
          <a:extLst>
            <a:ext uri="{FF2B5EF4-FFF2-40B4-BE49-F238E27FC236}">
              <a16:creationId xmlns:a16="http://schemas.microsoft.com/office/drawing/2014/main" id="{4A0B1B65-25DF-4263-8457-CE5225BF1A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FC67FFBD-B631-4B2B-A1F0-33A023E163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0" name="Text Box 40">
          <a:extLst>
            <a:ext uri="{FF2B5EF4-FFF2-40B4-BE49-F238E27FC236}">
              <a16:creationId xmlns:a16="http://schemas.microsoft.com/office/drawing/2014/main" id="{AC542B97-5206-4B9D-A99F-D71325CA90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1" name="Text Box 41">
          <a:extLst>
            <a:ext uri="{FF2B5EF4-FFF2-40B4-BE49-F238E27FC236}">
              <a16:creationId xmlns:a16="http://schemas.microsoft.com/office/drawing/2014/main" id="{52DEDCC0-63E6-4EF5-A63D-4EC336A995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2" name="Text Box 42">
          <a:extLst>
            <a:ext uri="{FF2B5EF4-FFF2-40B4-BE49-F238E27FC236}">
              <a16:creationId xmlns:a16="http://schemas.microsoft.com/office/drawing/2014/main" id="{AE3EDFFA-8F1D-40C5-97C5-6E99328844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3" name="Text Box 43">
          <a:extLst>
            <a:ext uri="{FF2B5EF4-FFF2-40B4-BE49-F238E27FC236}">
              <a16:creationId xmlns:a16="http://schemas.microsoft.com/office/drawing/2014/main" id="{0A2E60D2-2BA4-4FAE-8A01-45E8672F9E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4" name="Text Box 44">
          <a:extLst>
            <a:ext uri="{FF2B5EF4-FFF2-40B4-BE49-F238E27FC236}">
              <a16:creationId xmlns:a16="http://schemas.microsoft.com/office/drawing/2014/main" id="{B2BCE8EE-A7CB-4692-B850-B8F3E2FC7D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5" name="Text Box 45">
          <a:extLst>
            <a:ext uri="{FF2B5EF4-FFF2-40B4-BE49-F238E27FC236}">
              <a16:creationId xmlns:a16="http://schemas.microsoft.com/office/drawing/2014/main" id="{F06692E6-8E8D-4653-A0C9-4A3566FD8A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6" name="Text Box 46">
          <a:extLst>
            <a:ext uri="{FF2B5EF4-FFF2-40B4-BE49-F238E27FC236}">
              <a16:creationId xmlns:a16="http://schemas.microsoft.com/office/drawing/2014/main" id="{56657D45-31E3-4F79-AFF7-82B40EE20C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7" name="Text Box 47">
          <a:extLst>
            <a:ext uri="{FF2B5EF4-FFF2-40B4-BE49-F238E27FC236}">
              <a16:creationId xmlns:a16="http://schemas.microsoft.com/office/drawing/2014/main" id="{8C3C9513-B93F-432A-8267-AFBC404334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8" name="Text Box 48">
          <a:extLst>
            <a:ext uri="{FF2B5EF4-FFF2-40B4-BE49-F238E27FC236}">
              <a16:creationId xmlns:a16="http://schemas.microsoft.com/office/drawing/2014/main" id="{4D84AE25-0C49-4A52-B910-16C6C227FB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59" name="Text Box 55">
          <a:extLst>
            <a:ext uri="{FF2B5EF4-FFF2-40B4-BE49-F238E27FC236}">
              <a16:creationId xmlns:a16="http://schemas.microsoft.com/office/drawing/2014/main" id="{B619D815-7F36-4697-80DC-9321FB2B3F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0" name="Text Box 56">
          <a:extLst>
            <a:ext uri="{FF2B5EF4-FFF2-40B4-BE49-F238E27FC236}">
              <a16:creationId xmlns:a16="http://schemas.microsoft.com/office/drawing/2014/main" id="{B969988F-8408-4D8A-8D06-5A1789F9B6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1" name="Text Box 57">
          <a:extLst>
            <a:ext uri="{FF2B5EF4-FFF2-40B4-BE49-F238E27FC236}">
              <a16:creationId xmlns:a16="http://schemas.microsoft.com/office/drawing/2014/main" id="{DC419F5A-7D5B-4A77-BECF-186F5FC90E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2" name="Text Box 58">
          <a:extLst>
            <a:ext uri="{FF2B5EF4-FFF2-40B4-BE49-F238E27FC236}">
              <a16:creationId xmlns:a16="http://schemas.microsoft.com/office/drawing/2014/main" id="{39A92A2C-F075-4BD2-BCD3-56ACBDE5AC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3" name="Text Box 59">
          <a:extLst>
            <a:ext uri="{FF2B5EF4-FFF2-40B4-BE49-F238E27FC236}">
              <a16:creationId xmlns:a16="http://schemas.microsoft.com/office/drawing/2014/main" id="{5BC22ADB-8417-44EA-8BEC-9CCE343E58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4" name="Text Box 60">
          <a:extLst>
            <a:ext uri="{FF2B5EF4-FFF2-40B4-BE49-F238E27FC236}">
              <a16:creationId xmlns:a16="http://schemas.microsoft.com/office/drawing/2014/main" id="{EA409BB7-42E7-4827-9265-9952E5DCA2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5" name="Text Box 61">
          <a:extLst>
            <a:ext uri="{FF2B5EF4-FFF2-40B4-BE49-F238E27FC236}">
              <a16:creationId xmlns:a16="http://schemas.microsoft.com/office/drawing/2014/main" id="{828D4E6A-BA26-4097-A937-DA3E37567C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6" name="Text Box 62">
          <a:extLst>
            <a:ext uri="{FF2B5EF4-FFF2-40B4-BE49-F238E27FC236}">
              <a16:creationId xmlns:a16="http://schemas.microsoft.com/office/drawing/2014/main" id="{3A0CFF5F-8A4F-4BAE-827D-290A0EAA22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7" name="Text Box 63">
          <a:extLst>
            <a:ext uri="{FF2B5EF4-FFF2-40B4-BE49-F238E27FC236}">
              <a16:creationId xmlns:a16="http://schemas.microsoft.com/office/drawing/2014/main" id="{57DCBD42-08A8-4286-8DE4-5CCA52C23C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8" name="Text Box 64">
          <a:extLst>
            <a:ext uri="{FF2B5EF4-FFF2-40B4-BE49-F238E27FC236}">
              <a16:creationId xmlns:a16="http://schemas.microsoft.com/office/drawing/2014/main" id="{ECFC95CD-370C-4B98-A679-6497E1A950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69" name="Text Box 66">
          <a:extLst>
            <a:ext uri="{FF2B5EF4-FFF2-40B4-BE49-F238E27FC236}">
              <a16:creationId xmlns:a16="http://schemas.microsoft.com/office/drawing/2014/main" id="{90A194C3-39EC-4110-AD24-6818E61F25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0" name="Text Box 67">
          <a:extLst>
            <a:ext uri="{FF2B5EF4-FFF2-40B4-BE49-F238E27FC236}">
              <a16:creationId xmlns:a16="http://schemas.microsoft.com/office/drawing/2014/main" id="{DAD9F7AA-F413-489C-8006-1E223B01A0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1" name="Text Box 68">
          <a:extLst>
            <a:ext uri="{FF2B5EF4-FFF2-40B4-BE49-F238E27FC236}">
              <a16:creationId xmlns:a16="http://schemas.microsoft.com/office/drawing/2014/main" id="{908005AD-8B7E-4D16-8D54-314E1E79EB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2" name="Text Box 69">
          <a:extLst>
            <a:ext uri="{FF2B5EF4-FFF2-40B4-BE49-F238E27FC236}">
              <a16:creationId xmlns:a16="http://schemas.microsoft.com/office/drawing/2014/main" id="{327FD962-4C27-4925-8C8D-3480479986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3" name="Text Box 70">
          <a:extLst>
            <a:ext uri="{FF2B5EF4-FFF2-40B4-BE49-F238E27FC236}">
              <a16:creationId xmlns:a16="http://schemas.microsoft.com/office/drawing/2014/main" id="{FD4F2D54-0ECC-483B-8CA9-C899E24DA0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4" name="Text Box 71">
          <a:extLst>
            <a:ext uri="{FF2B5EF4-FFF2-40B4-BE49-F238E27FC236}">
              <a16:creationId xmlns:a16="http://schemas.microsoft.com/office/drawing/2014/main" id="{D47BB0AD-8397-4FA8-AFE3-2E4C656DF3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5" name="Text Box 72">
          <a:extLst>
            <a:ext uri="{FF2B5EF4-FFF2-40B4-BE49-F238E27FC236}">
              <a16:creationId xmlns:a16="http://schemas.microsoft.com/office/drawing/2014/main" id="{BDE55CBB-132D-4C29-8310-9B7289DA89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6" name="Text Box 73">
          <a:extLst>
            <a:ext uri="{FF2B5EF4-FFF2-40B4-BE49-F238E27FC236}">
              <a16:creationId xmlns:a16="http://schemas.microsoft.com/office/drawing/2014/main" id="{AF1C22F2-760C-4017-AC26-E8374A24D9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7" name="Text Box 74">
          <a:extLst>
            <a:ext uri="{FF2B5EF4-FFF2-40B4-BE49-F238E27FC236}">
              <a16:creationId xmlns:a16="http://schemas.microsoft.com/office/drawing/2014/main" id="{5D4880EC-77C1-4B32-B2D5-D5275A532A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8" name="Text Box 75">
          <a:extLst>
            <a:ext uri="{FF2B5EF4-FFF2-40B4-BE49-F238E27FC236}">
              <a16:creationId xmlns:a16="http://schemas.microsoft.com/office/drawing/2014/main" id="{32AA6CB6-94AB-4C5A-9685-9CB6A088EA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79" name="Text Box 77">
          <a:extLst>
            <a:ext uri="{FF2B5EF4-FFF2-40B4-BE49-F238E27FC236}">
              <a16:creationId xmlns:a16="http://schemas.microsoft.com/office/drawing/2014/main" id="{5FB12ED3-3C94-4227-BD5D-26C011D2EF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0" name="Text Box 78">
          <a:extLst>
            <a:ext uri="{FF2B5EF4-FFF2-40B4-BE49-F238E27FC236}">
              <a16:creationId xmlns:a16="http://schemas.microsoft.com/office/drawing/2014/main" id="{EDF49461-DDD6-49A3-9C36-6FDB930A6A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1" name="Text Box 80">
          <a:extLst>
            <a:ext uri="{FF2B5EF4-FFF2-40B4-BE49-F238E27FC236}">
              <a16:creationId xmlns:a16="http://schemas.microsoft.com/office/drawing/2014/main" id="{6A3B4D4D-3F7D-443B-AF2A-1721D9461E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2" name="Text Box 81">
          <a:extLst>
            <a:ext uri="{FF2B5EF4-FFF2-40B4-BE49-F238E27FC236}">
              <a16:creationId xmlns:a16="http://schemas.microsoft.com/office/drawing/2014/main" id="{467DE1A8-A560-4E77-BA85-C563A34363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7BAFCD63-6D53-4143-9383-3E5EB33650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4" name="Text Box 40">
          <a:extLst>
            <a:ext uri="{FF2B5EF4-FFF2-40B4-BE49-F238E27FC236}">
              <a16:creationId xmlns:a16="http://schemas.microsoft.com/office/drawing/2014/main" id="{18616EEF-2B80-4FAE-9816-07AAD5E1D2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81F4906D-B4E0-4282-92CD-0C8B3E511E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6" name="Text Box 42">
          <a:extLst>
            <a:ext uri="{FF2B5EF4-FFF2-40B4-BE49-F238E27FC236}">
              <a16:creationId xmlns:a16="http://schemas.microsoft.com/office/drawing/2014/main" id="{2CC50655-1C32-4E9E-B85E-EB844688CB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7" name="Text Box 43">
          <a:extLst>
            <a:ext uri="{FF2B5EF4-FFF2-40B4-BE49-F238E27FC236}">
              <a16:creationId xmlns:a16="http://schemas.microsoft.com/office/drawing/2014/main" id="{156CCE95-6D79-464C-9EE1-01C53E5020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8" name="Text Box 44">
          <a:extLst>
            <a:ext uri="{FF2B5EF4-FFF2-40B4-BE49-F238E27FC236}">
              <a16:creationId xmlns:a16="http://schemas.microsoft.com/office/drawing/2014/main" id="{2C87978D-442E-40AF-B543-9D720B28B8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89" name="Text Box 45">
          <a:extLst>
            <a:ext uri="{FF2B5EF4-FFF2-40B4-BE49-F238E27FC236}">
              <a16:creationId xmlns:a16="http://schemas.microsoft.com/office/drawing/2014/main" id="{B1156D3E-BEA5-4FCB-BFED-9E40E74896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D9433E88-E78D-4751-8FE8-F5C63EC7F6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1" name="Text Box 47">
          <a:extLst>
            <a:ext uri="{FF2B5EF4-FFF2-40B4-BE49-F238E27FC236}">
              <a16:creationId xmlns:a16="http://schemas.microsoft.com/office/drawing/2014/main" id="{CCB2343B-CFA8-4C50-A6D1-9F5455B744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2" name="Text Box 48">
          <a:extLst>
            <a:ext uri="{FF2B5EF4-FFF2-40B4-BE49-F238E27FC236}">
              <a16:creationId xmlns:a16="http://schemas.microsoft.com/office/drawing/2014/main" id="{6C3EFDEF-E39F-40CA-8052-AFC7B7FA4B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3" name="Text Box 55">
          <a:extLst>
            <a:ext uri="{FF2B5EF4-FFF2-40B4-BE49-F238E27FC236}">
              <a16:creationId xmlns:a16="http://schemas.microsoft.com/office/drawing/2014/main" id="{925C7CA2-BC89-434C-9141-1F1C582E08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4" name="Text Box 56">
          <a:extLst>
            <a:ext uri="{FF2B5EF4-FFF2-40B4-BE49-F238E27FC236}">
              <a16:creationId xmlns:a16="http://schemas.microsoft.com/office/drawing/2014/main" id="{7467F4E8-E10D-4921-8117-856529D41D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5" name="Text Box 57">
          <a:extLst>
            <a:ext uri="{FF2B5EF4-FFF2-40B4-BE49-F238E27FC236}">
              <a16:creationId xmlns:a16="http://schemas.microsoft.com/office/drawing/2014/main" id="{12A59A9C-0678-492F-96FF-CF447574A4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6" name="Text Box 58">
          <a:extLst>
            <a:ext uri="{FF2B5EF4-FFF2-40B4-BE49-F238E27FC236}">
              <a16:creationId xmlns:a16="http://schemas.microsoft.com/office/drawing/2014/main" id="{A0A265E1-4AA1-48CC-ACF9-995E1F6230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7" name="Text Box 59">
          <a:extLst>
            <a:ext uri="{FF2B5EF4-FFF2-40B4-BE49-F238E27FC236}">
              <a16:creationId xmlns:a16="http://schemas.microsoft.com/office/drawing/2014/main" id="{C7189C41-CDD8-4099-B72D-900F68E834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8" name="Text Box 60">
          <a:extLst>
            <a:ext uri="{FF2B5EF4-FFF2-40B4-BE49-F238E27FC236}">
              <a16:creationId xmlns:a16="http://schemas.microsoft.com/office/drawing/2014/main" id="{CAD7C64E-456B-4BA9-ABF2-183D1C132E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799" name="Text Box 61">
          <a:extLst>
            <a:ext uri="{FF2B5EF4-FFF2-40B4-BE49-F238E27FC236}">
              <a16:creationId xmlns:a16="http://schemas.microsoft.com/office/drawing/2014/main" id="{FB2C8E03-EB0A-43C4-9CE1-29E922DBD2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0" name="Text Box 62">
          <a:extLst>
            <a:ext uri="{FF2B5EF4-FFF2-40B4-BE49-F238E27FC236}">
              <a16:creationId xmlns:a16="http://schemas.microsoft.com/office/drawing/2014/main" id="{95E16F24-7730-4E92-B1CA-A00E46D768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36A6DCAF-E54C-4724-943E-77D94B6520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2" name="Text Box 64">
          <a:extLst>
            <a:ext uri="{FF2B5EF4-FFF2-40B4-BE49-F238E27FC236}">
              <a16:creationId xmlns:a16="http://schemas.microsoft.com/office/drawing/2014/main" id="{4A68E80F-80D7-47D9-BC43-F49A656084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3" name="Text Box 66">
          <a:extLst>
            <a:ext uri="{FF2B5EF4-FFF2-40B4-BE49-F238E27FC236}">
              <a16:creationId xmlns:a16="http://schemas.microsoft.com/office/drawing/2014/main" id="{101DF77A-7BFE-4CFE-8F27-28928074B9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4" name="Text Box 67">
          <a:extLst>
            <a:ext uri="{FF2B5EF4-FFF2-40B4-BE49-F238E27FC236}">
              <a16:creationId xmlns:a16="http://schemas.microsoft.com/office/drawing/2014/main" id="{2AB73390-6F6D-4713-A5DC-5CA1647064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5" name="Text Box 68">
          <a:extLst>
            <a:ext uri="{FF2B5EF4-FFF2-40B4-BE49-F238E27FC236}">
              <a16:creationId xmlns:a16="http://schemas.microsoft.com/office/drawing/2014/main" id="{3016A93F-6F59-49D7-9038-55550FA3A7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6" name="Text Box 69">
          <a:extLst>
            <a:ext uri="{FF2B5EF4-FFF2-40B4-BE49-F238E27FC236}">
              <a16:creationId xmlns:a16="http://schemas.microsoft.com/office/drawing/2014/main" id="{0AE41E0A-AA22-4100-AA28-0A1ADA5269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7" name="Text Box 70">
          <a:extLst>
            <a:ext uri="{FF2B5EF4-FFF2-40B4-BE49-F238E27FC236}">
              <a16:creationId xmlns:a16="http://schemas.microsoft.com/office/drawing/2014/main" id="{BB83B642-66CE-444D-BF71-116693EDE3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8" name="Text Box 71">
          <a:extLst>
            <a:ext uri="{FF2B5EF4-FFF2-40B4-BE49-F238E27FC236}">
              <a16:creationId xmlns:a16="http://schemas.microsoft.com/office/drawing/2014/main" id="{56CE73E0-2A8C-4F57-AF82-7425BE0C02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09" name="Text Box 72">
          <a:extLst>
            <a:ext uri="{FF2B5EF4-FFF2-40B4-BE49-F238E27FC236}">
              <a16:creationId xmlns:a16="http://schemas.microsoft.com/office/drawing/2014/main" id="{4FFB06B6-1815-4E6B-B5EE-B3CB91B00D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0" name="Text Box 73">
          <a:extLst>
            <a:ext uri="{FF2B5EF4-FFF2-40B4-BE49-F238E27FC236}">
              <a16:creationId xmlns:a16="http://schemas.microsoft.com/office/drawing/2014/main" id="{B9BA17DD-35F2-48BC-A956-A5B0CC0EC3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1" name="Text Box 74">
          <a:extLst>
            <a:ext uri="{FF2B5EF4-FFF2-40B4-BE49-F238E27FC236}">
              <a16:creationId xmlns:a16="http://schemas.microsoft.com/office/drawing/2014/main" id="{7C26BAD4-1041-43A3-B192-55C60C78FB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2" name="Text Box 75">
          <a:extLst>
            <a:ext uri="{FF2B5EF4-FFF2-40B4-BE49-F238E27FC236}">
              <a16:creationId xmlns:a16="http://schemas.microsoft.com/office/drawing/2014/main" id="{BBBB09A8-31DD-490C-8CDC-5442F88BB5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3" name="Text Box 77">
          <a:extLst>
            <a:ext uri="{FF2B5EF4-FFF2-40B4-BE49-F238E27FC236}">
              <a16:creationId xmlns:a16="http://schemas.microsoft.com/office/drawing/2014/main" id="{FF345AD0-BE27-4763-893D-F1810B4382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4" name="Text Box 78">
          <a:extLst>
            <a:ext uri="{FF2B5EF4-FFF2-40B4-BE49-F238E27FC236}">
              <a16:creationId xmlns:a16="http://schemas.microsoft.com/office/drawing/2014/main" id="{8BFA4357-6D27-4744-AABC-AC0DCB85CC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5" name="Text Box 80">
          <a:extLst>
            <a:ext uri="{FF2B5EF4-FFF2-40B4-BE49-F238E27FC236}">
              <a16:creationId xmlns:a16="http://schemas.microsoft.com/office/drawing/2014/main" id="{15455D3F-70A0-46ED-BBC6-1E0EAAC4CD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6" name="Text Box 81">
          <a:extLst>
            <a:ext uri="{FF2B5EF4-FFF2-40B4-BE49-F238E27FC236}">
              <a16:creationId xmlns:a16="http://schemas.microsoft.com/office/drawing/2014/main" id="{1B0FC657-24C3-46D5-B3E6-1F03857A36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2273C61D-5738-44AB-AC5D-61B2DA19EF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CABB8305-05CE-47F9-8F67-B2D4931F75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19" name="Text Box 5">
          <a:extLst>
            <a:ext uri="{FF2B5EF4-FFF2-40B4-BE49-F238E27FC236}">
              <a16:creationId xmlns:a16="http://schemas.microsoft.com/office/drawing/2014/main" id="{719795B9-3C72-4512-B383-F910EF02C1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id="{3438233A-93BE-4549-BD78-4B9A69FD0A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1DCDD94A-34DF-492E-B1BC-31DCE0577C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2" name="Text Box 8">
          <a:extLst>
            <a:ext uri="{FF2B5EF4-FFF2-40B4-BE49-F238E27FC236}">
              <a16:creationId xmlns:a16="http://schemas.microsoft.com/office/drawing/2014/main" id="{3B639C4F-2CDB-43B4-B545-4C6858E78C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id="{A48F46B9-6D02-4C4B-9B41-0D261DBD66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4" name="Text Box 10">
          <a:extLst>
            <a:ext uri="{FF2B5EF4-FFF2-40B4-BE49-F238E27FC236}">
              <a16:creationId xmlns:a16="http://schemas.microsoft.com/office/drawing/2014/main" id="{E10D7308-19F8-4EDC-98A7-8E5CDB23E3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5" name="Text Box 11">
          <a:extLst>
            <a:ext uri="{FF2B5EF4-FFF2-40B4-BE49-F238E27FC236}">
              <a16:creationId xmlns:a16="http://schemas.microsoft.com/office/drawing/2014/main" id="{3115FBBF-28C9-4E4A-9544-88E98CEE18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6" name="Text Box 12">
          <a:extLst>
            <a:ext uri="{FF2B5EF4-FFF2-40B4-BE49-F238E27FC236}">
              <a16:creationId xmlns:a16="http://schemas.microsoft.com/office/drawing/2014/main" id="{4A3C08AE-6863-4909-A0CD-70AE7C6ED8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7" name="Text Box 49">
          <a:extLst>
            <a:ext uri="{FF2B5EF4-FFF2-40B4-BE49-F238E27FC236}">
              <a16:creationId xmlns:a16="http://schemas.microsoft.com/office/drawing/2014/main" id="{48D7C6F1-2F96-438B-9E50-98CD2C2602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65ABAB35-051B-42A7-83F5-33A6E64D49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F01C7DE6-0395-4D2D-873B-C7E5072EDF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D3CEFB52-DC53-4833-B8E9-4DC875DDEC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E83D6A82-F6B4-449C-A7FF-1D3B24C99B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DAB5C3E9-E389-4B37-8D61-634EE9EE4A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3" name="Text Box 5">
          <a:extLst>
            <a:ext uri="{FF2B5EF4-FFF2-40B4-BE49-F238E27FC236}">
              <a16:creationId xmlns:a16="http://schemas.microsoft.com/office/drawing/2014/main" id="{0713CBAB-87A3-4223-A8BF-CF7447370D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4" name="Text Box 6">
          <a:extLst>
            <a:ext uri="{FF2B5EF4-FFF2-40B4-BE49-F238E27FC236}">
              <a16:creationId xmlns:a16="http://schemas.microsoft.com/office/drawing/2014/main" id="{20AD1003-A5D1-4692-8527-50A979E499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5" name="Text Box 7">
          <a:extLst>
            <a:ext uri="{FF2B5EF4-FFF2-40B4-BE49-F238E27FC236}">
              <a16:creationId xmlns:a16="http://schemas.microsoft.com/office/drawing/2014/main" id="{863DC28E-7B2E-4287-8874-979E80EECE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6" name="Text Box 8">
          <a:extLst>
            <a:ext uri="{FF2B5EF4-FFF2-40B4-BE49-F238E27FC236}">
              <a16:creationId xmlns:a16="http://schemas.microsoft.com/office/drawing/2014/main" id="{D735F32D-C1E3-4C71-82EE-88D643D1BB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7" name="Text Box 9">
          <a:extLst>
            <a:ext uri="{FF2B5EF4-FFF2-40B4-BE49-F238E27FC236}">
              <a16:creationId xmlns:a16="http://schemas.microsoft.com/office/drawing/2014/main" id="{B3C6E410-8B06-4B20-B245-EFEA75F852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8" name="Text Box 10">
          <a:extLst>
            <a:ext uri="{FF2B5EF4-FFF2-40B4-BE49-F238E27FC236}">
              <a16:creationId xmlns:a16="http://schemas.microsoft.com/office/drawing/2014/main" id="{B8960339-E4CC-4F6D-B7AB-3B27751951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39" name="Text Box 11">
          <a:extLst>
            <a:ext uri="{FF2B5EF4-FFF2-40B4-BE49-F238E27FC236}">
              <a16:creationId xmlns:a16="http://schemas.microsoft.com/office/drawing/2014/main" id="{8C36E6FF-5F17-4E4B-8E23-60ADB4D627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0" name="Text Box 12">
          <a:extLst>
            <a:ext uri="{FF2B5EF4-FFF2-40B4-BE49-F238E27FC236}">
              <a16:creationId xmlns:a16="http://schemas.microsoft.com/office/drawing/2014/main" id="{ED82B172-51C1-4499-80C3-1019D21229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24EC0C06-F6A7-4F2B-B2F9-F0A1CED30F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2" name="Text Box 40">
          <a:extLst>
            <a:ext uri="{FF2B5EF4-FFF2-40B4-BE49-F238E27FC236}">
              <a16:creationId xmlns:a16="http://schemas.microsoft.com/office/drawing/2014/main" id="{FFC06DCB-9625-4FB9-911F-16006503B4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3" name="Text Box 41">
          <a:extLst>
            <a:ext uri="{FF2B5EF4-FFF2-40B4-BE49-F238E27FC236}">
              <a16:creationId xmlns:a16="http://schemas.microsoft.com/office/drawing/2014/main" id="{B191AC9A-5B36-4F3D-BA71-2F1E1F264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4" name="Text Box 42">
          <a:extLst>
            <a:ext uri="{FF2B5EF4-FFF2-40B4-BE49-F238E27FC236}">
              <a16:creationId xmlns:a16="http://schemas.microsoft.com/office/drawing/2014/main" id="{0FE2B022-5993-4639-96DE-7711DC15FE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5" name="Text Box 43">
          <a:extLst>
            <a:ext uri="{FF2B5EF4-FFF2-40B4-BE49-F238E27FC236}">
              <a16:creationId xmlns:a16="http://schemas.microsoft.com/office/drawing/2014/main" id="{11C333EA-1201-4B3F-9B1E-9123824FC6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6" name="Text Box 44">
          <a:extLst>
            <a:ext uri="{FF2B5EF4-FFF2-40B4-BE49-F238E27FC236}">
              <a16:creationId xmlns:a16="http://schemas.microsoft.com/office/drawing/2014/main" id="{2FC10BB8-E371-4978-BC53-A2BE8A1553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7" name="Text Box 45">
          <a:extLst>
            <a:ext uri="{FF2B5EF4-FFF2-40B4-BE49-F238E27FC236}">
              <a16:creationId xmlns:a16="http://schemas.microsoft.com/office/drawing/2014/main" id="{8F204130-182D-4D31-AAE3-34BF013E36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8" name="Text Box 46">
          <a:extLst>
            <a:ext uri="{FF2B5EF4-FFF2-40B4-BE49-F238E27FC236}">
              <a16:creationId xmlns:a16="http://schemas.microsoft.com/office/drawing/2014/main" id="{B11E807F-D855-4908-9D77-68A6C3F5A6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49" name="Text Box 47">
          <a:extLst>
            <a:ext uri="{FF2B5EF4-FFF2-40B4-BE49-F238E27FC236}">
              <a16:creationId xmlns:a16="http://schemas.microsoft.com/office/drawing/2014/main" id="{7FF87022-DC23-4868-9446-C404CE46CE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0" name="Text Box 48">
          <a:extLst>
            <a:ext uri="{FF2B5EF4-FFF2-40B4-BE49-F238E27FC236}">
              <a16:creationId xmlns:a16="http://schemas.microsoft.com/office/drawing/2014/main" id="{C83711CB-BE2E-4913-A23F-BFEE79B1AB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1" name="Text Box 49">
          <a:extLst>
            <a:ext uri="{FF2B5EF4-FFF2-40B4-BE49-F238E27FC236}">
              <a16:creationId xmlns:a16="http://schemas.microsoft.com/office/drawing/2014/main" id="{A638AB91-5CA4-424B-BDD4-107379F473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2" name="Text Box 50">
          <a:extLst>
            <a:ext uri="{FF2B5EF4-FFF2-40B4-BE49-F238E27FC236}">
              <a16:creationId xmlns:a16="http://schemas.microsoft.com/office/drawing/2014/main" id="{7219CA4C-6B47-4A19-8931-94E0FCAD8C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3" name="Text Box 52">
          <a:extLst>
            <a:ext uri="{FF2B5EF4-FFF2-40B4-BE49-F238E27FC236}">
              <a16:creationId xmlns:a16="http://schemas.microsoft.com/office/drawing/2014/main" id="{83E37E0F-AE19-459C-93A2-8668F69EED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4" name="Text Box 53">
          <a:extLst>
            <a:ext uri="{FF2B5EF4-FFF2-40B4-BE49-F238E27FC236}">
              <a16:creationId xmlns:a16="http://schemas.microsoft.com/office/drawing/2014/main" id="{94642047-5FB2-43F2-932D-0B7C1A0499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5" name="Text Box 55">
          <a:extLst>
            <a:ext uri="{FF2B5EF4-FFF2-40B4-BE49-F238E27FC236}">
              <a16:creationId xmlns:a16="http://schemas.microsoft.com/office/drawing/2014/main" id="{8A7F7906-DCCF-4003-AC5A-BDE9F6C11B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6" name="Text Box 56">
          <a:extLst>
            <a:ext uri="{FF2B5EF4-FFF2-40B4-BE49-F238E27FC236}">
              <a16:creationId xmlns:a16="http://schemas.microsoft.com/office/drawing/2014/main" id="{28B2CF85-A92A-4C4B-854C-79BADC2B7E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7" name="Text Box 57">
          <a:extLst>
            <a:ext uri="{FF2B5EF4-FFF2-40B4-BE49-F238E27FC236}">
              <a16:creationId xmlns:a16="http://schemas.microsoft.com/office/drawing/2014/main" id="{F77CFB4C-6BBB-4BBA-B4BD-CA536259E1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8" name="Text Box 58">
          <a:extLst>
            <a:ext uri="{FF2B5EF4-FFF2-40B4-BE49-F238E27FC236}">
              <a16:creationId xmlns:a16="http://schemas.microsoft.com/office/drawing/2014/main" id="{07168769-CA88-4CBB-806A-620B799519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59" name="Text Box 59">
          <a:extLst>
            <a:ext uri="{FF2B5EF4-FFF2-40B4-BE49-F238E27FC236}">
              <a16:creationId xmlns:a16="http://schemas.microsoft.com/office/drawing/2014/main" id="{0E92DF56-122B-48BF-B548-21BC13F125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0" name="Text Box 60">
          <a:extLst>
            <a:ext uri="{FF2B5EF4-FFF2-40B4-BE49-F238E27FC236}">
              <a16:creationId xmlns:a16="http://schemas.microsoft.com/office/drawing/2014/main" id="{29905B8E-D7B6-4A4F-919E-83219A90AE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1" name="Text Box 61">
          <a:extLst>
            <a:ext uri="{FF2B5EF4-FFF2-40B4-BE49-F238E27FC236}">
              <a16:creationId xmlns:a16="http://schemas.microsoft.com/office/drawing/2014/main" id="{876F69BE-7CF2-4CAD-AC4E-84729FA79A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2" name="Text Box 62">
          <a:extLst>
            <a:ext uri="{FF2B5EF4-FFF2-40B4-BE49-F238E27FC236}">
              <a16:creationId xmlns:a16="http://schemas.microsoft.com/office/drawing/2014/main" id="{971749BE-DA72-41BE-873C-3C2070B585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3" name="Text Box 63">
          <a:extLst>
            <a:ext uri="{FF2B5EF4-FFF2-40B4-BE49-F238E27FC236}">
              <a16:creationId xmlns:a16="http://schemas.microsoft.com/office/drawing/2014/main" id="{28BD6A0B-8218-46DD-BC51-DB3DB65BF1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4" name="Text Box 64">
          <a:extLst>
            <a:ext uri="{FF2B5EF4-FFF2-40B4-BE49-F238E27FC236}">
              <a16:creationId xmlns:a16="http://schemas.microsoft.com/office/drawing/2014/main" id="{688C30EE-0210-41D6-BA23-E0F8E64122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5" name="Text Box 66">
          <a:extLst>
            <a:ext uri="{FF2B5EF4-FFF2-40B4-BE49-F238E27FC236}">
              <a16:creationId xmlns:a16="http://schemas.microsoft.com/office/drawing/2014/main" id="{AB9BED15-E85D-49F3-9000-D4A7913E10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6" name="Text Box 67">
          <a:extLst>
            <a:ext uri="{FF2B5EF4-FFF2-40B4-BE49-F238E27FC236}">
              <a16:creationId xmlns:a16="http://schemas.microsoft.com/office/drawing/2014/main" id="{EC2C5947-EBEC-4C16-9F92-F683AA6F01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7" name="Text Box 68">
          <a:extLst>
            <a:ext uri="{FF2B5EF4-FFF2-40B4-BE49-F238E27FC236}">
              <a16:creationId xmlns:a16="http://schemas.microsoft.com/office/drawing/2014/main" id="{F2B22AC1-E3FD-4410-8F4F-6E630427EA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8" name="Text Box 69">
          <a:extLst>
            <a:ext uri="{FF2B5EF4-FFF2-40B4-BE49-F238E27FC236}">
              <a16:creationId xmlns:a16="http://schemas.microsoft.com/office/drawing/2014/main" id="{382848C6-46D0-4EEB-8880-AA17AF412F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69" name="Text Box 70">
          <a:extLst>
            <a:ext uri="{FF2B5EF4-FFF2-40B4-BE49-F238E27FC236}">
              <a16:creationId xmlns:a16="http://schemas.microsoft.com/office/drawing/2014/main" id="{9F8096A2-A6EB-4144-B636-DF3192BD06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0" name="Text Box 71">
          <a:extLst>
            <a:ext uri="{FF2B5EF4-FFF2-40B4-BE49-F238E27FC236}">
              <a16:creationId xmlns:a16="http://schemas.microsoft.com/office/drawing/2014/main" id="{695653FB-D813-444D-B39D-8BE3B766C1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1" name="Text Box 72">
          <a:extLst>
            <a:ext uri="{FF2B5EF4-FFF2-40B4-BE49-F238E27FC236}">
              <a16:creationId xmlns:a16="http://schemas.microsoft.com/office/drawing/2014/main" id="{94738623-33FD-46D6-B7DB-2C45F50A85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2" name="Text Box 73">
          <a:extLst>
            <a:ext uri="{FF2B5EF4-FFF2-40B4-BE49-F238E27FC236}">
              <a16:creationId xmlns:a16="http://schemas.microsoft.com/office/drawing/2014/main" id="{8BB3F6CA-052E-4BAC-BDFD-8A44F06835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3" name="Text Box 74">
          <a:extLst>
            <a:ext uri="{FF2B5EF4-FFF2-40B4-BE49-F238E27FC236}">
              <a16:creationId xmlns:a16="http://schemas.microsoft.com/office/drawing/2014/main" id="{7EEAB892-9CFB-45C5-82E3-6E97BB252B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4" name="Text Box 75">
          <a:extLst>
            <a:ext uri="{FF2B5EF4-FFF2-40B4-BE49-F238E27FC236}">
              <a16:creationId xmlns:a16="http://schemas.microsoft.com/office/drawing/2014/main" id="{C101451A-F8B2-48C7-B1B6-5D8F39AB73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5" name="Text Box 77">
          <a:extLst>
            <a:ext uri="{FF2B5EF4-FFF2-40B4-BE49-F238E27FC236}">
              <a16:creationId xmlns:a16="http://schemas.microsoft.com/office/drawing/2014/main" id="{41AB2D0D-3050-47A6-A60F-04A64410E0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6" name="Text Box 78">
          <a:extLst>
            <a:ext uri="{FF2B5EF4-FFF2-40B4-BE49-F238E27FC236}">
              <a16:creationId xmlns:a16="http://schemas.microsoft.com/office/drawing/2014/main" id="{8DBB43B9-ADB2-4AA2-9CC3-49E65431C4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7" name="Text Box 80">
          <a:extLst>
            <a:ext uri="{FF2B5EF4-FFF2-40B4-BE49-F238E27FC236}">
              <a16:creationId xmlns:a16="http://schemas.microsoft.com/office/drawing/2014/main" id="{D617C387-6F46-4D97-9DCC-1A31D5C870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8" name="Text Box 81">
          <a:extLst>
            <a:ext uri="{FF2B5EF4-FFF2-40B4-BE49-F238E27FC236}">
              <a16:creationId xmlns:a16="http://schemas.microsoft.com/office/drawing/2014/main" id="{2FE2B34D-7B4D-42B4-B4CF-0EEDA7F4A0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91E982A0-087C-4F7D-909B-B100440F85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0" name="Text Box 40">
          <a:extLst>
            <a:ext uri="{FF2B5EF4-FFF2-40B4-BE49-F238E27FC236}">
              <a16:creationId xmlns:a16="http://schemas.microsoft.com/office/drawing/2014/main" id="{8EFFC37B-6488-4E14-B64B-A8DC82C117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659F08A6-79BC-4620-8FD4-4A35C6E2E3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2" name="Text Box 42">
          <a:extLst>
            <a:ext uri="{FF2B5EF4-FFF2-40B4-BE49-F238E27FC236}">
              <a16:creationId xmlns:a16="http://schemas.microsoft.com/office/drawing/2014/main" id="{7D45A25C-6116-4CBA-807A-B4A86A3DE1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47BA478E-6139-411F-9B97-E2C77FC885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4" name="Text Box 44">
          <a:extLst>
            <a:ext uri="{FF2B5EF4-FFF2-40B4-BE49-F238E27FC236}">
              <a16:creationId xmlns:a16="http://schemas.microsoft.com/office/drawing/2014/main" id="{2A6D4842-646F-47FB-ACF5-9498322890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5" name="Text Box 45">
          <a:extLst>
            <a:ext uri="{FF2B5EF4-FFF2-40B4-BE49-F238E27FC236}">
              <a16:creationId xmlns:a16="http://schemas.microsoft.com/office/drawing/2014/main" id="{BA556A42-AECA-4696-A038-745FC437CD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6" name="Text Box 46">
          <a:extLst>
            <a:ext uri="{FF2B5EF4-FFF2-40B4-BE49-F238E27FC236}">
              <a16:creationId xmlns:a16="http://schemas.microsoft.com/office/drawing/2014/main" id="{F1C41019-4A12-4A2C-9D2C-A47BF0EDD6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7" name="Text Box 47">
          <a:extLst>
            <a:ext uri="{FF2B5EF4-FFF2-40B4-BE49-F238E27FC236}">
              <a16:creationId xmlns:a16="http://schemas.microsoft.com/office/drawing/2014/main" id="{54C6E336-A8BE-404F-A433-68DF6E040D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8" name="Text Box 48">
          <a:extLst>
            <a:ext uri="{FF2B5EF4-FFF2-40B4-BE49-F238E27FC236}">
              <a16:creationId xmlns:a16="http://schemas.microsoft.com/office/drawing/2014/main" id="{5A2AD9A6-FAE9-4693-A826-55B957F6A6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89" name="Text Box 55">
          <a:extLst>
            <a:ext uri="{FF2B5EF4-FFF2-40B4-BE49-F238E27FC236}">
              <a16:creationId xmlns:a16="http://schemas.microsoft.com/office/drawing/2014/main" id="{01AFD6FB-D5E8-46D2-83F5-BD4072402E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0" name="Text Box 56">
          <a:extLst>
            <a:ext uri="{FF2B5EF4-FFF2-40B4-BE49-F238E27FC236}">
              <a16:creationId xmlns:a16="http://schemas.microsoft.com/office/drawing/2014/main" id="{382D9625-20D2-4F97-BDF2-AD4C3CC586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1" name="Text Box 57">
          <a:extLst>
            <a:ext uri="{FF2B5EF4-FFF2-40B4-BE49-F238E27FC236}">
              <a16:creationId xmlns:a16="http://schemas.microsoft.com/office/drawing/2014/main" id="{A48AC792-F2DE-469A-A371-0C67E1A53A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2" name="Text Box 58">
          <a:extLst>
            <a:ext uri="{FF2B5EF4-FFF2-40B4-BE49-F238E27FC236}">
              <a16:creationId xmlns:a16="http://schemas.microsoft.com/office/drawing/2014/main" id="{A3043524-169D-4DFD-963D-755C19A6EC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3" name="Text Box 59">
          <a:extLst>
            <a:ext uri="{FF2B5EF4-FFF2-40B4-BE49-F238E27FC236}">
              <a16:creationId xmlns:a16="http://schemas.microsoft.com/office/drawing/2014/main" id="{673734BB-35C7-4E1E-B091-EB184332C7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4" name="Text Box 60">
          <a:extLst>
            <a:ext uri="{FF2B5EF4-FFF2-40B4-BE49-F238E27FC236}">
              <a16:creationId xmlns:a16="http://schemas.microsoft.com/office/drawing/2014/main" id="{C5C52EDB-DB40-49AA-A2B7-B1C24AFEAD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5" name="Text Box 61">
          <a:extLst>
            <a:ext uri="{FF2B5EF4-FFF2-40B4-BE49-F238E27FC236}">
              <a16:creationId xmlns:a16="http://schemas.microsoft.com/office/drawing/2014/main" id="{EB462B99-EEF8-4AAA-97FD-278236363F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6" name="Text Box 62">
          <a:extLst>
            <a:ext uri="{FF2B5EF4-FFF2-40B4-BE49-F238E27FC236}">
              <a16:creationId xmlns:a16="http://schemas.microsoft.com/office/drawing/2014/main" id="{B668964E-2D1C-4409-A580-F4F96F15A4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E7369C50-BA6E-494A-B4B2-9DCB496AC8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8" name="Text Box 64">
          <a:extLst>
            <a:ext uri="{FF2B5EF4-FFF2-40B4-BE49-F238E27FC236}">
              <a16:creationId xmlns:a16="http://schemas.microsoft.com/office/drawing/2014/main" id="{1C6454BE-D1BA-4F87-AD3F-A9B5A07474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899" name="Text Box 66">
          <a:extLst>
            <a:ext uri="{FF2B5EF4-FFF2-40B4-BE49-F238E27FC236}">
              <a16:creationId xmlns:a16="http://schemas.microsoft.com/office/drawing/2014/main" id="{7839A7F5-B148-40BF-8122-FB202BFF45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0" name="Text Box 67">
          <a:extLst>
            <a:ext uri="{FF2B5EF4-FFF2-40B4-BE49-F238E27FC236}">
              <a16:creationId xmlns:a16="http://schemas.microsoft.com/office/drawing/2014/main" id="{645AE63A-9E04-49B5-8422-6300B1333A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1" name="Text Box 68">
          <a:extLst>
            <a:ext uri="{FF2B5EF4-FFF2-40B4-BE49-F238E27FC236}">
              <a16:creationId xmlns:a16="http://schemas.microsoft.com/office/drawing/2014/main" id="{38E51491-0C2D-44CC-A9F7-664B49879D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2" name="Text Box 69">
          <a:extLst>
            <a:ext uri="{FF2B5EF4-FFF2-40B4-BE49-F238E27FC236}">
              <a16:creationId xmlns:a16="http://schemas.microsoft.com/office/drawing/2014/main" id="{C687BA2D-5A08-4392-AB8A-17ABCF281E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3" name="Text Box 70">
          <a:extLst>
            <a:ext uri="{FF2B5EF4-FFF2-40B4-BE49-F238E27FC236}">
              <a16:creationId xmlns:a16="http://schemas.microsoft.com/office/drawing/2014/main" id="{49EFA509-67E9-4320-BA6B-476315A36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4" name="Text Box 71">
          <a:extLst>
            <a:ext uri="{FF2B5EF4-FFF2-40B4-BE49-F238E27FC236}">
              <a16:creationId xmlns:a16="http://schemas.microsoft.com/office/drawing/2014/main" id="{22AEE1FA-FDB3-4D98-8D65-D526C42BF6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5" name="Text Box 72">
          <a:extLst>
            <a:ext uri="{FF2B5EF4-FFF2-40B4-BE49-F238E27FC236}">
              <a16:creationId xmlns:a16="http://schemas.microsoft.com/office/drawing/2014/main" id="{E9ADC20F-6CDD-4F2E-A544-BA66BE1B5C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6" name="Text Box 73">
          <a:extLst>
            <a:ext uri="{FF2B5EF4-FFF2-40B4-BE49-F238E27FC236}">
              <a16:creationId xmlns:a16="http://schemas.microsoft.com/office/drawing/2014/main" id="{CCEDBF09-D83F-4F66-9B88-0D36036BF0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7" name="Text Box 74">
          <a:extLst>
            <a:ext uri="{FF2B5EF4-FFF2-40B4-BE49-F238E27FC236}">
              <a16:creationId xmlns:a16="http://schemas.microsoft.com/office/drawing/2014/main" id="{D8FE7954-3439-49A0-892B-F55E8F4E37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8" name="Text Box 75">
          <a:extLst>
            <a:ext uri="{FF2B5EF4-FFF2-40B4-BE49-F238E27FC236}">
              <a16:creationId xmlns:a16="http://schemas.microsoft.com/office/drawing/2014/main" id="{CB683DB5-C03F-49F6-8EA3-0EF1173F08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09" name="Text Box 77">
          <a:extLst>
            <a:ext uri="{FF2B5EF4-FFF2-40B4-BE49-F238E27FC236}">
              <a16:creationId xmlns:a16="http://schemas.microsoft.com/office/drawing/2014/main" id="{8518D789-5139-4F1F-BDD6-8558AEF8F5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0" name="Text Box 78">
          <a:extLst>
            <a:ext uri="{FF2B5EF4-FFF2-40B4-BE49-F238E27FC236}">
              <a16:creationId xmlns:a16="http://schemas.microsoft.com/office/drawing/2014/main" id="{781E9E01-0CE8-40D3-BD98-02C74D6594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1" name="Text Box 80">
          <a:extLst>
            <a:ext uri="{FF2B5EF4-FFF2-40B4-BE49-F238E27FC236}">
              <a16:creationId xmlns:a16="http://schemas.microsoft.com/office/drawing/2014/main" id="{8983F5E6-EB5B-42F2-A237-E4373FE0BD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2" name="Text Box 81">
          <a:extLst>
            <a:ext uri="{FF2B5EF4-FFF2-40B4-BE49-F238E27FC236}">
              <a16:creationId xmlns:a16="http://schemas.microsoft.com/office/drawing/2014/main" id="{9596B495-B437-41B3-B07D-DAA4B91DF2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34699D21-90E7-4E9C-B239-F8803A2B4F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4" name="Text Box 40">
          <a:extLst>
            <a:ext uri="{FF2B5EF4-FFF2-40B4-BE49-F238E27FC236}">
              <a16:creationId xmlns:a16="http://schemas.microsoft.com/office/drawing/2014/main" id="{477F2C68-1432-4F36-B764-172C189510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5" name="Text Box 41">
          <a:extLst>
            <a:ext uri="{FF2B5EF4-FFF2-40B4-BE49-F238E27FC236}">
              <a16:creationId xmlns:a16="http://schemas.microsoft.com/office/drawing/2014/main" id="{846F7D06-DC27-490B-BCE4-5011F057AA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6" name="Text Box 42">
          <a:extLst>
            <a:ext uri="{FF2B5EF4-FFF2-40B4-BE49-F238E27FC236}">
              <a16:creationId xmlns:a16="http://schemas.microsoft.com/office/drawing/2014/main" id="{0E5117BA-E2C6-4FC7-8B73-76C49A0610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7" name="Text Box 43">
          <a:extLst>
            <a:ext uri="{FF2B5EF4-FFF2-40B4-BE49-F238E27FC236}">
              <a16:creationId xmlns:a16="http://schemas.microsoft.com/office/drawing/2014/main" id="{481296B9-0C63-4623-95C2-53B91F64DD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8" name="Text Box 44">
          <a:extLst>
            <a:ext uri="{FF2B5EF4-FFF2-40B4-BE49-F238E27FC236}">
              <a16:creationId xmlns:a16="http://schemas.microsoft.com/office/drawing/2014/main" id="{B63ACC5E-90CC-4BF5-A069-6964E1EE1A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19" name="Text Box 45">
          <a:extLst>
            <a:ext uri="{FF2B5EF4-FFF2-40B4-BE49-F238E27FC236}">
              <a16:creationId xmlns:a16="http://schemas.microsoft.com/office/drawing/2014/main" id="{6942934C-925E-44C6-A597-2F0F64B410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68F1641F-27AB-4C9E-9023-9E7F18994A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1" name="Text Box 47">
          <a:extLst>
            <a:ext uri="{FF2B5EF4-FFF2-40B4-BE49-F238E27FC236}">
              <a16:creationId xmlns:a16="http://schemas.microsoft.com/office/drawing/2014/main" id="{FDBF5E4E-74BE-421A-B902-65FB510B3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2" name="Text Box 48">
          <a:extLst>
            <a:ext uri="{FF2B5EF4-FFF2-40B4-BE49-F238E27FC236}">
              <a16:creationId xmlns:a16="http://schemas.microsoft.com/office/drawing/2014/main" id="{AB010F6F-FECE-4107-ACEC-C33502CC1D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3" name="Text Box 55">
          <a:extLst>
            <a:ext uri="{FF2B5EF4-FFF2-40B4-BE49-F238E27FC236}">
              <a16:creationId xmlns:a16="http://schemas.microsoft.com/office/drawing/2014/main" id="{62721C69-F80F-4926-B459-F2AE53591E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4" name="Text Box 56">
          <a:extLst>
            <a:ext uri="{FF2B5EF4-FFF2-40B4-BE49-F238E27FC236}">
              <a16:creationId xmlns:a16="http://schemas.microsoft.com/office/drawing/2014/main" id="{387AE10E-E9A9-4DE5-9515-45A7351AB5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5" name="Text Box 57">
          <a:extLst>
            <a:ext uri="{FF2B5EF4-FFF2-40B4-BE49-F238E27FC236}">
              <a16:creationId xmlns:a16="http://schemas.microsoft.com/office/drawing/2014/main" id="{BE01354A-3E1F-4C80-AF1D-FA569D796E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6" name="Text Box 58">
          <a:extLst>
            <a:ext uri="{FF2B5EF4-FFF2-40B4-BE49-F238E27FC236}">
              <a16:creationId xmlns:a16="http://schemas.microsoft.com/office/drawing/2014/main" id="{827BFABE-ED20-4389-A5C7-08AA488AFA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7" name="Text Box 59">
          <a:extLst>
            <a:ext uri="{FF2B5EF4-FFF2-40B4-BE49-F238E27FC236}">
              <a16:creationId xmlns:a16="http://schemas.microsoft.com/office/drawing/2014/main" id="{5C472547-9709-45DC-92A6-F17091C091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8" name="Text Box 60">
          <a:extLst>
            <a:ext uri="{FF2B5EF4-FFF2-40B4-BE49-F238E27FC236}">
              <a16:creationId xmlns:a16="http://schemas.microsoft.com/office/drawing/2014/main" id="{5DA9A2E5-35B6-4BE9-9325-F9EFAB3D11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29" name="Text Box 61">
          <a:extLst>
            <a:ext uri="{FF2B5EF4-FFF2-40B4-BE49-F238E27FC236}">
              <a16:creationId xmlns:a16="http://schemas.microsoft.com/office/drawing/2014/main" id="{58DB5BE8-5C70-4ADA-A2C6-14FA1082F7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0" name="Text Box 62">
          <a:extLst>
            <a:ext uri="{FF2B5EF4-FFF2-40B4-BE49-F238E27FC236}">
              <a16:creationId xmlns:a16="http://schemas.microsoft.com/office/drawing/2014/main" id="{652BD2DF-C392-4B73-94DE-38BA820A0B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1" name="Text Box 63">
          <a:extLst>
            <a:ext uri="{FF2B5EF4-FFF2-40B4-BE49-F238E27FC236}">
              <a16:creationId xmlns:a16="http://schemas.microsoft.com/office/drawing/2014/main" id="{F3A2BCC0-0A26-4420-852F-992AE7E108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2" name="Text Box 64">
          <a:extLst>
            <a:ext uri="{FF2B5EF4-FFF2-40B4-BE49-F238E27FC236}">
              <a16:creationId xmlns:a16="http://schemas.microsoft.com/office/drawing/2014/main" id="{3F50A5D1-AB56-48E2-8317-B4964B61F1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3" name="Text Box 66">
          <a:extLst>
            <a:ext uri="{FF2B5EF4-FFF2-40B4-BE49-F238E27FC236}">
              <a16:creationId xmlns:a16="http://schemas.microsoft.com/office/drawing/2014/main" id="{69BB9B9D-953B-499A-B7CC-7A43869E14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4" name="Text Box 67">
          <a:extLst>
            <a:ext uri="{FF2B5EF4-FFF2-40B4-BE49-F238E27FC236}">
              <a16:creationId xmlns:a16="http://schemas.microsoft.com/office/drawing/2014/main" id="{5F1D0FA9-29FD-41EA-ACCE-DED7CAD687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5" name="Text Box 68">
          <a:extLst>
            <a:ext uri="{FF2B5EF4-FFF2-40B4-BE49-F238E27FC236}">
              <a16:creationId xmlns:a16="http://schemas.microsoft.com/office/drawing/2014/main" id="{631B08BC-5BD9-4F3B-89A6-EE758F0EB8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6" name="Text Box 69">
          <a:extLst>
            <a:ext uri="{FF2B5EF4-FFF2-40B4-BE49-F238E27FC236}">
              <a16:creationId xmlns:a16="http://schemas.microsoft.com/office/drawing/2014/main" id="{6493958A-7BDF-46FA-A1F8-7081D8F9FF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7" name="Text Box 70">
          <a:extLst>
            <a:ext uri="{FF2B5EF4-FFF2-40B4-BE49-F238E27FC236}">
              <a16:creationId xmlns:a16="http://schemas.microsoft.com/office/drawing/2014/main" id="{B1021F26-0902-4DA0-8DDF-7B9586897D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8" name="Text Box 71">
          <a:extLst>
            <a:ext uri="{FF2B5EF4-FFF2-40B4-BE49-F238E27FC236}">
              <a16:creationId xmlns:a16="http://schemas.microsoft.com/office/drawing/2014/main" id="{65A1B3C7-6DB6-4090-B787-8BA710944C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39" name="Text Box 72">
          <a:extLst>
            <a:ext uri="{FF2B5EF4-FFF2-40B4-BE49-F238E27FC236}">
              <a16:creationId xmlns:a16="http://schemas.microsoft.com/office/drawing/2014/main" id="{83118991-68ED-4758-8DFF-B5138A4D40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0" name="Text Box 73">
          <a:extLst>
            <a:ext uri="{FF2B5EF4-FFF2-40B4-BE49-F238E27FC236}">
              <a16:creationId xmlns:a16="http://schemas.microsoft.com/office/drawing/2014/main" id="{4A060941-F72D-4C6F-AE36-D7E6B581F1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1" name="Text Box 74">
          <a:extLst>
            <a:ext uri="{FF2B5EF4-FFF2-40B4-BE49-F238E27FC236}">
              <a16:creationId xmlns:a16="http://schemas.microsoft.com/office/drawing/2014/main" id="{351285CA-3733-4CE3-9102-5BA273CB69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2" name="Text Box 75">
          <a:extLst>
            <a:ext uri="{FF2B5EF4-FFF2-40B4-BE49-F238E27FC236}">
              <a16:creationId xmlns:a16="http://schemas.microsoft.com/office/drawing/2014/main" id="{E8924615-22B5-43F3-BDBB-8CF75C8D18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3" name="Text Box 77">
          <a:extLst>
            <a:ext uri="{FF2B5EF4-FFF2-40B4-BE49-F238E27FC236}">
              <a16:creationId xmlns:a16="http://schemas.microsoft.com/office/drawing/2014/main" id="{CA44F860-CD8E-4E6E-8177-1EB88CB01E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4" name="Text Box 78">
          <a:extLst>
            <a:ext uri="{FF2B5EF4-FFF2-40B4-BE49-F238E27FC236}">
              <a16:creationId xmlns:a16="http://schemas.microsoft.com/office/drawing/2014/main" id="{12C23557-127A-4C5E-A898-D0A154B319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5" name="Text Box 80">
          <a:extLst>
            <a:ext uri="{FF2B5EF4-FFF2-40B4-BE49-F238E27FC236}">
              <a16:creationId xmlns:a16="http://schemas.microsoft.com/office/drawing/2014/main" id="{1F429994-D99C-4C30-96FF-B45929F1D5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6" name="Text Box 81">
          <a:extLst>
            <a:ext uri="{FF2B5EF4-FFF2-40B4-BE49-F238E27FC236}">
              <a16:creationId xmlns:a16="http://schemas.microsoft.com/office/drawing/2014/main" id="{C7BC5C4C-95C6-4160-836C-CC845010A9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FE7FE5C9-C8EA-4879-B390-47A376F0BE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8" name="Text Box 40">
          <a:extLst>
            <a:ext uri="{FF2B5EF4-FFF2-40B4-BE49-F238E27FC236}">
              <a16:creationId xmlns:a16="http://schemas.microsoft.com/office/drawing/2014/main" id="{86AECDD4-B0FD-4742-9DBD-7386D09CB3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9480B9CE-6033-4979-ADE8-C7A61C0C1A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0" name="Text Box 42">
          <a:extLst>
            <a:ext uri="{FF2B5EF4-FFF2-40B4-BE49-F238E27FC236}">
              <a16:creationId xmlns:a16="http://schemas.microsoft.com/office/drawing/2014/main" id="{510D634C-4F25-45E2-899D-6980C8DB1F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A3DB0EDA-1BF2-4F25-8682-247A274F39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2" name="Text Box 44">
          <a:extLst>
            <a:ext uri="{FF2B5EF4-FFF2-40B4-BE49-F238E27FC236}">
              <a16:creationId xmlns:a16="http://schemas.microsoft.com/office/drawing/2014/main" id="{59C92C2C-CDC6-48A0-8390-3EB6F5DD69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3" name="Text Box 45">
          <a:extLst>
            <a:ext uri="{FF2B5EF4-FFF2-40B4-BE49-F238E27FC236}">
              <a16:creationId xmlns:a16="http://schemas.microsoft.com/office/drawing/2014/main" id="{DB532B37-5D32-4D0F-847F-2E45440BFD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843B4FFC-6875-46AE-A176-6A03C0BE32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5" name="Text Box 47">
          <a:extLst>
            <a:ext uri="{FF2B5EF4-FFF2-40B4-BE49-F238E27FC236}">
              <a16:creationId xmlns:a16="http://schemas.microsoft.com/office/drawing/2014/main" id="{C270636D-BCEE-4715-8A8F-3061CE8690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6" name="Text Box 48">
          <a:extLst>
            <a:ext uri="{FF2B5EF4-FFF2-40B4-BE49-F238E27FC236}">
              <a16:creationId xmlns:a16="http://schemas.microsoft.com/office/drawing/2014/main" id="{ED93D63F-B89F-469B-9696-D072B3231C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7" name="Text Box 55">
          <a:extLst>
            <a:ext uri="{FF2B5EF4-FFF2-40B4-BE49-F238E27FC236}">
              <a16:creationId xmlns:a16="http://schemas.microsoft.com/office/drawing/2014/main" id="{3AF6E10D-CA56-4873-A229-AA3417FF36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8" name="Text Box 56">
          <a:extLst>
            <a:ext uri="{FF2B5EF4-FFF2-40B4-BE49-F238E27FC236}">
              <a16:creationId xmlns:a16="http://schemas.microsoft.com/office/drawing/2014/main" id="{413190B9-995C-4690-B1A7-4EC668BE5C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59" name="Text Box 57">
          <a:extLst>
            <a:ext uri="{FF2B5EF4-FFF2-40B4-BE49-F238E27FC236}">
              <a16:creationId xmlns:a16="http://schemas.microsoft.com/office/drawing/2014/main" id="{62411C9D-60E8-409E-96D2-4B7F2505FE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0" name="Text Box 58">
          <a:extLst>
            <a:ext uri="{FF2B5EF4-FFF2-40B4-BE49-F238E27FC236}">
              <a16:creationId xmlns:a16="http://schemas.microsoft.com/office/drawing/2014/main" id="{E680097E-0181-4DD1-A391-359AF5366E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1" name="Text Box 59">
          <a:extLst>
            <a:ext uri="{FF2B5EF4-FFF2-40B4-BE49-F238E27FC236}">
              <a16:creationId xmlns:a16="http://schemas.microsoft.com/office/drawing/2014/main" id="{D25BAAE6-BBC7-4183-A5B6-269E2BDD08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2" name="Text Box 60">
          <a:extLst>
            <a:ext uri="{FF2B5EF4-FFF2-40B4-BE49-F238E27FC236}">
              <a16:creationId xmlns:a16="http://schemas.microsoft.com/office/drawing/2014/main" id="{11335C7E-1499-418B-BD9D-C67A71360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3" name="Text Box 61">
          <a:extLst>
            <a:ext uri="{FF2B5EF4-FFF2-40B4-BE49-F238E27FC236}">
              <a16:creationId xmlns:a16="http://schemas.microsoft.com/office/drawing/2014/main" id="{EA1617F2-EBBA-4329-B82C-8FBB7C490D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4" name="Text Box 62">
          <a:extLst>
            <a:ext uri="{FF2B5EF4-FFF2-40B4-BE49-F238E27FC236}">
              <a16:creationId xmlns:a16="http://schemas.microsoft.com/office/drawing/2014/main" id="{93CE77E6-ED30-4071-9FDA-5B44888789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5" name="Text Box 63">
          <a:extLst>
            <a:ext uri="{FF2B5EF4-FFF2-40B4-BE49-F238E27FC236}">
              <a16:creationId xmlns:a16="http://schemas.microsoft.com/office/drawing/2014/main" id="{DA5DE8DA-D414-451D-B556-6ED42206F6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6" name="Text Box 64">
          <a:extLst>
            <a:ext uri="{FF2B5EF4-FFF2-40B4-BE49-F238E27FC236}">
              <a16:creationId xmlns:a16="http://schemas.microsoft.com/office/drawing/2014/main" id="{EF2F5050-BAE5-4639-A2A4-AFD6552089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7" name="Text Box 66">
          <a:extLst>
            <a:ext uri="{FF2B5EF4-FFF2-40B4-BE49-F238E27FC236}">
              <a16:creationId xmlns:a16="http://schemas.microsoft.com/office/drawing/2014/main" id="{373DD231-1FBC-4093-B45B-78648536E6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8" name="Text Box 67">
          <a:extLst>
            <a:ext uri="{FF2B5EF4-FFF2-40B4-BE49-F238E27FC236}">
              <a16:creationId xmlns:a16="http://schemas.microsoft.com/office/drawing/2014/main" id="{50F7083D-E37F-4FF9-8109-CB0E6215A0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69" name="Text Box 68">
          <a:extLst>
            <a:ext uri="{FF2B5EF4-FFF2-40B4-BE49-F238E27FC236}">
              <a16:creationId xmlns:a16="http://schemas.microsoft.com/office/drawing/2014/main" id="{766514A5-9AA5-4BB1-8A77-F837A175CE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0" name="Text Box 69">
          <a:extLst>
            <a:ext uri="{FF2B5EF4-FFF2-40B4-BE49-F238E27FC236}">
              <a16:creationId xmlns:a16="http://schemas.microsoft.com/office/drawing/2014/main" id="{D97478CA-6CDE-46DD-87BE-E1BFDCD42E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1" name="Text Box 70">
          <a:extLst>
            <a:ext uri="{FF2B5EF4-FFF2-40B4-BE49-F238E27FC236}">
              <a16:creationId xmlns:a16="http://schemas.microsoft.com/office/drawing/2014/main" id="{B760BD7B-2062-474B-8BC7-51756ED860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2" name="Text Box 71">
          <a:extLst>
            <a:ext uri="{FF2B5EF4-FFF2-40B4-BE49-F238E27FC236}">
              <a16:creationId xmlns:a16="http://schemas.microsoft.com/office/drawing/2014/main" id="{13126569-327A-4582-918A-6FAEA3AB82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3" name="Text Box 72">
          <a:extLst>
            <a:ext uri="{FF2B5EF4-FFF2-40B4-BE49-F238E27FC236}">
              <a16:creationId xmlns:a16="http://schemas.microsoft.com/office/drawing/2014/main" id="{C142B242-6816-4DBB-8C19-12C7152158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4" name="Text Box 73">
          <a:extLst>
            <a:ext uri="{FF2B5EF4-FFF2-40B4-BE49-F238E27FC236}">
              <a16:creationId xmlns:a16="http://schemas.microsoft.com/office/drawing/2014/main" id="{A66B5DBA-D487-4D7A-9F25-7D2B2B62E9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5" name="Text Box 74">
          <a:extLst>
            <a:ext uri="{FF2B5EF4-FFF2-40B4-BE49-F238E27FC236}">
              <a16:creationId xmlns:a16="http://schemas.microsoft.com/office/drawing/2014/main" id="{4C4992DE-D780-42B2-BC94-4E147CE30C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6" name="Text Box 75">
          <a:extLst>
            <a:ext uri="{FF2B5EF4-FFF2-40B4-BE49-F238E27FC236}">
              <a16:creationId xmlns:a16="http://schemas.microsoft.com/office/drawing/2014/main" id="{98A39255-DCA2-471E-9C4D-EECDE5E8E9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7" name="Text Box 77">
          <a:extLst>
            <a:ext uri="{FF2B5EF4-FFF2-40B4-BE49-F238E27FC236}">
              <a16:creationId xmlns:a16="http://schemas.microsoft.com/office/drawing/2014/main" id="{8747D63A-5468-43AE-A3A8-75A43845F7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8" name="Text Box 78">
          <a:extLst>
            <a:ext uri="{FF2B5EF4-FFF2-40B4-BE49-F238E27FC236}">
              <a16:creationId xmlns:a16="http://schemas.microsoft.com/office/drawing/2014/main" id="{406D73D5-D929-450E-92F3-941DB35AC1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79" name="Text Box 80">
          <a:extLst>
            <a:ext uri="{FF2B5EF4-FFF2-40B4-BE49-F238E27FC236}">
              <a16:creationId xmlns:a16="http://schemas.microsoft.com/office/drawing/2014/main" id="{5E4008C4-6085-4A87-AD67-894D3A153A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0" name="Text Box 8">
          <a:extLst>
            <a:ext uri="{FF2B5EF4-FFF2-40B4-BE49-F238E27FC236}">
              <a16:creationId xmlns:a16="http://schemas.microsoft.com/office/drawing/2014/main" id="{C02106C3-7741-4031-8186-9130187B34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DE37CD2A-D5D5-428E-A82F-2AE61E7AA1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2" name="Text Box 10">
          <a:extLst>
            <a:ext uri="{FF2B5EF4-FFF2-40B4-BE49-F238E27FC236}">
              <a16:creationId xmlns:a16="http://schemas.microsoft.com/office/drawing/2014/main" id="{060FBFD6-0998-491A-A63B-3383664E49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3" name="Text Box 11">
          <a:extLst>
            <a:ext uri="{FF2B5EF4-FFF2-40B4-BE49-F238E27FC236}">
              <a16:creationId xmlns:a16="http://schemas.microsoft.com/office/drawing/2014/main" id="{C22B6500-9640-4D4B-BDBE-4B3FCB72FB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4" name="Text Box 12">
          <a:extLst>
            <a:ext uri="{FF2B5EF4-FFF2-40B4-BE49-F238E27FC236}">
              <a16:creationId xmlns:a16="http://schemas.microsoft.com/office/drawing/2014/main" id="{53AA9D16-0284-434C-9011-EDBCE323B1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5" name="Text Box 49">
          <a:extLst>
            <a:ext uri="{FF2B5EF4-FFF2-40B4-BE49-F238E27FC236}">
              <a16:creationId xmlns:a16="http://schemas.microsoft.com/office/drawing/2014/main" id="{81F2C56C-7A8B-4393-8991-2D3370DEF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6" name="Text Box 50">
          <a:extLst>
            <a:ext uri="{FF2B5EF4-FFF2-40B4-BE49-F238E27FC236}">
              <a16:creationId xmlns:a16="http://schemas.microsoft.com/office/drawing/2014/main" id="{AC87ED46-C407-4095-B782-429E46AA8F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9A78AA27-25CD-4A9A-83D1-F2F58B1FEE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8" name="Text Box 53">
          <a:extLst>
            <a:ext uri="{FF2B5EF4-FFF2-40B4-BE49-F238E27FC236}">
              <a16:creationId xmlns:a16="http://schemas.microsoft.com/office/drawing/2014/main" id="{71B69F0D-CBA6-4A10-9897-E9D5EF6489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E93004CA-A401-4903-9EB1-A9F242D854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0" name="Text Box 40">
          <a:extLst>
            <a:ext uri="{FF2B5EF4-FFF2-40B4-BE49-F238E27FC236}">
              <a16:creationId xmlns:a16="http://schemas.microsoft.com/office/drawing/2014/main" id="{F00D3AE3-2E92-4EA7-AA86-F369A6437C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1" name="Text Box 41">
          <a:extLst>
            <a:ext uri="{FF2B5EF4-FFF2-40B4-BE49-F238E27FC236}">
              <a16:creationId xmlns:a16="http://schemas.microsoft.com/office/drawing/2014/main" id="{102CD936-F4D1-4C70-9FFB-57967265AF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AE70991B-C6D4-4C0D-9C91-7BB202AD46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3" name="Text Box 43">
          <a:extLst>
            <a:ext uri="{FF2B5EF4-FFF2-40B4-BE49-F238E27FC236}">
              <a16:creationId xmlns:a16="http://schemas.microsoft.com/office/drawing/2014/main" id="{6CF8E401-C6B7-4A16-A350-4A8D7D3EC0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4" name="Text Box 44">
          <a:extLst>
            <a:ext uri="{FF2B5EF4-FFF2-40B4-BE49-F238E27FC236}">
              <a16:creationId xmlns:a16="http://schemas.microsoft.com/office/drawing/2014/main" id="{CCBD78A3-9A70-4C19-ADD4-7FD315F7E6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5" name="Text Box 45">
          <a:extLst>
            <a:ext uri="{FF2B5EF4-FFF2-40B4-BE49-F238E27FC236}">
              <a16:creationId xmlns:a16="http://schemas.microsoft.com/office/drawing/2014/main" id="{D49964D1-4691-4666-8823-A3154F595E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6" name="Text Box 46">
          <a:extLst>
            <a:ext uri="{FF2B5EF4-FFF2-40B4-BE49-F238E27FC236}">
              <a16:creationId xmlns:a16="http://schemas.microsoft.com/office/drawing/2014/main" id="{2B862EF1-6102-44FB-93F6-DA67CFBE31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7" name="Text Box 47">
          <a:extLst>
            <a:ext uri="{FF2B5EF4-FFF2-40B4-BE49-F238E27FC236}">
              <a16:creationId xmlns:a16="http://schemas.microsoft.com/office/drawing/2014/main" id="{22901605-E3F7-4DA2-B288-B2F063B4E2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8" name="Text Box 48">
          <a:extLst>
            <a:ext uri="{FF2B5EF4-FFF2-40B4-BE49-F238E27FC236}">
              <a16:creationId xmlns:a16="http://schemas.microsoft.com/office/drawing/2014/main" id="{84E268B6-D5FC-4B83-A423-425B31AF8E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2999" name="Text Box 55">
          <a:extLst>
            <a:ext uri="{FF2B5EF4-FFF2-40B4-BE49-F238E27FC236}">
              <a16:creationId xmlns:a16="http://schemas.microsoft.com/office/drawing/2014/main" id="{E2B3F81C-A4B4-4F8F-81A9-D3132C8C78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0" name="Text Box 56">
          <a:extLst>
            <a:ext uri="{FF2B5EF4-FFF2-40B4-BE49-F238E27FC236}">
              <a16:creationId xmlns:a16="http://schemas.microsoft.com/office/drawing/2014/main" id="{9263B60A-8E0B-4438-984F-87E23152CA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1" name="Text Box 57">
          <a:extLst>
            <a:ext uri="{FF2B5EF4-FFF2-40B4-BE49-F238E27FC236}">
              <a16:creationId xmlns:a16="http://schemas.microsoft.com/office/drawing/2014/main" id="{63AB3A99-8CDE-47A8-8EB5-E5B9D03F4B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2" name="Text Box 58">
          <a:extLst>
            <a:ext uri="{FF2B5EF4-FFF2-40B4-BE49-F238E27FC236}">
              <a16:creationId xmlns:a16="http://schemas.microsoft.com/office/drawing/2014/main" id="{959DD148-8624-4819-ACA0-2B9B8D6629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3" name="Text Box 59">
          <a:extLst>
            <a:ext uri="{FF2B5EF4-FFF2-40B4-BE49-F238E27FC236}">
              <a16:creationId xmlns:a16="http://schemas.microsoft.com/office/drawing/2014/main" id="{975E651A-80FC-48B1-8BE7-12B6FF9A89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4" name="Text Box 60">
          <a:extLst>
            <a:ext uri="{FF2B5EF4-FFF2-40B4-BE49-F238E27FC236}">
              <a16:creationId xmlns:a16="http://schemas.microsoft.com/office/drawing/2014/main" id="{37E8E4F3-C60C-4ED3-874D-857E3E3D93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5" name="Text Box 61">
          <a:extLst>
            <a:ext uri="{FF2B5EF4-FFF2-40B4-BE49-F238E27FC236}">
              <a16:creationId xmlns:a16="http://schemas.microsoft.com/office/drawing/2014/main" id="{330083A5-312B-4FA6-A082-B4B8306CD9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6" name="Text Box 62">
          <a:extLst>
            <a:ext uri="{FF2B5EF4-FFF2-40B4-BE49-F238E27FC236}">
              <a16:creationId xmlns:a16="http://schemas.microsoft.com/office/drawing/2014/main" id="{CE055E46-3E6F-40E8-B401-C2469DA703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7" name="Text Box 63">
          <a:extLst>
            <a:ext uri="{FF2B5EF4-FFF2-40B4-BE49-F238E27FC236}">
              <a16:creationId xmlns:a16="http://schemas.microsoft.com/office/drawing/2014/main" id="{E964D7E3-DFCC-4501-8DA5-3E76FC0D69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8" name="Text Box 64">
          <a:extLst>
            <a:ext uri="{FF2B5EF4-FFF2-40B4-BE49-F238E27FC236}">
              <a16:creationId xmlns:a16="http://schemas.microsoft.com/office/drawing/2014/main" id="{10EE173D-C897-4D06-8A16-C6DB1F42D7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09" name="Text Box 66">
          <a:extLst>
            <a:ext uri="{FF2B5EF4-FFF2-40B4-BE49-F238E27FC236}">
              <a16:creationId xmlns:a16="http://schemas.microsoft.com/office/drawing/2014/main" id="{1524E3B9-4812-4C5A-9002-10007B12FC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0" name="Text Box 67">
          <a:extLst>
            <a:ext uri="{FF2B5EF4-FFF2-40B4-BE49-F238E27FC236}">
              <a16:creationId xmlns:a16="http://schemas.microsoft.com/office/drawing/2014/main" id="{399A0D23-2406-4723-B632-34623D194B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1" name="Text Box 68">
          <a:extLst>
            <a:ext uri="{FF2B5EF4-FFF2-40B4-BE49-F238E27FC236}">
              <a16:creationId xmlns:a16="http://schemas.microsoft.com/office/drawing/2014/main" id="{20549480-41AB-4C54-A2AA-33900A5CC7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2" name="Text Box 69">
          <a:extLst>
            <a:ext uri="{FF2B5EF4-FFF2-40B4-BE49-F238E27FC236}">
              <a16:creationId xmlns:a16="http://schemas.microsoft.com/office/drawing/2014/main" id="{50A5F52F-9537-45B3-BDEB-9B77D7B568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3" name="Text Box 70">
          <a:extLst>
            <a:ext uri="{FF2B5EF4-FFF2-40B4-BE49-F238E27FC236}">
              <a16:creationId xmlns:a16="http://schemas.microsoft.com/office/drawing/2014/main" id="{7F59F30C-711E-4E0F-93DB-31170EEFD6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4" name="Text Box 71">
          <a:extLst>
            <a:ext uri="{FF2B5EF4-FFF2-40B4-BE49-F238E27FC236}">
              <a16:creationId xmlns:a16="http://schemas.microsoft.com/office/drawing/2014/main" id="{786B1A33-532A-467C-B196-CBC375333F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5" name="Text Box 72">
          <a:extLst>
            <a:ext uri="{FF2B5EF4-FFF2-40B4-BE49-F238E27FC236}">
              <a16:creationId xmlns:a16="http://schemas.microsoft.com/office/drawing/2014/main" id="{3AE2C271-E493-4EA1-8048-50745095F3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6" name="Text Box 73">
          <a:extLst>
            <a:ext uri="{FF2B5EF4-FFF2-40B4-BE49-F238E27FC236}">
              <a16:creationId xmlns:a16="http://schemas.microsoft.com/office/drawing/2014/main" id="{BBCD3842-8E92-44B3-A6A6-06CF60323C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7" name="Text Box 74">
          <a:extLst>
            <a:ext uri="{FF2B5EF4-FFF2-40B4-BE49-F238E27FC236}">
              <a16:creationId xmlns:a16="http://schemas.microsoft.com/office/drawing/2014/main" id="{E5B2A8AC-55DF-4464-A957-B95191354B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8" name="Text Box 75">
          <a:extLst>
            <a:ext uri="{FF2B5EF4-FFF2-40B4-BE49-F238E27FC236}">
              <a16:creationId xmlns:a16="http://schemas.microsoft.com/office/drawing/2014/main" id="{9FADC9CA-02D7-4858-896F-900A3776D8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19" name="Text Box 77">
          <a:extLst>
            <a:ext uri="{FF2B5EF4-FFF2-40B4-BE49-F238E27FC236}">
              <a16:creationId xmlns:a16="http://schemas.microsoft.com/office/drawing/2014/main" id="{AB833886-C278-434A-B379-801ED04B30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0" name="Text Box 78">
          <a:extLst>
            <a:ext uri="{FF2B5EF4-FFF2-40B4-BE49-F238E27FC236}">
              <a16:creationId xmlns:a16="http://schemas.microsoft.com/office/drawing/2014/main" id="{FA1602FA-F0C4-4D7D-9DD2-9435486742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1" name="Text Box 80">
          <a:extLst>
            <a:ext uri="{FF2B5EF4-FFF2-40B4-BE49-F238E27FC236}">
              <a16:creationId xmlns:a16="http://schemas.microsoft.com/office/drawing/2014/main" id="{A27FD4EF-420F-4685-9D4B-C0FF883A78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2" name="Text Box 81">
          <a:extLst>
            <a:ext uri="{FF2B5EF4-FFF2-40B4-BE49-F238E27FC236}">
              <a16:creationId xmlns:a16="http://schemas.microsoft.com/office/drawing/2014/main" id="{9BA4D090-67E6-4575-AB9D-0C12DF79D1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AF03A5B1-C7A4-4C92-8BF3-AD5744CD3B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4" name="Text Box 40">
          <a:extLst>
            <a:ext uri="{FF2B5EF4-FFF2-40B4-BE49-F238E27FC236}">
              <a16:creationId xmlns:a16="http://schemas.microsoft.com/office/drawing/2014/main" id="{6B668657-4CA3-438E-BEA9-9FF8C509B9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EBBB4F9E-F9EF-4DA0-AD4B-ADD9B1B88C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6" name="Text Box 42">
          <a:extLst>
            <a:ext uri="{FF2B5EF4-FFF2-40B4-BE49-F238E27FC236}">
              <a16:creationId xmlns:a16="http://schemas.microsoft.com/office/drawing/2014/main" id="{933CBFAA-E283-4601-9D74-F6BFBC76E3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7" name="Text Box 43">
          <a:extLst>
            <a:ext uri="{FF2B5EF4-FFF2-40B4-BE49-F238E27FC236}">
              <a16:creationId xmlns:a16="http://schemas.microsoft.com/office/drawing/2014/main" id="{89514893-2CA3-4822-816D-E90BAC22E9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8" name="Text Box 44">
          <a:extLst>
            <a:ext uri="{FF2B5EF4-FFF2-40B4-BE49-F238E27FC236}">
              <a16:creationId xmlns:a16="http://schemas.microsoft.com/office/drawing/2014/main" id="{AF15F18C-73EC-4391-8432-AD9223180C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29" name="Text Box 45">
          <a:extLst>
            <a:ext uri="{FF2B5EF4-FFF2-40B4-BE49-F238E27FC236}">
              <a16:creationId xmlns:a16="http://schemas.microsoft.com/office/drawing/2014/main" id="{0D7E404B-B163-47A7-8338-07F779EC68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89888BC7-656D-481A-8598-3F130061D8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1" name="Text Box 47">
          <a:extLst>
            <a:ext uri="{FF2B5EF4-FFF2-40B4-BE49-F238E27FC236}">
              <a16:creationId xmlns:a16="http://schemas.microsoft.com/office/drawing/2014/main" id="{CF56B9C3-263B-4894-BE9E-22A5C9AB98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2" name="Text Box 48">
          <a:extLst>
            <a:ext uri="{FF2B5EF4-FFF2-40B4-BE49-F238E27FC236}">
              <a16:creationId xmlns:a16="http://schemas.microsoft.com/office/drawing/2014/main" id="{A953983E-F3D9-435C-BC1C-6B935FFB5D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3" name="Text Box 55">
          <a:extLst>
            <a:ext uri="{FF2B5EF4-FFF2-40B4-BE49-F238E27FC236}">
              <a16:creationId xmlns:a16="http://schemas.microsoft.com/office/drawing/2014/main" id="{BB6789CE-B3E6-4A7A-BEA5-171E25E315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4" name="Text Box 56">
          <a:extLst>
            <a:ext uri="{FF2B5EF4-FFF2-40B4-BE49-F238E27FC236}">
              <a16:creationId xmlns:a16="http://schemas.microsoft.com/office/drawing/2014/main" id="{C915B450-CECD-4788-9BCF-D56F228585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5" name="Text Box 57">
          <a:extLst>
            <a:ext uri="{FF2B5EF4-FFF2-40B4-BE49-F238E27FC236}">
              <a16:creationId xmlns:a16="http://schemas.microsoft.com/office/drawing/2014/main" id="{ED47B6F7-6434-4BC6-BF6F-9200BBC073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6" name="Text Box 58">
          <a:extLst>
            <a:ext uri="{FF2B5EF4-FFF2-40B4-BE49-F238E27FC236}">
              <a16:creationId xmlns:a16="http://schemas.microsoft.com/office/drawing/2014/main" id="{D6129629-020E-4FE0-B025-52D3C7240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7" name="Text Box 59">
          <a:extLst>
            <a:ext uri="{FF2B5EF4-FFF2-40B4-BE49-F238E27FC236}">
              <a16:creationId xmlns:a16="http://schemas.microsoft.com/office/drawing/2014/main" id="{104FBBE4-D7A0-4F51-9618-A1C63E1D89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8" name="Text Box 60">
          <a:extLst>
            <a:ext uri="{FF2B5EF4-FFF2-40B4-BE49-F238E27FC236}">
              <a16:creationId xmlns:a16="http://schemas.microsoft.com/office/drawing/2014/main" id="{87DCC86D-F730-4D7C-A5FF-C69D20B0FB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39" name="Text Box 61">
          <a:extLst>
            <a:ext uri="{FF2B5EF4-FFF2-40B4-BE49-F238E27FC236}">
              <a16:creationId xmlns:a16="http://schemas.microsoft.com/office/drawing/2014/main" id="{67F16C00-C852-4974-A2EE-EC82421DB5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0" name="Text Box 62">
          <a:extLst>
            <a:ext uri="{FF2B5EF4-FFF2-40B4-BE49-F238E27FC236}">
              <a16:creationId xmlns:a16="http://schemas.microsoft.com/office/drawing/2014/main" id="{D5BF5530-334E-4EE0-A944-C33E21325E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1" name="Text Box 63">
          <a:extLst>
            <a:ext uri="{FF2B5EF4-FFF2-40B4-BE49-F238E27FC236}">
              <a16:creationId xmlns:a16="http://schemas.microsoft.com/office/drawing/2014/main" id="{C0E918A5-A1A8-4F31-8281-AAA4712D6D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2" name="Text Box 64">
          <a:extLst>
            <a:ext uri="{FF2B5EF4-FFF2-40B4-BE49-F238E27FC236}">
              <a16:creationId xmlns:a16="http://schemas.microsoft.com/office/drawing/2014/main" id="{01771D32-13D3-4B96-870C-60162C8095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3" name="Text Box 66">
          <a:extLst>
            <a:ext uri="{FF2B5EF4-FFF2-40B4-BE49-F238E27FC236}">
              <a16:creationId xmlns:a16="http://schemas.microsoft.com/office/drawing/2014/main" id="{764D4AA3-81E1-4130-BFA8-76798E3370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4" name="Text Box 67">
          <a:extLst>
            <a:ext uri="{FF2B5EF4-FFF2-40B4-BE49-F238E27FC236}">
              <a16:creationId xmlns:a16="http://schemas.microsoft.com/office/drawing/2014/main" id="{7785FB9A-008E-4BA2-A2F4-FE8C64117B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5" name="Text Box 68">
          <a:extLst>
            <a:ext uri="{FF2B5EF4-FFF2-40B4-BE49-F238E27FC236}">
              <a16:creationId xmlns:a16="http://schemas.microsoft.com/office/drawing/2014/main" id="{AF2055BB-A8E3-4DD7-B1E3-2185ED1230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6" name="Text Box 69">
          <a:extLst>
            <a:ext uri="{FF2B5EF4-FFF2-40B4-BE49-F238E27FC236}">
              <a16:creationId xmlns:a16="http://schemas.microsoft.com/office/drawing/2014/main" id="{99E018F3-78FE-4952-8147-B1FF7F6FD0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7" name="Text Box 70">
          <a:extLst>
            <a:ext uri="{FF2B5EF4-FFF2-40B4-BE49-F238E27FC236}">
              <a16:creationId xmlns:a16="http://schemas.microsoft.com/office/drawing/2014/main" id="{B9C241C8-EC21-4852-A027-07CD5A5844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8" name="Text Box 71">
          <a:extLst>
            <a:ext uri="{FF2B5EF4-FFF2-40B4-BE49-F238E27FC236}">
              <a16:creationId xmlns:a16="http://schemas.microsoft.com/office/drawing/2014/main" id="{EC4ED19E-F933-4B0C-878A-E0BB9931F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49" name="Text Box 72">
          <a:extLst>
            <a:ext uri="{FF2B5EF4-FFF2-40B4-BE49-F238E27FC236}">
              <a16:creationId xmlns:a16="http://schemas.microsoft.com/office/drawing/2014/main" id="{CCA5E2E1-50CB-4E0B-A85B-783690E806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0" name="Text Box 73">
          <a:extLst>
            <a:ext uri="{FF2B5EF4-FFF2-40B4-BE49-F238E27FC236}">
              <a16:creationId xmlns:a16="http://schemas.microsoft.com/office/drawing/2014/main" id="{4B17BB7D-C60A-4C03-8EDD-229D96F43B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1" name="Text Box 74">
          <a:extLst>
            <a:ext uri="{FF2B5EF4-FFF2-40B4-BE49-F238E27FC236}">
              <a16:creationId xmlns:a16="http://schemas.microsoft.com/office/drawing/2014/main" id="{A416CF79-0A78-4421-95CF-F84C6BF7D8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2" name="Text Box 75">
          <a:extLst>
            <a:ext uri="{FF2B5EF4-FFF2-40B4-BE49-F238E27FC236}">
              <a16:creationId xmlns:a16="http://schemas.microsoft.com/office/drawing/2014/main" id="{9DE395B4-450B-4ADF-99A9-C48BC66F94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3" name="Text Box 77">
          <a:extLst>
            <a:ext uri="{FF2B5EF4-FFF2-40B4-BE49-F238E27FC236}">
              <a16:creationId xmlns:a16="http://schemas.microsoft.com/office/drawing/2014/main" id="{8A661DE1-1357-48F4-A1D5-2D6FD661C5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4" name="Text Box 78">
          <a:extLst>
            <a:ext uri="{FF2B5EF4-FFF2-40B4-BE49-F238E27FC236}">
              <a16:creationId xmlns:a16="http://schemas.microsoft.com/office/drawing/2014/main" id="{426EFFDC-4B48-41D9-AC5F-462014C360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5" name="Text Box 80">
          <a:extLst>
            <a:ext uri="{FF2B5EF4-FFF2-40B4-BE49-F238E27FC236}">
              <a16:creationId xmlns:a16="http://schemas.microsoft.com/office/drawing/2014/main" id="{BD959242-C399-4257-8B5C-C4E3C8E6CC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6" name="Text Box 81">
          <a:extLst>
            <a:ext uri="{FF2B5EF4-FFF2-40B4-BE49-F238E27FC236}">
              <a16:creationId xmlns:a16="http://schemas.microsoft.com/office/drawing/2014/main" id="{CE190828-155C-4F56-887F-D82BDA9AB3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34CF210B-C467-497F-9499-138C8ADC05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BE5835C2-F8A0-4DBF-92AF-F31024D882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59" name="Text Box 41">
          <a:extLst>
            <a:ext uri="{FF2B5EF4-FFF2-40B4-BE49-F238E27FC236}">
              <a16:creationId xmlns:a16="http://schemas.microsoft.com/office/drawing/2014/main" id="{BB427FC6-3927-4F52-B278-10E9824E97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0" name="Text Box 42">
          <a:extLst>
            <a:ext uri="{FF2B5EF4-FFF2-40B4-BE49-F238E27FC236}">
              <a16:creationId xmlns:a16="http://schemas.microsoft.com/office/drawing/2014/main" id="{F830F72B-59F3-41D4-A0DD-B3B8EBCBD5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545DD8F8-3498-4C91-ACA4-AB8A365F92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2" name="Text Box 44">
          <a:extLst>
            <a:ext uri="{FF2B5EF4-FFF2-40B4-BE49-F238E27FC236}">
              <a16:creationId xmlns:a16="http://schemas.microsoft.com/office/drawing/2014/main" id="{44614639-4010-45FF-BC67-3ADAD3AE7F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3" name="Text Box 45">
          <a:extLst>
            <a:ext uri="{FF2B5EF4-FFF2-40B4-BE49-F238E27FC236}">
              <a16:creationId xmlns:a16="http://schemas.microsoft.com/office/drawing/2014/main" id="{F4613846-5AB3-43BA-843D-5ED7A963D5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4" name="Text Box 46">
          <a:extLst>
            <a:ext uri="{FF2B5EF4-FFF2-40B4-BE49-F238E27FC236}">
              <a16:creationId xmlns:a16="http://schemas.microsoft.com/office/drawing/2014/main" id="{5982AAB0-4486-4C5A-8C69-DAA1384303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5" name="Text Box 47">
          <a:extLst>
            <a:ext uri="{FF2B5EF4-FFF2-40B4-BE49-F238E27FC236}">
              <a16:creationId xmlns:a16="http://schemas.microsoft.com/office/drawing/2014/main" id="{F243A338-C2F7-4BAC-8E1E-34F6519716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6" name="Text Box 48">
          <a:extLst>
            <a:ext uri="{FF2B5EF4-FFF2-40B4-BE49-F238E27FC236}">
              <a16:creationId xmlns:a16="http://schemas.microsoft.com/office/drawing/2014/main" id="{0FB66D13-C7F4-434B-9B2E-0C47D791B2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7" name="Text Box 55">
          <a:extLst>
            <a:ext uri="{FF2B5EF4-FFF2-40B4-BE49-F238E27FC236}">
              <a16:creationId xmlns:a16="http://schemas.microsoft.com/office/drawing/2014/main" id="{F3258F7A-9207-4B3E-B4E1-03ED468C95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8" name="Text Box 56">
          <a:extLst>
            <a:ext uri="{FF2B5EF4-FFF2-40B4-BE49-F238E27FC236}">
              <a16:creationId xmlns:a16="http://schemas.microsoft.com/office/drawing/2014/main" id="{EFD1AA20-FFC8-4889-8BD8-978587C8C3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69" name="Text Box 57">
          <a:extLst>
            <a:ext uri="{FF2B5EF4-FFF2-40B4-BE49-F238E27FC236}">
              <a16:creationId xmlns:a16="http://schemas.microsoft.com/office/drawing/2014/main" id="{A918E466-B793-48FD-9D07-783C7A23C3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0" name="Text Box 58">
          <a:extLst>
            <a:ext uri="{FF2B5EF4-FFF2-40B4-BE49-F238E27FC236}">
              <a16:creationId xmlns:a16="http://schemas.microsoft.com/office/drawing/2014/main" id="{6BAC1CE8-3141-4620-A76D-4E4E3AE9EC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1" name="Text Box 59">
          <a:extLst>
            <a:ext uri="{FF2B5EF4-FFF2-40B4-BE49-F238E27FC236}">
              <a16:creationId xmlns:a16="http://schemas.microsoft.com/office/drawing/2014/main" id="{8C8E0C22-04E8-4744-AAA8-948EF73631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2" name="Text Box 60">
          <a:extLst>
            <a:ext uri="{FF2B5EF4-FFF2-40B4-BE49-F238E27FC236}">
              <a16:creationId xmlns:a16="http://schemas.microsoft.com/office/drawing/2014/main" id="{387349C9-A61D-4426-99BF-26A107028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3" name="Text Box 61">
          <a:extLst>
            <a:ext uri="{FF2B5EF4-FFF2-40B4-BE49-F238E27FC236}">
              <a16:creationId xmlns:a16="http://schemas.microsoft.com/office/drawing/2014/main" id="{568AF519-7EC6-41DA-A891-0AE390B8C8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4" name="Text Box 62">
          <a:extLst>
            <a:ext uri="{FF2B5EF4-FFF2-40B4-BE49-F238E27FC236}">
              <a16:creationId xmlns:a16="http://schemas.microsoft.com/office/drawing/2014/main" id="{A4433220-1792-40AE-8EA1-6A04850E10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5" name="Text Box 63">
          <a:extLst>
            <a:ext uri="{FF2B5EF4-FFF2-40B4-BE49-F238E27FC236}">
              <a16:creationId xmlns:a16="http://schemas.microsoft.com/office/drawing/2014/main" id="{CF89DEB2-AC42-45DC-8883-351B990EF8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6" name="Text Box 64">
          <a:extLst>
            <a:ext uri="{FF2B5EF4-FFF2-40B4-BE49-F238E27FC236}">
              <a16:creationId xmlns:a16="http://schemas.microsoft.com/office/drawing/2014/main" id="{004BB458-6E2D-48E3-8DA0-85FA74FFF0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7" name="Text Box 66">
          <a:extLst>
            <a:ext uri="{FF2B5EF4-FFF2-40B4-BE49-F238E27FC236}">
              <a16:creationId xmlns:a16="http://schemas.microsoft.com/office/drawing/2014/main" id="{6F667078-BAF7-4E1E-9381-F52BC39EF0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8" name="Text Box 67">
          <a:extLst>
            <a:ext uri="{FF2B5EF4-FFF2-40B4-BE49-F238E27FC236}">
              <a16:creationId xmlns:a16="http://schemas.microsoft.com/office/drawing/2014/main" id="{7622510F-65D2-418E-B653-91689BBB46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79" name="Text Box 68">
          <a:extLst>
            <a:ext uri="{FF2B5EF4-FFF2-40B4-BE49-F238E27FC236}">
              <a16:creationId xmlns:a16="http://schemas.microsoft.com/office/drawing/2014/main" id="{C5E8478C-C396-4C5F-B162-E555A87162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0" name="Text Box 69">
          <a:extLst>
            <a:ext uri="{FF2B5EF4-FFF2-40B4-BE49-F238E27FC236}">
              <a16:creationId xmlns:a16="http://schemas.microsoft.com/office/drawing/2014/main" id="{83D9B59F-5ACC-4759-BACE-5AAD01B711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1" name="Text Box 70">
          <a:extLst>
            <a:ext uri="{FF2B5EF4-FFF2-40B4-BE49-F238E27FC236}">
              <a16:creationId xmlns:a16="http://schemas.microsoft.com/office/drawing/2014/main" id="{9F75FB5D-46DC-442C-A1AD-E1286F3EA4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2" name="Text Box 71">
          <a:extLst>
            <a:ext uri="{FF2B5EF4-FFF2-40B4-BE49-F238E27FC236}">
              <a16:creationId xmlns:a16="http://schemas.microsoft.com/office/drawing/2014/main" id="{3D93F9F4-EEB8-452E-A9B9-ED9453AFA0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3" name="Text Box 72">
          <a:extLst>
            <a:ext uri="{FF2B5EF4-FFF2-40B4-BE49-F238E27FC236}">
              <a16:creationId xmlns:a16="http://schemas.microsoft.com/office/drawing/2014/main" id="{7B409A48-AA5A-4F63-BDCA-1815C67AD0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4" name="Text Box 73">
          <a:extLst>
            <a:ext uri="{FF2B5EF4-FFF2-40B4-BE49-F238E27FC236}">
              <a16:creationId xmlns:a16="http://schemas.microsoft.com/office/drawing/2014/main" id="{1CDB8026-8409-436C-BE3B-ACD1263C97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5" name="Text Box 74">
          <a:extLst>
            <a:ext uri="{FF2B5EF4-FFF2-40B4-BE49-F238E27FC236}">
              <a16:creationId xmlns:a16="http://schemas.microsoft.com/office/drawing/2014/main" id="{7E30B322-BC99-427B-8E46-71512C9BEE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6" name="Text Box 75">
          <a:extLst>
            <a:ext uri="{FF2B5EF4-FFF2-40B4-BE49-F238E27FC236}">
              <a16:creationId xmlns:a16="http://schemas.microsoft.com/office/drawing/2014/main" id="{3FA4BA41-7728-4A4A-95B3-FA015F0148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7" name="Text Box 77">
          <a:extLst>
            <a:ext uri="{FF2B5EF4-FFF2-40B4-BE49-F238E27FC236}">
              <a16:creationId xmlns:a16="http://schemas.microsoft.com/office/drawing/2014/main" id="{F9AD0EBC-14F5-4B55-85E4-B363C74BD9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8" name="Text Box 78">
          <a:extLst>
            <a:ext uri="{FF2B5EF4-FFF2-40B4-BE49-F238E27FC236}">
              <a16:creationId xmlns:a16="http://schemas.microsoft.com/office/drawing/2014/main" id="{300151FF-F94D-4335-8D30-A45FF108E3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89" name="Text Box 80">
          <a:extLst>
            <a:ext uri="{FF2B5EF4-FFF2-40B4-BE49-F238E27FC236}">
              <a16:creationId xmlns:a16="http://schemas.microsoft.com/office/drawing/2014/main" id="{653E2C56-E652-4EB5-8091-78E0456133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0" name="Text Box 81">
          <a:extLst>
            <a:ext uri="{FF2B5EF4-FFF2-40B4-BE49-F238E27FC236}">
              <a16:creationId xmlns:a16="http://schemas.microsoft.com/office/drawing/2014/main" id="{B07C4597-980A-4BED-8C71-095328A1DF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C5AEB68E-8DA7-49D6-873D-9752CC80B3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6F8D76CA-6B3B-435E-BEEB-A906669CDF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id="{70E2FB24-F0A1-42CE-8E31-336903D808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B7C12B00-4F2C-47D6-8895-E42390DAEA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5CCE5F76-458D-4F22-8B12-AA9310395F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6" name="Text Box 8">
          <a:extLst>
            <a:ext uri="{FF2B5EF4-FFF2-40B4-BE49-F238E27FC236}">
              <a16:creationId xmlns:a16="http://schemas.microsoft.com/office/drawing/2014/main" id="{203A2779-A7BF-47DF-9203-11099845D5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A87E433C-C728-4F8A-9ECA-B5BBFC9247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8" name="Text Box 10">
          <a:extLst>
            <a:ext uri="{FF2B5EF4-FFF2-40B4-BE49-F238E27FC236}">
              <a16:creationId xmlns:a16="http://schemas.microsoft.com/office/drawing/2014/main" id="{DC8C3B06-F807-4B9A-BAC9-7EC95EF26F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099" name="Text Box 11">
          <a:extLst>
            <a:ext uri="{FF2B5EF4-FFF2-40B4-BE49-F238E27FC236}">
              <a16:creationId xmlns:a16="http://schemas.microsoft.com/office/drawing/2014/main" id="{4869B262-24D7-468C-804B-1994CD735F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0" name="Text Box 12">
          <a:extLst>
            <a:ext uri="{FF2B5EF4-FFF2-40B4-BE49-F238E27FC236}">
              <a16:creationId xmlns:a16="http://schemas.microsoft.com/office/drawing/2014/main" id="{AFBD38F9-3405-4436-BA16-0927402D4F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1" name="Text Box 49">
          <a:extLst>
            <a:ext uri="{FF2B5EF4-FFF2-40B4-BE49-F238E27FC236}">
              <a16:creationId xmlns:a16="http://schemas.microsoft.com/office/drawing/2014/main" id="{20D6232B-6522-418B-9682-CBD287FFB1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2" name="Text Box 50">
          <a:extLst>
            <a:ext uri="{FF2B5EF4-FFF2-40B4-BE49-F238E27FC236}">
              <a16:creationId xmlns:a16="http://schemas.microsoft.com/office/drawing/2014/main" id="{C71D250B-BE81-4018-8749-BC415567EE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9229B166-AB95-40E1-AFBC-05B0AECFE7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7D2AE547-F09B-490E-9B96-E0FC88C1E7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16C025F1-1371-4BEA-98CF-4E4A24BA7D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id="{2BA80751-3CCD-4732-8F72-10DDE16D21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7" name="Text Box 5">
          <a:extLst>
            <a:ext uri="{FF2B5EF4-FFF2-40B4-BE49-F238E27FC236}">
              <a16:creationId xmlns:a16="http://schemas.microsoft.com/office/drawing/2014/main" id="{A0BB464E-6B95-43FD-9ACE-A987DA569E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8" name="Text Box 6">
          <a:extLst>
            <a:ext uri="{FF2B5EF4-FFF2-40B4-BE49-F238E27FC236}">
              <a16:creationId xmlns:a16="http://schemas.microsoft.com/office/drawing/2014/main" id="{2D10E79D-AF03-4CFF-9955-BF929D13E6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7A04AA97-A02B-4234-86DF-8941F56944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0" name="Text Box 8">
          <a:extLst>
            <a:ext uri="{FF2B5EF4-FFF2-40B4-BE49-F238E27FC236}">
              <a16:creationId xmlns:a16="http://schemas.microsoft.com/office/drawing/2014/main" id="{FF62C567-453F-476E-BA7B-A3E4FFE779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6C60EE4F-5E9F-4D30-9412-2B903D5357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2" name="Text Box 10">
          <a:extLst>
            <a:ext uri="{FF2B5EF4-FFF2-40B4-BE49-F238E27FC236}">
              <a16:creationId xmlns:a16="http://schemas.microsoft.com/office/drawing/2014/main" id="{F53212BA-4FE5-455A-A412-CBDF5BC3AD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3" name="Text Box 11">
          <a:extLst>
            <a:ext uri="{FF2B5EF4-FFF2-40B4-BE49-F238E27FC236}">
              <a16:creationId xmlns:a16="http://schemas.microsoft.com/office/drawing/2014/main" id="{19F16431-AE51-41CB-88EB-F55FD91AB3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D14B93CC-9BA3-4BED-85DE-41EE047E23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D1EC8297-354F-4E72-8A4B-6405DD92FA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6" name="Text Box 40">
          <a:extLst>
            <a:ext uri="{FF2B5EF4-FFF2-40B4-BE49-F238E27FC236}">
              <a16:creationId xmlns:a16="http://schemas.microsoft.com/office/drawing/2014/main" id="{EBA81C98-A0F1-4992-B9A4-18A768B49A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7" name="Text Box 41">
          <a:extLst>
            <a:ext uri="{FF2B5EF4-FFF2-40B4-BE49-F238E27FC236}">
              <a16:creationId xmlns:a16="http://schemas.microsoft.com/office/drawing/2014/main" id="{4403D156-B27C-46F4-B2F4-E8799BB87A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8" name="Text Box 42">
          <a:extLst>
            <a:ext uri="{FF2B5EF4-FFF2-40B4-BE49-F238E27FC236}">
              <a16:creationId xmlns:a16="http://schemas.microsoft.com/office/drawing/2014/main" id="{0ABCCCBD-B21F-44A8-9D35-D4722C5FB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A08712D2-9BA4-4A8C-BD52-0F696A3D6A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0" name="Text Box 44">
          <a:extLst>
            <a:ext uri="{FF2B5EF4-FFF2-40B4-BE49-F238E27FC236}">
              <a16:creationId xmlns:a16="http://schemas.microsoft.com/office/drawing/2014/main" id="{417C3D7B-85BA-4FB4-9707-22063C5E68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1" name="Text Box 45">
          <a:extLst>
            <a:ext uri="{FF2B5EF4-FFF2-40B4-BE49-F238E27FC236}">
              <a16:creationId xmlns:a16="http://schemas.microsoft.com/office/drawing/2014/main" id="{4EBA41EF-8344-4A74-8422-0A950F321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2" name="Text Box 46">
          <a:extLst>
            <a:ext uri="{FF2B5EF4-FFF2-40B4-BE49-F238E27FC236}">
              <a16:creationId xmlns:a16="http://schemas.microsoft.com/office/drawing/2014/main" id="{05A2FF5C-4F50-42F8-88A8-3B7112FE3A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3" name="Text Box 47">
          <a:extLst>
            <a:ext uri="{FF2B5EF4-FFF2-40B4-BE49-F238E27FC236}">
              <a16:creationId xmlns:a16="http://schemas.microsoft.com/office/drawing/2014/main" id="{16FB3F59-D4F9-48E6-AC97-38F83F57CD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4" name="Text Box 48">
          <a:extLst>
            <a:ext uri="{FF2B5EF4-FFF2-40B4-BE49-F238E27FC236}">
              <a16:creationId xmlns:a16="http://schemas.microsoft.com/office/drawing/2014/main" id="{306ACF0C-B3E8-4BF4-8B9D-C5EE9D249E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5" name="Text Box 49">
          <a:extLst>
            <a:ext uri="{FF2B5EF4-FFF2-40B4-BE49-F238E27FC236}">
              <a16:creationId xmlns:a16="http://schemas.microsoft.com/office/drawing/2014/main" id="{BDD54275-74D9-4997-8A1F-5EEA1DDEFB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6" name="Text Box 50">
          <a:extLst>
            <a:ext uri="{FF2B5EF4-FFF2-40B4-BE49-F238E27FC236}">
              <a16:creationId xmlns:a16="http://schemas.microsoft.com/office/drawing/2014/main" id="{C37C3A98-4311-4959-A95E-3A493F5318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7" name="Text Box 52">
          <a:extLst>
            <a:ext uri="{FF2B5EF4-FFF2-40B4-BE49-F238E27FC236}">
              <a16:creationId xmlns:a16="http://schemas.microsoft.com/office/drawing/2014/main" id="{89F00136-F102-4A76-986C-8A2893812C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8" name="Text Box 53">
          <a:extLst>
            <a:ext uri="{FF2B5EF4-FFF2-40B4-BE49-F238E27FC236}">
              <a16:creationId xmlns:a16="http://schemas.microsoft.com/office/drawing/2014/main" id="{AE175D00-2462-4C99-B76E-442CC0C9E2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29" name="Text Box 55">
          <a:extLst>
            <a:ext uri="{FF2B5EF4-FFF2-40B4-BE49-F238E27FC236}">
              <a16:creationId xmlns:a16="http://schemas.microsoft.com/office/drawing/2014/main" id="{2882C277-192C-4814-8841-1C2F5D53B3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0" name="Text Box 56">
          <a:extLst>
            <a:ext uri="{FF2B5EF4-FFF2-40B4-BE49-F238E27FC236}">
              <a16:creationId xmlns:a16="http://schemas.microsoft.com/office/drawing/2014/main" id="{490B2987-22B3-4549-B41A-59317D88B5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1" name="Text Box 57">
          <a:extLst>
            <a:ext uri="{FF2B5EF4-FFF2-40B4-BE49-F238E27FC236}">
              <a16:creationId xmlns:a16="http://schemas.microsoft.com/office/drawing/2014/main" id="{64F511B1-D306-4B95-BA48-50D3074C34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2" name="Text Box 58">
          <a:extLst>
            <a:ext uri="{FF2B5EF4-FFF2-40B4-BE49-F238E27FC236}">
              <a16:creationId xmlns:a16="http://schemas.microsoft.com/office/drawing/2014/main" id="{102ED0D0-8924-487A-A921-2AA2B9D0B7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3" name="Text Box 59">
          <a:extLst>
            <a:ext uri="{FF2B5EF4-FFF2-40B4-BE49-F238E27FC236}">
              <a16:creationId xmlns:a16="http://schemas.microsoft.com/office/drawing/2014/main" id="{C7C0BAC2-7165-4C56-BE41-CF7C42CA75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4" name="Text Box 60">
          <a:extLst>
            <a:ext uri="{FF2B5EF4-FFF2-40B4-BE49-F238E27FC236}">
              <a16:creationId xmlns:a16="http://schemas.microsoft.com/office/drawing/2014/main" id="{5C86A085-8D58-4691-A853-710FBAA9C8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5" name="Text Box 61">
          <a:extLst>
            <a:ext uri="{FF2B5EF4-FFF2-40B4-BE49-F238E27FC236}">
              <a16:creationId xmlns:a16="http://schemas.microsoft.com/office/drawing/2014/main" id="{C86E5E2D-EECB-4A77-8962-3775EDC92D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6" name="Text Box 62">
          <a:extLst>
            <a:ext uri="{FF2B5EF4-FFF2-40B4-BE49-F238E27FC236}">
              <a16:creationId xmlns:a16="http://schemas.microsoft.com/office/drawing/2014/main" id="{BCAE4D2C-E6F7-4A04-B643-4C78F9F5CF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7" name="Text Box 63">
          <a:extLst>
            <a:ext uri="{FF2B5EF4-FFF2-40B4-BE49-F238E27FC236}">
              <a16:creationId xmlns:a16="http://schemas.microsoft.com/office/drawing/2014/main" id="{04599D43-9645-4B84-9279-6CE43CAB41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8" name="Text Box 64">
          <a:extLst>
            <a:ext uri="{FF2B5EF4-FFF2-40B4-BE49-F238E27FC236}">
              <a16:creationId xmlns:a16="http://schemas.microsoft.com/office/drawing/2014/main" id="{2B61B94E-0DD8-4CF1-B46E-8D57741B1A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39" name="Text Box 66">
          <a:extLst>
            <a:ext uri="{FF2B5EF4-FFF2-40B4-BE49-F238E27FC236}">
              <a16:creationId xmlns:a16="http://schemas.microsoft.com/office/drawing/2014/main" id="{9624539C-1923-445C-8735-EF93A44679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0" name="Text Box 67">
          <a:extLst>
            <a:ext uri="{FF2B5EF4-FFF2-40B4-BE49-F238E27FC236}">
              <a16:creationId xmlns:a16="http://schemas.microsoft.com/office/drawing/2014/main" id="{56D4DE20-DF47-4AF7-B39C-4727FF082E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1" name="Text Box 68">
          <a:extLst>
            <a:ext uri="{FF2B5EF4-FFF2-40B4-BE49-F238E27FC236}">
              <a16:creationId xmlns:a16="http://schemas.microsoft.com/office/drawing/2014/main" id="{23CA9AA0-EEAD-4A21-8489-0925DCA6FF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2" name="Text Box 69">
          <a:extLst>
            <a:ext uri="{FF2B5EF4-FFF2-40B4-BE49-F238E27FC236}">
              <a16:creationId xmlns:a16="http://schemas.microsoft.com/office/drawing/2014/main" id="{D1813E29-7EE9-48B7-94D9-3E2BC7CCB2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3" name="Text Box 70">
          <a:extLst>
            <a:ext uri="{FF2B5EF4-FFF2-40B4-BE49-F238E27FC236}">
              <a16:creationId xmlns:a16="http://schemas.microsoft.com/office/drawing/2014/main" id="{F85D0844-344D-4476-9BAB-C55D532D13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4" name="Text Box 71">
          <a:extLst>
            <a:ext uri="{FF2B5EF4-FFF2-40B4-BE49-F238E27FC236}">
              <a16:creationId xmlns:a16="http://schemas.microsoft.com/office/drawing/2014/main" id="{CD5A52FB-6AD1-46B7-880B-D4A10F9684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5" name="Text Box 72">
          <a:extLst>
            <a:ext uri="{FF2B5EF4-FFF2-40B4-BE49-F238E27FC236}">
              <a16:creationId xmlns:a16="http://schemas.microsoft.com/office/drawing/2014/main" id="{6C093A03-29E9-4B98-9B97-F9FB74D452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6" name="Text Box 73">
          <a:extLst>
            <a:ext uri="{FF2B5EF4-FFF2-40B4-BE49-F238E27FC236}">
              <a16:creationId xmlns:a16="http://schemas.microsoft.com/office/drawing/2014/main" id="{D1D408C2-F7B3-42CB-97C0-8C52AF5B73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7" name="Text Box 74">
          <a:extLst>
            <a:ext uri="{FF2B5EF4-FFF2-40B4-BE49-F238E27FC236}">
              <a16:creationId xmlns:a16="http://schemas.microsoft.com/office/drawing/2014/main" id="{F26F4B44-2726-4864-A845-B218A0DEC8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8" name="Text Box 75">
          <a:extLst>
            <a:ext uri="{FF2B5EF4-FFF2-40B4-BE49-F238E27FC236}">
              <a16:creationId xmlns:a16="http://schemas.microsoft.com/office/drawing/2014/main" id="{30EA4663-5F41-4C57-9D72-6159182AE4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49" name="Text Box 77">
          <a:extLst>
            <a:ext uri="{FF2B5EF4-FFF2-40B4-BE49-F238E27FC236}">
              <a16:creationId xmlns:a16="http://schemas.microsoft.com/office/drawing/2014/main" id="{FEF1C57D-FF73-4E8C-8303-7F9666E38D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0" name="Text Box 78">
          <a:extLst>
            <a:ext uri="{FF2B5EF4-FFF2-40B4-BE49-F238E27FC236}">
              <a16:creationId xmlns:a16="http://schemas.microsoft.com/office/drawing/2014/main" id="{75B93E93-792C-44CA-87E8-B86CADDA92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1" name="Text Box 80">
          <a:extLst>
            <a:ext uri="{FF2B5EF4-FFF2-40B4-BE49-F238E27FC236}">
              <a16:creationId xmlns:a16="http://schemas.microsoft.com/office/drawing/2014/main" id="{545726F5-1804-4EF6-BFBD-45C3E25151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2" name="Text Box 81">
          <a:extLst>
            <a:ext uri="{FF2B5EF4-FFF2-40B4-BE49-F238E27FC236}">
              <a16:creationId xmlns:a16="http://schemas.microsoft.com/office/drawing/2014/main" id="{D128C8ED-8CAA-4DEE-B8B6-3E2D2324D9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5EADE5E5-7E6F-4AED-8C67-9B0DC6D668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4" name="Text Box 40">
          <a:extLst>
            <a:ext uri="{FF2B5EF4-FFF2-40B4-BE49-F238E27FC236}">
              <a16:creationId xmlns:a16="http://schemas.microsoft.com/office/drawing/2014/main" id="{F13C3129-7FB1-4A7B-A2CA-BB0CB28BCB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5" name="Text Box 41">
          <a:extLst>
            <a:ext uri="{FF2B5EF4-FFF2-40B4-BE49-F238E27FC236}">
              <a16:creationId xmlns:a16="http://schemas.microsoft.com/office/drawing/2014/main" id="{76EF7231-AF04-4A82-8781-E0D0A87F81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6" name="Text Box 42">
          <a:extLst>
            <a:ext uri="{FF2B5EF4-FFF2-40B4-BE49-F238E27FC236}">
              <a16:creationId xmlns:a16="http://schemas.microsoft.com/office/drawing/2014/main" id="{43F7E3D7-1040-4253-A831-529E38215C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7" name="Text Box 43">
          <a:extLst>
            <a:ext uri="{FF2B5EF4-FFF2-40B4-BE49-F238E27FC236}">
              <a16:creationId xmlns:a16="http://schemas.microsoft.com/office/drawing/2014/main" id="{7F1DD218-2574-44FF-A123-B95F2192EB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8" name="Text Box 44">
          <a:extLst>
            <a:ext uri="{FF2B5EF4-FFF2-40B4-BE49-F238E27FC236}">
              <a16:creationId xmlns:a16="http://schemas.microsoft.com/office/drawing/2014/main" id="{54ECE652-1355-4C37-A6CB-5E10D01C1E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59" name="Text Box 45">
          <a:extLst>
            <a:ext uri="{FF2B5EF4-FFF2-40B4-BE49-F238E27FC236}">
              <a16:creationId xmlns:a16="http://schemas.microsoft.com/office/drawing/2014/main" id="{B8C57FB9-A05A-414C-A6A0-388027B6FB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0" name="Text Box 46">
          <a:extLst>
            <a:ext uri="{FF2B5EF4-FFF2-40B4-BE49-F238E27FC236}">
              <a16:creationId xmlns:a16="http://schemas.microsoft.com/office/drawing/2014/main" id="{3A444EE0-9392-43DE-AC69-237DA52388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1" name="Text Box 47">
          <a:extLst>
            <a:ext uri="{FF2B5EF4-FFF2-40B4-BE49-F238E27FC236}">
              <a16:creationId xmlns:a16="http://schemas.microsoft.com/office/drawing/2014/main" id="{DB2CC523-7CEE-4AF7-B159-82FF63A746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2" name="Text Box 48">
          <a:extLst>
            <a:ext uri="{FF2B5EF4-FFF2-40B4-BE49-F238E27FC236}">
              <a16:creationId xmlns:a16="http://schemas.microsoft.com/office/drawing/2014/main" id="{17D4D3C8-ABD8-4B7F-9D4C-D4056AFBDB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3" name="Text Box 55">
          <a:extLst>
            <a:ext uri="{FF2B5EF4-FFF2-40B4-BE49-F238E27FC236}">
              <a16:creationId xmlns:a16="http://schemas.microsoft.com/office/drawing/2014/main" id="{44EAFFB6-A5DF-4956-804D-8624B1C83B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4" name="Text Box 56">
          <a:extLst>
            <a:ext uri="{FF2B5EF4-FFF2-40B4-BE49-F238E27FC236}">
              <a16:creationId xmlns:a16="http://schemas.microsoft.com/office/drawing/2014/main" id="{BDA9DE0F-06E0-49F6-91DE-012A4C380A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5" name="Text Box 57">
          <a:extLst>
            <a:ext uri="{FF2B5EF4-FFF2-40B4-BE49-F238E27FC236}">
              <a16:creationId xmlns:a16="http://schemas.microsoft.com/office/drawing/2014/main" id="{724A5881-387D-438E-AE74-6FAD3F7DC0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6" name="Text Box 58">
          <a:extLst>
            <a:ext uri="{FF2B5EF4-FFF2-40B4-BE49-F238E27FC236}">
              <a16:creationId xmlns:a16="http://schemas.microsoft.com/office/drawing/2014/main" id="{0B8ACCBE-42A3-4EB1-96A4-5FAC70DEDF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7" name="Text Box 59">
          <a:extLst>
            <a:ext uri="{FF2B5EF4-FFF2-40B4-BE49-F238E27FC236}">
              <a16:creationId xmlns:a16="http://schemas.microsoft.com/office/drawing/2014/main" id="{8850EFE2-BCF7-44A0-9A28-56BC5CACA2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8" name="Text Box 60">
          <a:extLst>
            <a:ext uri="{FF2B5EF4-FFF2-40B4-BE49-F238E27FC236}">
              <a16:creationId xmlns:a16="http://schemas.microsoft.com/office/drawing/2014/main" id="{FD8C6162-963A-49B6-8EC2-321DED63AF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69" name="Text Box 61">
          <a:extLst>
            <a:ext uri="{FF2B5EF4-FFF2-40B4-BE49-F238E27FC236}">
              <a16:creationId xmlns:a16="http://schemas.microsoft.com/office/drawing/2014/main" id="{09D89E37-C16B-4763-BC67-1E331E824D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0" name="Text Box 62">
          <a:extLst>
            <a:ext uri="{FF2B5EF4-FFF2-40B4-BE49-F238E27FC236}">
              <a16:creationId xmlns:a16="http://schemas.microsoft.com/office/drawing/2014/main" id="{EA1AB01A-E441-4A36-8FE7-7CA03438E3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1" name="Text Box 63">
          <a:extLst>
            <a:ext uri="{FF2B5EF4-FFF2-40B4-BE49-F238E27FC236}">
              <a16:creationId xmlns:a16="http://schemas.microsoft.com/office/drawing/2014/main" id="{C43058EE-F834-4355-ACDB-F97651161A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2" name="Text Box 64">
          <a:extLst>
            <a:ext uri="{FF2B5EF4-FFF2-40B4-BE49-F238E27FC236}">
              <a16:creationId xmlns:a16="http://schemas.microsoft.com/office/drawing/2014/main" id="{5DA0078B-5733-4356-B7D1-EFAFE7FA4F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3" name="Text Box 66">
          <a:extLst>
            <a:ext uri="{FF2B5EF4-FFF2-40B4-BE49-F238E27FC236}">
              <a16:creationId xmlns:a16="http://schemas.microsoft.com/office/drawing/2014/main" id="{DF372651-0014-422B-BD84-FB12850639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4" name="Text Box 67">
          <a:extLst>
            <a:ext uri="{FF2B5EF4-FFF2-40B4-BE49-F238E27FC236}">
              <a16:creationId xmlns:a16="http://schemas.microsoft.com/office/drawing/2014/main" id="{BD034EDA-017E-4E61-AB69-1430A3731F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5" name="Text Box 68">
          <a:extLst>
            <a:ext uri="{FF2B5EF4-FFF2-40B4-BE49-F238E27FC236}">
              <a16:creationId xmlns:a16="http://schemas.microsoft.com/office/drawing/2014/main" id="{AECCD44B-7E1F-4F52-9A36-D08B116BE3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6" name="Text Box 69">
          <a:extLst>
            <a:ext uri="{FF2B5EF4-FFF2-40B4-BE49-F238E27FC236}">
              <a16:creationId xmlns:a16="http://schemas.microsoft.com/office/drawing/2014/main" id="{C369D9F0-7237-4FD9-BF2B-7A4FE20A30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7" name="Text Box 70">
          <a:extLst>
            <a:ext uri="{FF2B5EF4-FFF2-40B4-BE49-F238E27FC236}">
              <a16:creationId xmlns:a16="http://schemas.microsoft.com/office/drawing/2014/main" id="{5DF84ED5-C4DC-456B-AE4A-C133579FB0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8" name="Text Box 71">
          <a:extLst>
            <a:ext uri="{FF2B5EF4-FFF2-40B4-BE49-F238E27FC236}">
              <a16:creationId xmlns:a16="http://schemas.microsoft.com/office/drawing/2014/main" id="{20EEC125-2AFF-40A8-A9E7-BBBF55C10C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79" name="Text Box 72">
          <a:extLst>
            <a:ext uri="{FF2B5EF4-FFF2-40B4-BE49-F238E27FC236}">
              <a16:creationId xmlns:a16="http://schemas.microsoft.com/office/drawing/2014/main" id="{850E9D45-2C4A-4282-A065-A7F4B3E2FA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0" name="Text Box 73">
          <a:extLst>
            <a:ext uri="{FF2B5EF4-FFF2-40B4-BE49-F238E27FC236}">
              <a16:creationId xmlns:a16="http://schemas.microsoft.com/office/drawing/2014/main" id="{69581476-A755-4267-BECD-057945775F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1" name="Text Box 74">
          <a:extLst>
            <a:ext uri="{FF2B5EF4-FFF2-40B4-BE49-F238E27FC236}">
              <a16:creationId xmlns:a16="http://schemas.microsoft.com/office/drawing/2014/main" id="{1C1F8E88-2879-4A2A-86CE-3BE520392F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2" name="Text Box 75">
          <a:extLst>
            <a:ext uri="{FF2B5EF4-FFF2-40B4-BE49-F238E27FC236}">
              <a16:creationId xmlns:a16="http://schemas.microsoft.com/office/drawing/2014/main" id="{B44E15B3-9F20-4899-8841-B3FE93D1E2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3" name="Text Box 77">
          <a:extLst>
            <a:ext uri="{FF2B5EF4-FFF2-40B4-BE49-F238E27FC236}">
              <a16:creationId xmlns:a16="http://schemas.microsoft.com/office/drawing/2014/main" id="{3BAB3650-41FA-4C65-8531-04A142320B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4" name="Text Box 78">
          <a:extLst>
            <a:ext uri="{FF2B5EF4-FFF2-40B4-BE49-F238E27FC236}">
              <a16:creationId xmlns:a16="http://schemas.microsoft.com/office/drawing/2014/main" id="{8D6BCF98-B196-40C0-B6BD-A2DA0D7331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5" name="Text Box 80">
          <a:extLst>
            <a:ext uri="{FF2B5EF4-FFF2-40B4-BE49-F238E27FC236}">
              <a16:creationId xmlns:a16="http://schemas.microsoft.com/office/drawing/2014/main" id="{BE36930B-C7A3-4E7C-8C6E-91AE12D75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6" name="Text Box 81">
          <a:extLst>
            <a:ext uri="{FF2B5EF4-FFF2-40B4-BE49-F238E27FC236}">
              <a16:creationId xmlns:a16="http://schemas.microsoft.com/office/drawing/2014/main" id="{FDE02440-291D-4EB8-8C87-02AF41D63D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022A00A2-FADB-4F66-8630-4CF70B2BC5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8" name="Text Box 40">
          <a:extLst>
            <a:ext uri="{FF2B5EF4-FFF2-40B4-BE49-F238E27FC236}">
              <a16:creationId xmlns:a16="http://schemas.microsoft.com/office/drawing/2014/main" id="{5C88DBFA-837E-4FEC-A73B-0BB5C78E98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89" name="Text Box 41">
          <a:extLst>
            <a:ext uri="{FF2B5EF4-FFF2-40B4-BE49-F238E27FC236}">
              <a16:creationId xmlns:a16="http://schemas.microsoft.com/office/drawing/2014/main" id="{227B821E-B22B-4CBD-B5B5-E63E0F0E8E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0" name="Text Box 42">
          <a:extLst>
            <a:ext uri="{FF2B5EF4-FFF2-40B4-BE49-F238E27FC236}">
              <a16:creationId xmlns:a16="http://schemas.microsoft.com/office/drawing/2014/main" id="{63B389B8-CAB0-45B7-B4FB-B910C3C9ED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1" name="Text Box 43">
          <a:extLst>
            <a:ext uri="{FF2B5EF4-FFF2-40B4-BE49-F238E27FC236}">
              <a16:creationId xmlns:a16="http://schemas.microsoft.com/office/drawing/2014/main" id="{C25C3397-6F62-4980-AF59-FF34ED8BF4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2" name="Text Box 44">
          <a:extLst>
            <a:ext uri="{FF2B5EF4-FFF2-40B4-BE49-F238E27FC236}">
              <a16:creationId xmlns:a16="http://schemas.microsoft.com/office/drawing/2014/main" id="{6DDFA8D7-83CB-486C-9F68-7EF49539B9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3" name="Text Box 45">
          <a:extLst>
            <a:ext uri="{FF2B5EF4-FFF2-40B4-BE49-F238E27FC236}">
              <a16:creationId xmlns:a16="http://schemas.microsoft.com/office/drawing/2014/main" id="{D0ED2569-2FB3-4B7A-A6A7-BDE418A3EF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4" name="Text Box 46">
          <a:extLst>
            <a:ext uri="{FF2B5EF4-FFF2-40B4-BE49-F238E27FC236}">
              <a16:creationId xmlns:a16="http://schemas.microsoft.com/office/drawing/2014/main" id="{9BEB8A87-E62D-473D-B6E0-414AF38F5F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5" name="Text Box 47">
          <a:extLst>
            <a:ext uri="{FF2B5EF4-FFF2-40B4-BE49-F238E27FC236}">
              <a16:creationId xmlns:a16="http://schemas.microsoft.com/office/drawing/2014/main" id="{927C05B0-17F7-4D5E-871C-1EB5B3B88D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6" name="Text Box 48">
          <a:extLst>
            <a:ext uri="{FF2B5EF4-FFF2-40B4-BE49-F238E27FC236}">
              <a16:creationId xmlns:a16="http://schemas.microsoft.com/office/drawing/2014/main" id="{681BE408-CE2E-4D45-83C7-DD3EA097DF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7" name="Text Box 55">
          <a:extLst>
            <a:ext uri="{FF2B5EF4-FFF2-40B4-BE49-F238E27FC236}">
              <a16:creationId xmlns:a16="http://schemas.microsoft.com/office/drawing/2014/main" id="{AF3D7E4D-5EB2-4131-B052-E5CDB4005B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8" name="Text Box 56">
          <a:extLst>
            <a:ext uri="{FF2B5EF4-FFF2-40B4-BE49-F238E27FC236}">
              <a16:creationId xmlns:a16="http://schemas.microsoft.com/office/drawing/2014/main" id="{584BEA58-6EAC-4961-8658-FF94A5B906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199" name="Text Box 57">
          <a:extLst>
            <a:ext uri="{FF2B5EF4-FFF2-40B4-BE49-F238E27FC236}">
              <a16:creationId xmlns:a16="http://schemas.microsoft.com/office/drawing/2014/main" id="{26A6C860-8D63-46D5-B039-DA6E6F083F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0" name="Text Box 58">
          <a:extLst>
            <a:ext uri="{FF2B5EF4-FFF2-40B4-BE49-F238E27FC236}">
              <a16:creationId xmlns:a16="http://schemas.microsoft.com/office/drawing/2014/main" id="{DBD8DFDE-BF9D-4638-8C5E-41064D8864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1" name="Text Box 59">
          <a:extLst>
            <a:ext uri="{FF2B5EF4-FFF2-40B4-BE49-F238E27FC236}">
              <a16:creationId xmlns:a16="http://schemas.microsoft.com/office/drawing/2014/main" id="{396C3474-453E-4736-8C21-D7FB8AFF52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2" name="Text Box 60">
          <a:extLst>
            <a:ext uri="{FF2B5EF4-FFF2-40B4-BE49-F238E27FC236}">
              <a16:creationId xmlns:a16="http://schemas.microsoft.com/office/drawing/2014/main" id="{42CB2354-C08C-4D33-A4D3-BBE1738D4F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3" name="Text Box 61">
          <a:extLst>
            <a:ext uri="{FF2B5EF4-FFF2-40B4-BE49-F238E27FC236}">
              <a16:creationId xmlns:a16="http://schemas.microsoft.com/office/drawing/2014/main" id="{5528FF73-E401-49A0-A69E-8416BF9536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4" name="Text Box 62">
          <a:extLst>
            <a:ext uri="{FF2B5EF4-FFF2-40B4-BE49-F238E27FC236}">
              <a16:creationId xmlns:a16="http://schemas.microsoft.com/office/drawing/2014/main" id="{A6ADFCB1-BD14-4B37-AEF6-AE59276386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5" name="Text Box 63">
          <a:extLst>
            <a:ext uri="{FF2B5EF4-FFF2-40B4-BE49-F238E27FC236}">
              <a16:creationId xmlns:a16="http://schemas.microsoft.com/office/drawing/2014/main" id="{62B9EDD6-E678-44BF-8FCF-6A69582D42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6" name="Text Box 64">
          <a:extLst>
            <a:ext uri="{FF2B5EF4-FFF2-40B4-BE49-F238E27FC236}">
              <a16:creationId xmlns:a16="http://schemas.microsoft.com/office/drawing/2014/main" id="{5560F614-8048-4FB4-A4A3-176DF1F42F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7" name="Text Box 66">
          <a:extLst>
            <a:ext uri="{FF2B5EF4-FFF2-40B4-BE49-F238E27FC236}">
              <a16:creationId xmlns:a16="http://schemas.microsoft.com/office/drawing/2014/main" id="{3D73BA14-74A3-4E1B-8676-4967BB5B85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8" name="Text Box 67">
          <a:extLst>
            <a:ext uri="{FF2B5EF4-FFF2-40B4-BE49-F238E27FC236}">
              <a16:creationId xmlns:a16="http://schemas.microsoft.com/office/drawing/2014/main" id="{7765FB6B-DECB-4209-9B2B-2127E79A7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09" name="Text Box 68">
          <a:extLst>
            <a:ext uri="{FF2B5EF4-FFF2-40B4-BE49-F238E27FC236}">
              <a16:creationId xmlns:a16="http://schemas.microsoft.com/office/drawing/2014/main" id="{63B45A72-C486-4E23-B470-A8C2DFEB63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0" name="Text Box 69">
          <a:extLst>
            <a:ext uri="{FF2B5EF4-FFF2-40B4-BE49-F238E27FC236}">
              <a16:creationId xmlns:a16="http://schemas.microsoft.com/office/drawing/2014/main" id="{D19EC419-0272-44B5-9DCB-FAE6AA70E6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1" name="Text Box 70">
          <a:extLst>
            <a:ext uri="{FF2B5EF4-FFF2-40B4-BE49-F238E27FC236}">
              <a16:creationId xmlns:a16="http://schemas.microsoft.com/office/drawing/2014/main" id="{7A2283B7-1E38-4DED-8DCD-F0FCE62213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2" name="Text Box 71">
          <a:extLst>
            <a:ext uri="{FF2B5EF4-FFF2-40B4-BE49-F238E27FC236}">
              <a16:creationId xmlns:a16="http://schemas.microsoft.com/office/drawing/2014/main" id="{2B5339EE-C035-4816-BDFA-387B648365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3" name="Text Box 72">
          <a:extLst>
            <a:ext uri="{FF2B5EF4-FFF2-40B4-BE49-F238E27FC236}">
              <a16:creationId xmlns:a16="http://schemas.microsoft.com/office/drawing/2014/main" id="{EC463486-DFFA-42CC-8E37-D0CC21DE5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4" name="Text Box 73">
          <a:extLst>
            <a:ext uri="{FF2B5EF4-FFF2-40B4-BE49-F238E27FC236}">
              <a16:creationId xmlns:a16="http://schemas.microsoft.com/office/drawing/2014/main" id="{93BB5AA6-3B30-41E1-851A-B6C92FE15E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5" name="Text Box 74">
          <a:extLst>
            <a:ext uri="{FF2B5EF4-FFF2-40B4-BE49-F238E27FC236}">
              <a16:creationId xmlns:a16="http://schemas.microsoft.com/office/drawing/2014/main" id="{586FFC93-3240-4494-9757-7024F789BB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6" name="Text Box 75">
          <a:extLst>
            <a:ext uri="{FF2B5EF4-FFF2-40B4-BE49-F238E27FC236}">
              <a16:creationId xmlns:a16="http://schemas.microsoft.com/office/drawing/2014/main" id="{904198D8-110C-43B6-85B2-B43547F66C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7" name="Text Box 77">
          <a:extLst>
            <a:ext uri="{FF2B5EF4-FFF2-40B4-BE49-F238E27FC236}">
              <a16:creationId xmlns:a16="http://schemas.microsoft.com/office/drawing/2014/main" id="{41019A68-4BDD-452D-8945-3769315673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8" name="Text Box 78">
          <a:extLst>
            <a:ext uri="{FF2B5EF4-FFF2-40B4-BE49-F238E27FC236}">
              <a16:creationId xmlns:a16="http://schemas.microsoft.com/office/drawing/2014/main" id="{8F830E2C-5DC9-4303-8F9C-F616439C8B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19" name="Text Box 80">
          <a:extLst>
            <a:ext uri="{FF2B5EF4-FFF2-40B4-BE49-F238E27FC236}">
              <a16:creationId xmlns:a16="http://schemas.microsoft.com/office/drawing/2014/main" id="{A50B48E4-1A6A-4AF8-AB45-3E5BB13878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0" name="Text Box 81">
          <a:extLst>
            <a:ext uri="{FF2B5EF4-FFF2-40B4-BE49-F238E27FC236}">
              <a16:creationId xmlns:a16="http://schemas.microsoft.com/office/drawing/2014/main" id="{8024458F-1BDA-454A-BD6C-A9E7BB8745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484B7418-7C01-4368-9F55-0B8583E319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2" name="Text Box 40">
          <a:extLst>
            <a:ext uri="{FF2B5EF4-FFF2-40B4-BE49-F238E27FC236}">
              <a16:creationId xmlns:a16="http://schemas.microsoft.com/office/drawing/2014/main" id="{7305AB1C-EBBB-4648-98DE-D87EE99F22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3" name="Text Box 41">
          <a:extLst>
            <a:ext uri="{FF2B5EF4-FFF2-40B4-BE49-F238E27FC236}">
              <a16:creationId xmlns:a16="http://schemas.microsoft.com/office/drawing/2014/main" id="{7E325E0D-5A56-41FC-9753-5807B2F00D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4" name="Text Box 42">
          <a:extLst>
            <a:ext uri="{FF2B5EF4-FFF2-40B4-BE49-F238E27FC236}">
              <a16:creationId xmlns:a16="http://schemas.microsoft.com/office/drawing/2014/main" id="{5AE8269A-1FDE-46D3-A218-DC843AA2AF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5" name="Text Box 43">
          <a:extLst>
            <a:ext uri="{FF2B5EF4-FFF2-40B4-BE49-F238E27FC236}">
              <a16:creationId xmlns:a16="http://schemas.microsoft.com/office/drawing/2014/main" id="{DF92EE9D-15C0-4068-84D7-397E2B2905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6" name="Text Box 44">
          <a:extLst>
            <a:ext uri="{FF2B5EF4-FFF2-40B4-BE49-F238E27FC236}">
              <a16:creationId xmlns:a16="http://schemas.microsoft.com/office/drawing/2014/main" id="{32272811-5523-4D19-A5B5-399CD12372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7" name="Text Box 45">
          <a:extLst>
            <a:ext uri="{FF2B5EF4-FFF2-40B4-BE49-F238E27FC236}">
              <a16:creationId xmlns:a16="http://schemas.microsoft.com/office/drawing/2014/main" id="{45ACABAD-CCDE-438A-8872-15DF3BBD6C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8" name="Text Box 46">
          <a:extLst>
            <a:ext uri="{FF2B5EF4-FFF2-40B4-BE49-F238E27FC236}">
              <a16:creationId xmlns:a16="http://schemas.microsoft.com/office/drawing/2014/main" id="{0E774331-5328-4520-B15B-8C8FA0B2FD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29" name="Text Box 47">
          <a:extLst>
            <a:ext uri="{FF2B5EF4-FFF2-40B4-BE49-F238E27FC236}">
              <a16:creationId xmlns:a16="http://schemas.microsoft.com/office/drawing/2014/main" id="{44E150ED-E1F2-4DBE-95F2-B4F4AC590B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0" name="Text Box 48">
          <a:extLst>
            <a:ext uri="{FF2B5EF4-FFF2-40B4-BE49-F238E27FC236}">
              <a16:creationId xmlns:a16="http://schemas.microsoft.com/office/drawing/2014/main" id="{140B2E48-9837-4ED9-845F-98A3A1BEDD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1" name="Text Box 55">
          <a:extLst>
            <a:ext uri="{FF2B5EF4-FFF2-40B4-BE49-F238E27FC236}">
              <a16:creationId xmlns:a16="http://schemas.microsoft.com/office/drawing/2014/main" id="{86B432E1-A1A8-4371-84D8-C81CF78BB1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2" name="Text Box 56">
          <a:extLst>
            <a:ext uri="{FF2B5EF4-FFF2-40B4-BE49-F238E27FC236}">
              <a16:creationId xmlns:a16="http://schemas.microsoft.com/office/drawing/2014/main" id="{C59CE150-7EAE-4AE2-88B7-CD214E9EBB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3" name="Text Box 57">
          <a:extLst>
            <a:ext uri="{FF2B5EF4-FFF2-40B4-BE49-F238E27FC236}">
              <a16:creationId xmlns:a16="http://schemas.microsoft.com/office/drawing/2014/main" id="{C777950B-278D-4955-819D-A7612B1D33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4" name="Text Box 58">
          <a:extLst>
            <a:ext uri="{FF2B5EF4-FFF2-40B4-BE49-F238E27FC236}">
              <a16:creationId xmlns:a16="http://schemas.microsoft.com/office/drawing/2014/main" id="{4C563B34-7682-4628-9F10-218E96E211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5" name="Text Box 59">
          <a:extLst>
            <a:ext uri="{FF2B5EF4-FFF2-40B4-BE49-F238E27FC236}">
              <a16:creationId xmlns:a16="http://schemas.microsoft.com/office/drawing/2014/main" id="{5EBF5047-0116-4637-A33E-569EB9D951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6" name="Text Box 60">
          <a:extLst>
            <a:ext uri="{FF2B5EF4-FFF2-40B4-BE49-F238E27FC236}">
              <a16:creationId xmlns:a16="http://schemas.microsoft.com/office/drawing/2014/main" id="{E2010348-89D0-4C8F-8708-ECB2491642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7" name="Text Box 61">
          <a:extLst>
            <a:ext uri="{FF2B5EF4-FFF2-40B4-BE49-F238E27FC236}">
              <a16:creationId xmlns:a16="http://schemas.microsoft.com/office/drawing/2014/main" id="{A13E329C-2DE9-4D6A-86D0-4E1B0EAEAA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8" name="Text Box 62">
          <a:extLst>
            <a:ext uri="{FF2B5EF4-FFF2-40B4-BE49-F238E27FC236}">
              <a16:creationId xmlns:a16="http://schemas.microsoft.com/office/drawing/2014/main" id="{7874FEF4-37C4-4DCF-954F-5FC991BEFD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E3F15236-DBC9-408A-BFD1-7362EB0E4B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0" name="Text Box 64">
          <a:extLst>
            <a:ext uri="{FF2B5EF4-FFF2-40B4-BE49-F238E27FC236}">
              <a16:creationId xmlns:a16="http://schemas.microsoft.com/office/drawing/2014/main" id="{6F897D0E-5BF5-4BA9-8134-5673365C77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1" name="Text Box 66">
          <a:extLst>
            <a:ext uri="{FF2B5EF4-FFF2-40B4-BE49-F238E27FC236}">
              <a16:creationId xmlns:a16="http://schemas.microsoft.com/office/drawing/2014/main" id="{37005A8B-9F74-4E84-8109-E49B7E0EEC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2" name="Text Box 67">
          <a:extLst>
            <a:ext uri="{FF2B5EF4-FFF2-40B4-BE49-F238E27FC236}">
              <a16:creationId xmlns:a16="http://schemas.microsoft.com/office/drawing/2014/main" id="{7D20ECF9-A9DF-43DC-B030-ADFBC8DF23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3" name="Text Box 68">
          <a:extLst>
            <a:ext uri="{FF2B5EF4-FFF2-40B4-BE49-F238E27FC236}">
              <a16:creationId xmlns:a16="http://schemas.microsoft.com/office/drawing/2014/main" id="{D934F640-9F3A-483A-A2AF-F971520904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4" name="Text Box 69">
          <a:extLst>
            <a:ext uri="{FF2B5EF4-FFF2-40B4-BE49-F238E27FC236}">
              <a16:creationId xmlns:a16="http://schemas.microsoft.com/office/drawing/2014/main" id="{733D6418-AAF1-42B1-B28C-DD89CD10E9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5" name="Text Box 70">
          <a:extLst>
            <a:ext uri="{FF2B5EF4-FFF2-40B4-BE49-F238E27FC236}">
              <a16:creationId xmlns:a16="http://schemas.microsoft.com/office/drawing/2014/main" id="{20F0CF6F-0F0B-48A7-B90D-6E2C97DCB5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6" name="Text Box 71">
          <a:extLst>
            <a:ext uri="{FF2B5EF4-FFF2-40B4-BE49-F238E27FC236}">
              <a16:creationId xmlns:a16="http://schemas.microsoft.com/office/drawing/2014/main" id="{F635E784-0329-41F1-AF6A-12C4361E97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7" name="Text Box 72">
          <a:extLst>
            <a:ext uri="{FF2B5EF4-FFF2-40B4-BE49-F238E27FC236}">
              <a16:creationId xmlns:a16="http://schemas.microsoft.com/office/drawing/2014/main" id="{3473E414-E06F-4BA7-AFF0-C62967420E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8" name="Text Box 73">
          <a:extLst>
            <a:ext uri="{FF2B5EF4-FFF2-40B4-BE49-F238E27FC236}">
              <a16:creationId xmlns:a16="http://schemas.microsoft.com/office/drawing/2014/main" id="{47AE2982-A48F-4004-AA62-D07DC8F12F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49" name="Text Box 74">
          <a:extLst>
            <a:ext uri="{FF2B5EF4-FFF2-40B4-BE49-F238E27FC236}">
              <a16:creationId xmlns:a16="http://schemas.microsoft.com/office/drawing/2014/main" id="{3DCCF62A-384C-40AD-8562-9DE7CBB767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0" name="Text Box 50">
          <a:extLst>
            <a:ext uri="{FF2B5EF4-FFF2-40B4-BE49-F238E27FC236}">
              <a16:creationId xmlns:a16="http://schemas.microsoft.com/office/drawing/2014/main" id="{F2579E12-6832-4BCE-8C50-A6282AA5E1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1" name="Text Box 52">
          <a:extLst>
            <a:ext uri="{FF2B5EF4-FFF2-40B4-BE49-F238E27FC236}">
              <a16:creationId xmlns:a16="http://schemas.microsoft.com/office/drawing/2014/main" id="{342AA323-C3D0-482B-BAE5-944F5760BC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2" name="Text Box 53">
          <a:extLst>
            <a:ext uri="{FF2B5EF4-FFF2-40B4-BE49-F238E27FC236}">
              <a16:creationId xmlns:a16="http://schemas.microsoft.com/office/drawing/2014/main" id="{039473B6-0ED8-4215-B8C1-09482EB144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9CDE2549-7E36-462D-9C86-857F5AA340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4" name="Text Box 40">
          <a:extLst>
            <a:ext uri="{FF2B5EF4-FFF2-40B4-BE49-F238E27FC236}">
              <a16:creationId xmlns:a16="http://schemas.microsoft.com/office/drawing/2014/main" id="{092B4878-121B-46BD-BB11-73D471B0A8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5" name="Text Box 41">
          <a:extLst>
            <a:ext uri="{FF2B5EF4-FFF2-40B4-BE49-F238E27FC236}">
              <a16:creationId xmlns:a16="http://schemas.microsoft.com/office/drawing/2014/main" id="{397B69BE-75ED-42E2-8D7C-A397ECC5AA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6" name="Text Box 42">
          <a:extLst>
            <a:ext uri="{FF2B5EF4-FFF2-40B4-BE49-F238E27FC236}">
              <a16:creationId xmlns:a16="http://schemas.microsoft.com/office/drawing/2014/main" id="{F48DD382-F8B3-4F22-A2AC-B0FFC4EF24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7" name="Text Box 43">
          <a:extLst>
            <a:ext uri="{FF2B5EF4-FFF2-40B4-BE49-F238E27FC236}">
              <a16:creationId xmlns:a16="http://schemas.microsoft.com/office/drawing/2014/main" id="{BAA80FD8-9BE3-47CF-8E9C-9C57FAC7C0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8" name="Text Box 44">
          <a:extLst>
            <a:ext uri="{FF2B5EF4-FFF2-40B4-BE49-F238E27FC236}">
              <a16:creationId xmlns:a16="http://schemas.microsoft.com/office/drawing/2014/main" id="{F9A1A13B-AE87-4802-85E8-324749C05B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59" name="Text Box 45">
          <a:extLst>
            <a:ext uri="{FF2B5EF4-FFF2-40B4-BE49-F238E27FC236}">
              <a16:creationId xmlns:a16="http://schemas.microsoft.com/office/drawing/2014/main" id="{352F4518-249A-4B13-A624-B4433084D6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0" name="Text Box 46">
          <a:extLst>
            <a:ext uri="{FF2B5EF4-FFF2-40B4-BE49-F238E27FC236}">
              <a16:creationId xmlns:a16="http://schemas.microsoft.com/office/drawing/2014/main" id="{F5F36210-0212-41A9-B74A-3F044B9C8E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1" name="Text Box 47">
          <a:extLst>
            <a:ext uri="{FF2B5EF4-FFF2-40B4-BE49-F238E27FC236}">
              <a16:creationId xmlns:a16="http://schemas.microsoft.com/office/drawing/2014/main" id="{3386D236-0D75-45E2-8AD5-D23D149D55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2" name="Text Box 48">
          <a:extLst>
            <a:ext uri="{FF2B5EF4-FFF2-40B4-BE49-F238E27FC236}">
              <a16:creationId xmlns:a16="http://schemas.microsoft.com/office/drawing/2014/main" id="{9DFA81B4-74C6-447D-9EE6-F925948D92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3" name="Text Box 55">
          <a:extLst>
            <a:ext uri="{FF2B5EF4-FFF2-40B4-BE49-F238E27FC236}">
              <a16:creationId xmlns:a16="http://schemas.microsoft.com/office/drawing/2014/main" id="{EA9C4EBE-38A0-4898-8AC6-59F1BE4867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4" name="Text Box 56">
          <a:extLst>
            <a:ext uri="{FF2B5EF4-FFF2-40B4-BE49-F238E27FC236}">
              <a16:creationId xmlns:a16="http://schemas.microsoft.com/office/drawing/2014/main" id="{C1AE65B6-19BA-40BF-9464-7B9599AE2C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5" name="Text Box 57">
          <a:extLst>
            <a:ext uri="{FF2B5EF4-FFF2-40B4-BE49-F238E27FC236}">
              <a16:creationId xmlns:a16="http://schemas.microsoft.com/office/drawing/2014/main" id="{DE7D1304-9279-472E-B1EA-E5249B9035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6" name="Text Box 58">
          <a:extLst>
            <a:ext uri="{FF2B5EF4-FFF2-40B4-BE49-F238E27FC236}">
              <a16:creationId xmlns:a16="http://schemas.microsoft.com/office/drawing/2014/main" id="{24BAEA4A-D440-4500-8C2D-C44E7EF3C2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7" name="Text Box 59">
          <a:extLst>
            <a:ext uri="{FF2B5EF4-FFF2-40B4-BE49-F238E27FC236}">
              <a16:creationId xmlns:a16="http://schemas.microsoft.com/office/drawing/2014/main" id="{D4F931D9-504D-4EF7-850F-CF6B8551C9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8" name="Text Box 60">
          <a:extLst>
            <a:ext uri="{FF2B5EF4-FFF2-40B4-BE49-F238E27FC236}">
              <a16:creationId xmlns:a16="http://schemas.microsoft.com/office/drawing/2014/main" id="{E6053E51-7B9E-4B17-B3D8-3C45D93896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69" name="Text Box 61">
          <a:extLst>
            <a:ext uri="{FF2B5EF4-FFF2-40B4-BE49-F238E27FC236}">
              <a16:creationId xmlns:a16="http://schemas.microsoft.com/office/drawing/2014/main" id="{157D4D26-D423-4C1B-8A93-9A1AF6C0DB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0" name="Text Box 62">
          <a:extLst>
            <a:ext uri="{FF2B5EF4-FFF2-40B4-BE49-F238E27FC236}">
              <a16:creationId xmlns:a16="http://schemas.microsoft.com/office/drawing/2014/main" id="{221E51F5-5795-4F54-AC61-7D0A338EAB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B17CC47B-C832-4BC1-B5F1-208FDC82D3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2" name="Text Box 64">
          <a:extLst>
            <a:ext uri="{FF2B5EF4-FFF2-40B4-BE49-F238E27FC236}">
              <a16:creationId xmlns:a16="http://schemas.microsoft.com/office/drawing/2014/main" id="{39EEB4AB-5FA5-498D-8D6E-972230A48A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3" name="Text Box 66">
          <a:extLst>
            <a:ext uri="{FF2B5EF4-FFF2-40B4-BE49-F238E27FC236}">
              <a16:creationId xmlns:a16="http://schemas.microsoft.com/office/drawing/2014/main" id="{5CAF96B3-1FB3-43C5-8C7F-A1E24A78BC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4" name="Text Box 67">
          <a:extLst>
            <a:ext uri="{FF2B5EF4-FFF2-40B4-BE49-F238E27FC236}">
              <a16:creationId xmlns:a16="http://schemas.microsoft.com/office/drawing/2014/main" id="{17EA1CFC-88C5-4649-97D1-1940F2DD7A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5" name="Text Box 68">
          <a:extLst>
            <a:ext uri="{FF2B5EF4-FFF2-40B4-BE49-F238E27FC236}">
              <a16:creationId xmlns:a16="http://schemas.microsoft.com/office/drawing/2014/main" id="{C560CCF2-29BD-4BBE-BBAA-ABF98564DB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6" name="Text Box 69">
          <a:extLst>
            <a:ext uri="{FF2B5EF4-FFF2-40B4-BE49-F238E27FC236}">
              <a16:creationId xmlns:a16="http://schemas.microsoft.com/office/drawing/2014/main" id="{88423D54-03CD-4AEF-8878-DD5E91D75A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7" name="Text Box 70">
          <a:extLst>
            <a:ext uri="{FF2B5EF4-FFF2-40B4-BE49-F238E27FC236}">
              <a16:creationId xmlns:a16="http://schemas.microsoft.com/office/drawing/2014/main" id="{1CBA2ED9-0F01-499F-AE4A-8B90C80F5F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8" name="Text Box 71">
          <a:extLst>
            <a:ext uri="{FF2B5EF4-FFF2-40B4-BE49-F238E27FC236}">
              <a16:creationId xmlns:a16="http://schemas.microsoft.com/office/drawing/2014/main" id="{5291BD41-BA40-4E16-8119-AC10F71526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79" name="Text Box 72">
          <a:extLst>
            <a:ext uri="{FF2B5EF4-FFF2-40B4-BE49-F238E27FC236}">
              <a16:creationId xmlns:a16="http://schemas.microsoft.com/office/drawing/2014/main" id="{1A10ACCC-B70D-4A0D-862F-9A83930CA2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0" name="Text Box 73">
          <a:extLst>
            <a:ext uri="{FF2B5EF4-FFF2-40B4-BE49-F238E27FC236}">
              <a16:creationId xmlns:a16="http://schemas.microsoft.com/office/drawing/2014/main" id="{D3EA384D-CB84-41B5-A248-A406B1BB18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1" name="Text Box 74">
          <a:extLst>
            <a:ext uri="{FF2B5EF4-FFF2-40B4-BE49-F238E27FC236}">
              <a16:creationId xmlns:a16="http://schemas.microsoft.com/office/drawing/2014/main" id="{D8C04851-69DE-4208-B4E9-7C39CAB907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2" name="Text Box 75">
          <a:extLst>
            <a:ext uri="{FF2B5EF4-FFF2-40B4-BE49-F238E27FC236}">
              <a16:creationId xmlns:a16="http://schemas.microsoft.com/office/drawing/2014/main" id="{4713E359-1A63-4E34-9182-6999D00BD4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3" name="Text Box 77">
          <a:extLst>
            <a:ext uri="{FF2B5EF4-FFF2-40B4-BE49-F238E27FC236}">
              <a16:creationId xmlns:a16="http://schemas.microsoft.com/office/drawing/2014/main" id="{D327AEFF-4AA1-4A09-AE62-5116E0A5E8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4" name="Text Box 78">
          <a:extLst>
            <a:ext uri="{FF2B5EF4-FFF2-40B4-BE49-F238E27FC236}">
              <a16:creationId xmlns:a16="http://schemas.microsoft.com/office/drawing/2014/main" id="{058DADCD-D1C5-4E2A-B203-7058D9A0F6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5" name="Text Box 80">
          <a:extLst>
            <a:ext uri="{FF2B5EF4-FFF2-40B4-BE49-F238E27FC236}">
              <a16:creationId xmlns:a16="http://schemas.microsoft.com/office/drawing/2014/main" id="{75F633B7-B3B5-4551-AE51-A09F12CD34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6" name="Text Box 81">
          <a:extLst>
            <a:ext uri="{FF2B5EF4-FFF2-40B4-BE49-F238E27FC236}">
              <a16:creationId xmlns:a16="http://schemas.microsoft.com/office/drawing/2014/main" id="{120966E6-8317-4A95-9E84-1E925EBB67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499BB860-189D-4ECB-AE62-417EFB1741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8" name="Text Box 40">
          <a:extLst>
            <a:ext uri="{FF2B5EF4-FFF2-40B4-BE49-F238E27FC236}">
              <a16:creationId xmlns:a16="http://schemas.microsoft.com/office/drawing/2014/main" id="{B38B52AF-33F1-451F-AACF-413E990B9C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89" name="Text Box 41">
          <a:extLst>
            <a:ext uri="{FF2B5EF4-FFF2-40B4-BE49-F238E27FC236}">
              <a16:creationId xmlns:a16="http://schemas.microsoft.com/office/drawing/2014/main" id="{62F8F7AA-1674-49D2-ABB5-965364348B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0" name="Text Box 42">
          <a:extLst>
            <a:ext uri="{FF2B5EF4-FFF2-40B4-BE49-F238E27FC236}">
              <a16:creationId xmlns:a16="http://schemas.microsoft.com/office/drawing/2014/main" id="{2E4D7559-522D-4822-94B2-C2287C4293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1" name="Text Box 43">
          <a:extLst>
            <a:ext uri="{FF2B5EF4-FFF2-40B4-BE49-F238E27FC236}">
              <a16:creationId xmlns:a16="http://schemas.microsoft.com/office/drawing/2014/main" id="{02387A8E-CB58-4322-844F-385009DB15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2" name="Text Box 44">
          <a:extLst>
            <a:ext uri="{FF2B5EF4-FFF2-40B4-BE49-F238E27FC236}">
              <a16:creationId xmlns:a16="http://schemas.microsoft.com/office/drawing/2014/main" id="{CE1D0C62-F5E5-418E-850C-7588BBEA9C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3" name="Text Box 45">
          <a:extLst>
            <a:ext uri="{FF2B5EF4-FFF2-40B4-BE49-F238E27FC236}">
              <a16:creationId xmlns:a16="http://schemas.microsoft.com/office/drawing/2014/main" id="{47CF83E5-86D9-4AB1-AE18-D2B7084647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4" name="Text Box 46">
          <a:extLst>
            <a:ext uri="{FF2B5EF4-FFF2-40B4-BE49-F238E27FC236}">
              <a16:creationId xmlns:a16="http://schemas.microsoft.com/office/drawing/2014/main" id="{7C048726-0FB7-463D-8CCA-FD404C8C4E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5" name="Text Box 47">
          <a:extLst>
            <a:ext uri="{FF2B5EF4-FFF2-40B4-BE49-F238E27FC236}">
              <a16:creationId xmlns:a16="http://schemas.microsoft.com/office/drawing/2014/main" id="{47926637-B2DA-4FD2-ACA8-346F67FC24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6" name="Text Box 48">
          <a:extLst>
            <a:ext uri="{FF2B5EF4-FFF2-40B4-BE49-F238E27FC236}">
              <a16:creationId xmlns:a16="http://schemas.microsoft.com/office/drawing/2014/main" id="{9667C7DF-2D8D-49B5-8C65-FF7F4FF437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7" name="Text Box 55">
          <a:extLst>
            <a:ext uri="{FF2B5EF4-FFF2-40B4-BE49-F238E27FC236}">
              <a16:creationId xmlns:a16="http://schemas.microsoft.com/office/drawing/2014/main" id="{E8C7F385-A064-4698-8A24-DC8944DC7E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8" name="Text Box 56">
          <a:extLst>
            <a:ext uri="{FF2B5EF4-FFF2-40B4-BE49-F238E27FC236}">
              <a16:creationId xmlns:a16="http://schemas.microsoft.com/office/drawing/2014/main" id="{48DC011B-4834-4544-9FF6-085A25825B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299" name="Text Box 57">
          <a:extLst>
            <a:ext uri="{FF2B5EF4-FFF2-40B4-BE49-F238E27FC236}">
              <a16:creationId xmlns:a16="http://schemas.microsoft.com/office/drawing/2014/main" id="{25612F61-EDB6-49EC-9C59-22A809A968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0" name="Text Box 58">
          <a:extLst>
            <a:ext uri="{FF2B5EF4-FFF2-40B4-BE49-F238E27FC236}">
              <a16:creationId xmlns:a16="http://schemas.microsoft.com/office/drawing/2014/main" id="{13C61752-5234-42FC-8C35-744449E5AE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1" name="Text Box 59">
          <a:extLst>
            <a:ext uri="{FF2B5EF4-FFF2-40B4-BE49-F238E27FC236}">
              <a16:creationId xmlns:a16="http://schemas.microsoft.com/office/drawing/2014/main" id="{6B24C407-3710-49CF-842F-02D4FFC39E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2" name="Text Box 60">
          <a:extLst>
            <a:ext uri="{FF2B5EF4-FFF2-40B4-BE49-F238E27FC236}">
              <a16:creationId xmlns:a16="http://schemas.microsoft.com/office/drawing/2014/main" id="{C3AA224E-EC83-4F75-BCEE-0030565060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3" name="Text Box 61">
          <a:extLst>
            <a:ext uri="{FF2B5EF4-FFF2-40B4-BE49-F238E27FC236}">
              <a16:creationId xmlns:a16="http://schemas.microsoft.com/office/drawing/2014/main" id="{723797D4-A767-4B75-B131-D9AB701BBA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4" name="Text Box 62">
          <a:extLst>
            <a:ext uri="{FF2B5EF4-FFF2-40B4-BE49-F238E27FC236}">
              <a16:creationId xmlns:a16="http://schemas.microsoft.com/office/drawing/2014/main" id="{D980F5A4-D0DB-44FB-A2F3-44B11675DF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5" name="Text Box 63">
          <a:extLst>
            <a:ext uri="{FF2B5EF4-FFF2-40B4-BE49-F238E27FC236}">
              <a16:creationId xmlns:a16="http://schemas.microsoft.com/office/drawing/2014/main" id="{1221CF00-8C05-415F-B33F-295856A6AA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6" name="Text Box 64">
          <a:extLst>
            <a:ext uri="{FF2B5EF4-FFF2-40B4-BE49-F238E27FC236}">
              <a16:creationId xmlns:a16="http://schemas.microsoft.com/office/drawing/2014/main" id="{1339D0A5-7232-4569-981A-4DB364C3BB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7" name="Text Box 66">
          <a:extLst>
            <a:ext uri="{FF2B5EF4-FFF2-40B4-BE49-F238E27FC236}">
              <a16:creationId xmlns:a16="http://schemas.microsoft.com/office/drawing/2014/main" id="{B95EDE73-2FEE-4FBA-A0A7-581614C829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8" name="Text Box 67">
          <a:extLst>
            <a:ext uri="{FF2B5EF4-FFF2-40B4-BE49-F238E27FC236}">
              <a16:creationId xmlns:a16="http://schemas.microsoft.com/office/drawing/2014/main" id="{C674D884-6E42-4B26-9EAF-FE98F34FC8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09" name="Text Box 68">
          <a:extLst>
            <a:ext uri="{FF2B5EF4-FFF2-40B4-BE49-F238E27FC236}">
              <a16:creationId xmlns:a16="http://schemas.microsoft.com/office/drawing/2014/main" id="{25840C42-F913-4C72-9743-CD6D7377A7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0" name="Text Box 69">
          <a:extLst>
            <a:ext uri="{FF2B5EF4-FFF2-40B4-BE49-F238E27FC236}">
              <a16:creationId xmlns:a16="http://schemas.microsoft.com/office/drawing/2014/main" id="{62ED1C19-369F-4015-815B-34D63007E8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1" name="Text Box 70">
          <a:extLst>
            <a:ext uri="{FF2B5EF4-FFF2-40B4-BE49-F238E27FC236}">
              <a16:creationId xmlns:a16="http://schemas.microsoft.com/office/drawing/2014/main" id="{9C9DA58A-65ED-4799-8EF5-BDC95B05D3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2" name="Text Box 71">
          <a:extLst>
            <a:ext uri="{FF2B5EF4-FFF2-40B4-BE49-F238E27FC236}">
              <a16:creationId xmlns:a16="http://schemas.microsoft.com/office/drawing/2014/main" id="{07804E34-0250-4BA6-9D0F-5F90BA87FF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3" name="Text Box 72">
          <a:extLst>
            <a:ext uri="{FF2B5EF4-FFF2-40B4-BE49-F238E27FC236}">
              <a16:creationId xmlns:a16="http://schemas.microsoft.com/office/drawing/2014/main" id="{95477DC9-BF99-4EFD-8576-1D572C32AD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4" name="Text Box 73">
          <a:extLst>
            <a:ext uri="{FF2B5EF4-FFF2-40B4-BE49-F238E27FC236}">
              <a16:creationId xmlns:a16="http://schemas.microsoft.com/office/drawing/2014/main" id="{E540D2D2-585C-44CC-AB9C-53DD126656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5" name="Text Box 74">
          <a:extLst>
            <a:ext uri="{FF2B5EF4-FFF2-40B4-BE49-F238E27FC236}">
              <a16:creationId xmlns:a16="http://schemas.microsoft.com/office/drawing/2014/main" id="{91ACCB37-8576-4F8C-A6E9-140B4557CE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6" name="Text Box 75">
          <a:extLst>
            <a:ext uri="{FF2B5EF4-FFF2-40B4-BE49-F238E27FC236}">
              <a16:creationId xmlns:a16="http://schemas.microsoft.com/office/drawing/2014/main" id="{8405A286-AC6E-49FD-A4F3-FF2D106543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7" name="Text Box 77">
          <a:extLst>
            <a:ext uri="{FF2B5EF4-FFF2-40B4-BE49-F238E27FC236}">
              <a16:creationId xmlns:a16="http://schemas.microsoft.com/office/drawing/2014/main" id="{7FE16010-649B-4DAB-A317-ED6134D681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8" name="Text Box 78">
          <a:extLst>
            <a:ext uri="{FF2B5EF4-FFF2-40B4-BE49-F238E27FC236}">
              <a16:creationId xmlns:a16="http://schemas.microsoft.com/office/drawing/2014/main" id="{D68C87A5-DE6B-49C0-8D22-2757161603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19" name="Text Box 80">
          <a:extLst>
            <a:ext uri="{FF2B5EF4-FFF2-40B4-BE49-F238E27FC236}">
              <a16:creationId xmlns:a16="http://schemas.microsoft.com/office/drawing/2014/main" id="{3AF75907-6B29-421D-BD5D-12D8627D35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0" name="Text Box 81">
          <a:extLst>
            <a:ext uri="{FF2B5EF4-FFF2-40B4-BE49-F238E27FC236}">
              <a16:creationId xmlns:a16="http://schemas.microsoft.com/office/drawing/2014/main" id="{AE9216F9-9EC4-49BD-8BE3-BA8BA7A303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52684CFE-D239-45EF-9F97-7CAB6330DC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2" name="Text Box 40">
          <a:extLst>
            <a:ext uri="{FF2B5EF4-FFF2-40B4-BE49-F238E27FC236}">
              <a16:creationId xmlns:a16="http://schemas.microsoft.com/office/drawing/2014/main" id="{296DBEEA-8939-4A55-921C-0A8CF129B9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3" name="Text Box 41">
          <a:extLst>
            <a:ext uri="{FF2B5EF4-FFF2-40B4-BE49-F238E27FC236}">
              <a16:creationId xmlns:a16="http://schemas.microsoft.com/office/drawing/2014/main" id="{549B84BA-5283-444F-8ACE-35014CDBE0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4" name="Text Box 42">
          <a:extLst>
            <a:ext uri="{FF2B5EF4-FFF2-40B4-BE49-F238E27FC236}">
              <a16:creationId xmlns:a16="http://schemas.microsoft.com/office/drawing/2014/main" id="{7C529CE8-B877-4C95-9FD6-A4A020D6E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6756010E-C38A-492B-8D66-C897EE3204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6" name="Text Box 44">
          <a:extLst>
            <a:ext uri="{FF2B5EF4-FFF2-40B4-BE49-F238E27FC236}">
              <a16:creationId xmlns:a16="http://schemas.microsoft.com/office/drawing/2014/main" id="{50ABB719-2505-4FC3-9CCE-EC8E8AE649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7" name="Text Box 45">
          <a:extLst>
            <a:ext uri="{FF2B5EF4-FFF2-40B4-BE49-F238E27FC236}">
              <a16:creationId xmlns:a16="http://schemas.microsoft.com/office/drawing/2014/main" id="{02ED0CF4-ABEE-4A9D-88F3-AADE04A861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8" name="Text Box 46">
          <a:extLst>
            <a:ext uri="{FF2B5EF4-FFF2-40B4-BE49-F238E27FC236}">
              <a16:creationId xmlns:a16="http://schemas.microsoft.com/office/drawing/2014/main" id="{E1E2FE1F-8CE8-495E-AB9C-016823BAE7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29" name="Text Box 47">
          <a:extLst>
            <a:ext uri="{FF2B5EF4-FFF2-40B4-BE49-F238E27FC236}">
              <a16:creationId xmlns:a16="http://schemas.microsoft.com/office/drawing/2014/main" id="{F88A78EA-573D-4EDA-9F44-EB2BC8E881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0" name="Text Box 48">
          <a:extLst>
            <a:ext uri="{FF2B5EF4-FFF2-40B4-BE49-F238E27FC236}">
              <a16:creationId xmlns:a16="http://schemas.microsoft.com/office/drawing/2014/main" id="{8CE6898A-9C09-401B-9B3E-6D8CED0883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1" name="Text Box 55">
          <a:extLst>
            <a:ext uri="{FF2B5EF4-FFF2-40B4-BE49-F238E27FC236}">
              <a16:creationId xmlns:a16="http://schemas.microsoft.com/office/drawing/2014/main" id="{BD718B1B-5F4C-465D-8435-8605D4F3D4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2" name="Text Box 56">
          <a:extLst>
            <a:ext uri="{FF2B5EF4-FFF2-40B4-BE49-F238E27FC236}">
              <a16:creationId xmlns:a16="http://schemas.microsoft.com/office/drawing/2014/main" id="{92EF4344-F479-441A-8295-8D646BD978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3" name="Text Box 57">
          <a:extLst>
            <a:ext uri="{FF2B5EF4-FFF2-40B4-BE49-F238E27FC236}">
              <a16:creationId xmlns:a16="http://schemas.microsoft.com/office/drawing/2014/main" id="{0263FDEF-EBE2-4FE3-B996-3F32FDBD35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4" name="Text Box 58">
          <a:extLst>
            <a:ext uri="{FF2B5EF4-FFF2-40B4-BE49-F238E27FC236}">
              <a16:creationId xmlns:a16="http://schemas.microsoft.com/office/drawing/2014/main" id="{55A5E79E-55FE-4D47-A12C-74B4C5F5EE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5" name="Text Box 59">
          <a:extLst>
            <a:ext uri="{FF2B5EF4-FFF2-40B4-BE49-F238E27FC236}">
              <a16:creationId xmlns:a16="http://schemas.microsoft.com/office/drawing/2014/main" id="{CCBBD055-7A27-44E9-9826-AD2D4D0E9E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6" name="Text Box 60">
          <a:extLst>
            <a:ext uri="{FF2B5EF4-FFF2-40B4-BE49-F238E27FC236}">
              <a16:creationId xmlns:a16="http://schemas.microsoft.com/office/drawing/2014/main" id="{08096F52-8284-4E74-842F-B3DFC7EB22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7" name="Text Box 61">
          <a:extLst>
            <a:ext uri="{FF2B5EF4-FFF2-40B4-BE49-F238E27FC236}">
              <a16:creationId xmlns:a16="http://schemas.microsoft.com/office/drawing/2014/main" id="{B230DD78-1388-4E07-9523-92755E281C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8" name="Text Box 62">
          <a:extLst>
            <a:ext uri="{FF2B5EF4-FFF2-40B4-BE49-F238E27FC236}">
              <a16:creationId xmlns:a16="http://schemas.microsoft.com/office/drawing/2014/main" id="{BC620222-8306-4C93-8D42-D39E42724A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A1C368EE-3398-4E4F-9A79-2DFCA51CEF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0" name="Text Box 64">
          <a:extLst>
            <a:ext uri="{FF2B5EF4-FFF2-40B4-BE49-F238E27FC236}">
              <a16:creationId xmlns:a16="http://schemas.microsoft.com/office/drawing/2014/main" id="{DFF2F7EF-CB1F-481B-8C7F-44B74D067A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1" name="Text Box 66">
          <a:extLst>
            <a:ext uri="{FF2B5EF4-FFF2-40B4-BE49-F238E27FC236}">
              <a16:creationId xmlns:a16="http://schemas.microsoft.com/office/drawing/2014/main" id="{0987CBAB-23F4-4BFD-B450-4E2C1D828E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2" name="Text Box 67">
          <a:extLst>
            <a:ext uri="{FF2B5EF4-FFF2-40B4-BE49-F238E27FC236}">
              <a16:creationId xmlns:a16="http://schemas.microsoft.com/office/drawing/2014/main" id="{134BA147-10A3-4433-A3D4-4E6DA323F0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3" name="Text Box 68">
          <a:extLst>
            <a:ext uri="{FF2B5EF4-FFF2-40B4-BE49-F238E27FC236}">
              <a16:creationId xmlns:a16="http://schemas.microsoft.com/office/drawing/2014/main" id="{0F08A659-F25B-445D-911B-1D5C88D361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4" name="Text Box 69">
          <a:extLst>
            <a:ext uri="{FF2B5EF4-FFF2-40B4-BE49-F238E27FC236}">
              <a16:creationId xmlns:a16="http://schemas.microsoft.com/office/drawing/2014/main" id="{A29AC414-4118-42AB-BE07-F85E8CA646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5" name="Text Box 70">
          <a:extLst>
            <a:ext uri="{FF2B5EF4-FFF2-40B4-BE49-F238E27FC236}">
              <a16:creationId xmlns:a16="http://schemas.microsoft.com/office/drawing/2014/main" id="{480C8F4F-2060-42DB-A78D-D03EF83B25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6" name="Text Box 71">
          <a:extLst>
            <a:ext uri="{FF2B5EF4-FFF2-40B4-BE49-F238E27FC236}">
              <a16:creationId xmlns:a16="http://schemas.microsoft.com/office/drawing/2014/main" id="{6D64C5B7-7D35-44C2-9828-A7ABDD305F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7" name="Text Box 72">
          <a:extLst>
            <a:ext uri="{FF2B5EF4-FFF2-40B4-BE49-F238E27FC236}">
              <a16:creationId xmlns:a16="http://schemas.microsoft.com/office/drawing/2014/main" id="{10846BB0-1164-495A-B269-41AA0B247A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8" name="Text Box 73">
          <a:extLst>
            <a:ext uri="{FF2B5EF4-FFF2-40B4-BE49-F238E27FC236}">
              <a16:creationId xmlns:a16="http://schemas.microsoft.com/office/drawing/2014/main" id="{B4D3357A-664C-4AF1-ABB4-DD9B4B288D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49" name="Text Box 74">
          <a:extLst>
            <a:ext uri="{FF2B5EF4-FFF2-40B4-BE49-F238E27FC236}">
              <a16:creationId xmlns:a16="http://schemas.microsoft.com/office/drawing/2014/main" id="{F3FA563E-E447-4908-8FA8-9BDC4AF898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0" name="Text Box 75">
          <a:extLst>
            <a:ext uri="{FF2B5EF4-FFF2-40B4-BE49-F238E27FC236}">
              <a16:creationId xmlns:a16="http://schemas.microsoft.com/office/drawing/2014/main" id="{DDFAF6A4-34DA-4418-9DA1-E21D926CBF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1" name="Text Box 77">
          <a:extLst>
            <a:ext uri="{FF2B5EF4-FFF2-40B4-BE49-F238E27FC236}">
              <a16:creationId xmlns:a16="http://schemas.microsoft.com/office/drawing/2014/main" id="{C0C98D3D-57C5-4A20-908D-C4053D9363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2" name="Text Box 78">
          <a:extLst>
            <a:ext uri="{FF2B5EF4-FFF2-40B4-BE49-F238E27FC236}">
              <a16:creationId xmlns:a16="http://schemas.microsoft.com/office/drawing/2014/main" id="{3BACD025-3DBA-4B3E-A142-37CBC835C5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3" name="Text Box 80">
          <a:extLst>
            <a:ext uri="{FF2B5EF4-FFF2-40B4-BE49-F238E27FC236}">
              <a16:creationId xmlns:a16="http://schemas.microsoft.com/office/drawing/2014/main" id="{160C5268-8541-434E-BD1A-833353FF23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4" name="Text Box 81">
          <a:extLst>
            <a:ext uri="{FF2B5EF4-FFF2-40B4-BE49-F238E27FC236}">
              <a16:creationId xmlns:a16="http://schemas.microsoft.com/office/drawing/2014/main" id="{19CE3087-FD33-486A-95C0-0E2A576C0E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6A59F92F-13D2-4FD2-9F61-01CFA6F587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id="{21B21689-CE91-4A69-8AFC-ED7F32C42C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7" name="Text Box 5">
          <a:extLst>
            <a:ext uri="{FF2B5EF4-FFF2-40B4-BE49-F238E27FC236}">
              <a16:creationId xmlns:a16="http://schemas.microsoft.com/office/drawing/2014/main" id="{5DD20AE9-E433-4525-A325-F02F645769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8" name="Text Box 6">
          <a:extLst>
            <a:ext uri="{FF2B5EF4-FFF2-40B4-BE49-F238E27FC236}">
              <a16:creationId xmlns:a16="http://schemas.microsoft.com/office/drawing/2014/main" id="{0F7B9A22-C8E2-4274-AC75-E842266465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3A2D0869-CADF-430D-BCBE-E8BED81001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0" name="Text Box 8">
          <a:extLst>
            <a:ext uri="{FF2B5EF4-FFF2-40B4-BE49-F238E27FC236}">
              <a16:creationId xmlns:a16="http://schemas.microsoft.com/office/drawing/2014/main" id="{93A9445E-46AB-4E7A-99D2-30E9485F03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1" name="Text Box 9">
          <a:extLst>
            <a:ext uri="{FF2B5EF4-FFF2-40B4-BE49-F238E27FC236}">
              <a16:creationId xmlns:a16="http://schemas.microsoft.com/office/drawing/2014/main" id="{F7114619-41E3-429A-80BC-B597F6E3E1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2" name="Text Box 10">
          <a:extLst>
            <a:ext uri="{FF2B5EF4-FFF2-40B4-BE49-F238E27FC236}">
              <a16:creationId xmlns:a16="http://schemas.microsoft.com/office/drawing/2014/main" id="{9CD21307-22F2-47BA-A776-269A9E3A65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3" name="Text Box 11">
          <a:extLst>
            <a:ext uri="{FF2B5EF4-FFF2-40B4-BE49-F238E27FC236}">
              <a16:creationId xmlns:a16="http://schemas.microsoft.com/office/drawing/2014/main" id="{AE9C80FE-3960-47C0-8F25-800073429B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4" name="Text Box 12">
          <a:extLst>
            <a:ext uri="{FF2B5EF4-FFF2-40B4-BE49-F238E27FC236}">
              <a16:creationId xmlns:a16="http://schemas.microsoft.com/office/drawing/2014/main" id="{7126DEC2-6D63-4DAA-A8D0-4057225AD4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5" name="Text Box 49">
          <a:extLst>
            <a:ext uri="{FF2B5EF4-FFF2-40B4-BE49-F238E27FC236}">
              <a16:creationId xmlns:a16="http://schemas.microsoft.com/office/drawing/2014/main" id="{D2E99489-E076-4D03-9E8A-51B3F9E84F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6" name="Text Box 50">
          <a:extLst>
            <a:ext uri="{FF2B5EF4-FFF2-40B4-BE49-F238E27FC236}">
              <a16:creationId xmlns:a16="http://schemas.microsoft.com/office/drawing/2014/main" id="{9D3DF19A-E12A-4828-9563-4B7239A97A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7" name="Text Box 52">
          <a:extLst>
            <a:ext uri="{FF2B5EF4-FFF2-40B4-BE49-F238E27FC236}">
              <a16:creationId xmlns:a16="http://schemas.microsoft.com/office/drawing/2014/main" id="{0D6B33EA-A88C-4EF6-BE5A-28262621C0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8" name="Text Box 53">
          <a:extLst>
            <a:ext uri="{FF2B5EF4-FFF2-40B4-BE49-F238E27FC236}">
              <a16:creationId xmlns:a16="http://schemas.microsoft.com/office/drawing/2014/main" id="{8D098C61-1E89-4446-AE5B-477DC7E47E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6212E07D-7B04-44BC-94FB-96483894A8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904DFA5F-33B0-47C7-9384-1D1BF6F97B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1" name="Text Box 5">
          <a:extLst>
            <a:ext uri="{FF2B5EF4-FFF2-40B4-BE49-F238E27FC236}">
              <a16:creationId xmlns:a16="http://schemas.microsoft.com/office/drawing/2014/main" id="{E8B09592-5FDF-44CC-AD7A-9B0CA624E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2" name="Text Box 6">
          <a:extLst>
            <a:ext uri="{FF2B5EF4-FFF2-40B4-BE49-F238E27FC236}">
              <a16:creationId xmlns:a16="http://schemas.microsoft.com/office/drawing/2014/main" id="{8F433625-F490-46C9-92AF-2D60D8BC12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3" name="Text Box 7">
          <a:extLst>
            <a:ext uri="{FF2B5EF4-FFF2-40B4-BE49-F238E27FC236}">
              <a16:creationId xmlns:a16="http://schemas.microsoft.com/office/drawing/2014/main" id="{3CB0E3DC-EBB3-4DEF-BA89-BFCDF6095D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17806601-F3DF-4D0D-BB49-8752F9CEF9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11197B23-6FB9-4B65-B82E-311CB314F6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6" name="Text Box 10">
          <a:extLst>
            <a:ext uri="{FF2B5EF4-FFF2-40B4-BE49-F238E27FC236}">
              <a16:creationId xmlns:a16="http://schemas.microsoft.com/office/drawing/2014/main" id="{2152C0A2-5337-4452-9A6C-BEE213AF97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7" name="Text Box 11">
          <a:extLst>
            <a:ext uri="{FF2B5EF4-FFF2-40B4-BE49-F238E27FC236}">
              <a16:creationId xmlns:a16="http://schemas.microsoft.com/office/drawing/2014/main" id="{CF09F244-431C-4D09-932A-AAD7298710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8" name="Text Box 12">
          <a:extLst>
            <a:ext uri="{FF2B5EF4-FFF2-40B4-BE49-F238E27FC236}">
              <a16:creationId xmlns:a16="http://schemas.microsoft.com/office/drawing/2014/main" id="{BC6325AB-2A60-4388-96B7-8BFF0CC45C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C46A9B25-1980-4763-BDEA-26A9BF5573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0" name="Text Box 40">
          <a:extLst>
            <a:ext uri="{FF2B5EF4-FFF2-40B4-BE49-F238E27FC236}">
              <a16:creationId xmlns:a16="http://schemas.microsoft.com/office/drawing/2014/main" id="{74727B90-195F-4F37-BD90-20A49C85A9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1" name="Text Box 41">
          <a:extLst>
            <a:ext uri="{FF2B5EF4-FFF2-40B4-BE49-F238E27FC236}">
              <a16:creationId xmlns:a16="http://schemas.microsoft.com/office/drawing/2014/main" id="{E480EFAD-1CBA-4196-B9C7-1B07E8ABA0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2" name="Text Box 42">
          <a:extLst>
            <a:ext uri="{FF2B5EF4-FFF2-40B4-BE49-F238E27FC236}">
              <a16:creationId xmlns:a16="http://schemas.microsoft.com/office/drawing/2014/main" id="{4BEE821C-557B-4EAA-8F35-494B0B3BBE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3" name="Text Box 43">
          <a:extLst>
            <a:ext uri="{FF2B5EF4-FFF2-40B4-BE49-F238E27FC236}">
              <a16:creationId xmlns:a16="http://schemas.microsoft.com/office/drawing/2014/main" id="{CD8CB262-72B2-4B30-9701-F041550978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4" name="Text Box 44">
          <a:extLst>
            <a:ext uri="{FF2B5EF4-FFF2-40B4-BE49-F238E27FC236}">
              <a16:creationId xmlns:a16="http://schemas.microsoft.com/office/drawing/2014/main" id="{E3B0C6FE-46EB-4E05-90E2-30C028ADEE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5" name="Text Box 45">
          <a:extLst>
            <a:ext uri="{FF2B5EF4-FFF2-40B4-BE49-F238E27FC236}">
              <a16:creationId xmlns:a16="http://schemas.microsoft.com/office/drawing/2014/main" id="{586A9698-C597-4C99-985B-1C5504BFE2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6" name="Text Box 46">
          <a:extLst>
            <a:ext uri="{FF2B5EF4-FFF2-40B4-BE49-F238E27FC236}">
              <a16:creationId xmlns:a16="http://schemas.microsoft.com/office/drawing/2014/main" id="{E95C1144-2D63-40A4-A77E-D19049ABF8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7" name="Text Box 47">
          <a:extLst>
            <a:ext uri="{FF2B5EF4-FFF2-40B4-BE49-F238E27FC236}">
              <a16:creationId xmlns:a16="http://schemas.microsoft.com/office/drawing/2014/main" id="{7F84D6AD-C387-4083-BDD5-114FCC4CB5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8" name="Text Box 48">
          <a:extLst>
            <a:ext uri="{FF2B5EF4-FFF2-40B4-BE49-F238E27FC236}">
              <a16:creationId xmlns:a16="http://schemas.microsoft.com/office/drawing/2014/main" id="{2D6953C3-5EAA-4AC1-93CF-D74CD12309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89" name="Text Box 49">
          <a:extLst>
            <a:ext uri="{FF2B5EF4-FFF2-40B4-BE49-F238E27FC236}">
              <a16:creationId xmlns:a16="http://schemas.microsoft.com/office/drawing/2014/main" id="{23345328-7F1C-4F7C-AEF5-8A4FCED8B9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0" name="Text Box 50">
          <a:extLst>
            <a:ext uri="{FF2B5EF4-FFF2-40B4-BE49-F238E27FC236}">
              <a16:creationId xmlns:a16="http://schemas.microsoft.com/office/drawing/2014/main" id="{4A8A2921-0922-47AD-A925-C0DD298BB3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1" name="Text Box 52">
          <a:extLst>
            <a:ext uri="{FF2B5EF4-FFF2-40B4-BE49-F238E27FC236}">
              <a16:creationId xmlns:a16="http://schemas.microsoft.com/office/drawing/2014/main" id="{1C9F3C66-040F-4A32-9A9C-671FBCD6A1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2" name="Text Box 53">
          <a:extLst>
            <a:ext uri="{FF2B5EF4-FFF2-40B4-BE49-F238E27FC236}">
              <a16:creationId xmlns:a16="http://schemas.microsoft.com/office/drawing/2014/main" id="{49018CCA-F37A-4232-A603-DD6D2CB5AA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3" name="Text Box 55">
          <a:extLst>
            <a:ext uri="{FF2B5EF4-FFF2-40B4-BE49-F238E27FC236}">
              <a16:creationId xmlns:a16="http://schemas.microsoft.com/office/drawing/2014/main" id="{B7CDE049-2052-4ECE-9798-D517DC49F6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4" name="Text Box 56">
          <a:extLst>
            <a:ext uri="{FF2B5EF4-FFF2-40B4-BE49-F238E27FC236}">
              <a16:creationId xmlns:a16="http://schemas.microsoft.com/office/drawing/2014/main" id="{A3897DBA-2367-45D9-B628-54A6141DA2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5" name="Text Box 57">
          <a:extLst>
            <a:ext uri="{FF2B5EF4-FFF2-40B4-BE49-F238E27FC236}">
              <a16:creationId xmlns:a16="http://schemas.microsoft.com/office/drawing/2014/main" id="{8FA912B6-33CE-4212-AD76-6AD676789F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6" name="Text Box 58">
          <a:extLst>
            <a:ext uri="{FF2B5EF4-FFF2-40B4-BE49-F238E27FC236}">
              <a16:creationId xmlns:a16="http://schemas.microsoft.com/office/drawing/2014/main" id="{C1B0C1D7-F875-4D7A-B6B9-0F2E1E44EC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7" name="Text Box 59">
          <a:extLst>
            <a:ext uri="{FF2B5EF4-FFF2-40B4-BE49-F238E27FC236}">
              <a16:creationId xmlns:a16="http://schemas.microsoft.com/office/drawing/2014/main" id="{EB66AE58-867F-442F-89EF-92002C6776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8" name="Text Box 60">
          <a:extLst>
            <a:ext uri="{FF2B5EF4-FFF2-40B4-BE49-F238E27FC236}">
              <a16:creationId xmlns:a16="http://schemas.microsoft.com/office/drawing/2014/main" id="{D256307B-EBDD-4244-AB95-3E96A3EA8D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399" name="Text Box 61">
          <a:extLst>
            <a:ext uri="{FF2B5EF4-FFF2-40B4-BE49-F238E27FC236}">
              <a16:creationId xmlns:a16="http://schemas.microsoft.com/office/drawing/2014/main" id="{EABD50CF-3FB9-4F25-A5EA-590CC344B4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0" name="Text Box 62">
          <a:extLst>
            <a:ext uri="{FF2B5EF4-FFF2-40B4-BE49-F238E27FC236}">
              <a16:creationId xmlns:a16="http://schemas.microsoft.com/office/drawing/2014/main" id="{EFCCE340-7BFF-497B-90C1-C500FCB2B4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1" name="Text Box 63">
          <a:extLst>
            <a:ext uri="{FF2B5EF4-FFF2-40B4-BE49-F238E27FC236}">
              <a16:creationId xmlns:a16="http://schemas.microsoft.com/office/drawing/2014/main" id="{CA4F40F4-4830-45EC-B21E-C95548505B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2" name="Text Box 64">
          <a:extLst>
            <a:ext uri="{FF2B5EF4-FFF2-40B4-BE49-F238E27FC236}">
              <a16:creationId xmlns:a16="http://schemas.microsoft.com/office/drawing/2014/main" id="{E5F09D3E-CC05-4228-8F35-7FD7E80D8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3" name="Text Box 66">
          <a:extLst>
            <a:ext uri="{FF2B5EF4-FFF2-40B4-BE49-F238E27FC236}">
              <a16:creationId xmlns:a16="http://schemas.microsoft.com/office/drawing/2014/main" id="{3A525CE3-5621-4250-B46F-BC182BFA3F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4" name="Text Box 67">
          <a:extLst>
            <a:ext uri="{FF2B5EF4-FFF2-40B4-BE49-F238E27FC236}">
              <a16:creationId xmlns:a16="http://schemas.microsoft.com/office/drawing/2014/main" id="{075C647F-0AA8-4E66-9E8D-40E9D66538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5" name="Text Box 68">
          <a:extLst>
            <a:ext uri="{FF2B5EF4-FFF2-40B4-BE49-F238E27FC236}">
              <a16:creationId xmlns:a16="http://schemas.microsoft.com/office/drawing/2014/main" id="{2C249602-E167-47BD-8665-E18C69F371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6" name="Text Box 69">
          <a:extLst>
            <a:ext uri="{FF2B5EF4-FFF2-40B4-BE49-F238E27FC236}">
              <a16:creationId xmlns:a16="http://schemas.microsoft.com/office/drawing/2014/main" id="{62A21A90-09D6-47F9-8722-D3EAAA48F0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7" name="Text Box 70">
          <a:extLst>
            <a:ext uri="{FF2B5EF4-FFF2-40B4-BE49-F238E27FC236}">
              <a16:creationId xmlns:a16="http://schemas.microsoft.com/office/drawing/2014/main" id="{FD291021-3C8E-4F85-B3D0-E10BC30DFB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8" name="Text Box 71">
          <a:extLst>
            <a:ext uri="{FF2B5EF4-FFF2-40B4-BE49-F238E27FC236}">
              <a16:creationId xmlns:a16="http://schemas.microsoft.com/office/drawing/2014/main" id="{BBE596BC-9436-4972-AFD0-DBD0AACDC6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09" name="Text Box 72">
          <a:extLst>
            <a:ext uri="{FF2B5EF4-FFF2-40B4-BE49-F238E27FC236}">
              <a16:creationId xmlns:a16="http://schemas.microsoft.com/office/drawing/2014/main" id="{561189D3-FDFF-415F-9E80-9898974779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0" name="Text Box 73">
          <a:extLst>
            <a:ext uri="{FF2B5EF4-FFF2-40B4-BE49-F238E27FC236}">
              <a16:creationId xmlns:a16="http://schemas.microsoft.com/office/drawing/2014/main" id="{2175C0B1-800C-4C03-B4B8-05C36E4D13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1" name="Text Box 74">
          <a:extLst>
            <a:ext uri="{FF2B5EF4-FFF2-40B4-BE49-F238E27FC236}">
              <a16:creationId xmlns:a16="http://schemas.microsoft.com/office/drawing/2014/main" id="{A454E84F-AD4D-4F82-8302-784556E55D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2" name="Text Box 75">
          <a:extLst>
            <a:ext uri="{FF2B5EF4-FFF2-40B4-BE49-F238E27FC236}">
              <a16:creationId xmlns:a16="http://schemas.microsoft.com/office/drawing/2014/main" id="{7A9EF3D8-3A4C-43CA-86EE-1DC4C4DFF2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3" name="Text Box 77">
          <a:extLst>
            <a:ext uri="{FF2B5EF4-FFF2-40B4-BE49-F238E27FC236}">
              <a16:creationId xmlns:a16="http://schemas.microsoft.com/office/drawing/2014/main" id="{2D742060-B709-4AD2-A7DD-9338AEC461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4" name="Text Box 78">
          <a:extLst>
            <a:ext uri="{FF2B5EF4-FFF2-40B4-BE49-F238E27FC236}">
              <a16:creationId xmlns:a16="http://schemas.microsoft.com/office/drawing/2014/main" id="{864334A1-2A04-4B06-83B6-8B135EB6C1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5" name="Text Box 80">
          <a:extLst>
            <a:ext uri="{FF2B5EF4-FFF2-40B4-BE49-F238E27FC236}">
              <a16:creationId xmlns:a16="http://schemas.microsoft.com/office/drawing/2014/main" id="{C22D3027-787F-40FF-943E-64BE0B73AE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6" name="Text Box 81">
          <a:extLst>
            <a:ext uri="{FF2B5EF4-FFF2-40B4-BE49-F238E27FC236}">
              <a16:creationId xmlns:a16="http://schemas.microsoft.com/office/drawing/2014/main" id="{140C0314-A9A2-4E02-96E2-8D1F68C025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E6D97CFE-BC24-4221-A555-72B6A294C8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8" name="Text Box 40">
          <a:extLst>
            <a:ext uri="{FF2B5EF4-FFF2-40B4-BE49-F238E27FC236}">
              <a16:creationId xmlns:a16="http://schemas.microsoft.com/office/drawing/2014/main" id="{EEE1CAC4-0BD5-4925-B8C5-5E990F4FC0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19" name="Text Box 41">
          <a:extLst>
            <a:ext uri="{FF2B5EF4-FFF2-40B4-BE49-F238E27FC236}">
              <a16:creationId xmlns:a16="http://schemas.microsoft.com/office/drawing/2014/main" id="{E10A0C09-EA4E-4361-AD01-E9AE5042FD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0" name="Text Box 42">
          <a:extLst>
            <a:ext uri="{FF2B5EF4-FFF2-40B4-BE49-F238E27FC236}">
              <a16:creationId xmlns:a16="http://schemas.microsoft.com/office/drawing/2014/main" id="{5F4FDE13-8BFB-46B7-82FB-151B521610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A00276A4-4B57-4920-8BC2-B48439372D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2" name="Text Box 44">
          <a:extLst>
            <a:ext uri="{FF2B5EF4-FFF2-40B4-BE49-F238E27FC236}">
              <a16:creationId xmlns:a16="http://schemas.microsoft.com/office/drawing/2014/main" id="{A975C7FD-70C7-41C2-A083-FEDC1F3017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3" name="Text Box 45">
          <a:extLst>
            <a:ext uri="{FF2B5EF4-FFF2-40B4-BE49-F238E27FC236}">
              <a16:creationId xmlns:a16="http://schemas.microsoft.com/office/drawing/2014/main" id="{20EEE3A3-ECE0-4886-AA5E-ED37E425AD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4" name="Text Box 46">
          <a:extLst>
            <a:ext uri="{FF2B5EF4-FFF2-40B4-BE49-F238E27FC236}">
              <a16:creationId xmlns:a16="http://schemas.microsoft.com/office/drawing/2014/main" id="{76CD688F-AD4F-4863-8C93-ABB18D8861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5" name="Text Box 47">
          <a:extLst>
            <a:ext uri="{FF2B5EF4-FFF2-40B4-BE49-F238E27FC236}">
              <a16:creationId xmlns:a16="http://schemas.microsoft.com/office/drawing/2014/main" id="{1D6BB063-5C3B-4383-BD53-07F38072E6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6" name="Text Box 48">
          <a:extLst>
            <a:ext uri="{FF2B5EF4-FFF2-40B4-BE49-F238E27FC236}">
              <a16:creationId xmlns:a16="http://schemas.microsoft.com/office/drawing/2014/main" id="{2818731C-940C-4E6E-94A8-1F777B6BBB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7" name="Text Box 55">
          <a:extLst>
            <a:ext uri="{FF2B5EF4-FFF2-40B4-BE49-F238E27FC236}">
              <a16:creationId xmlns:a16="http://schemas.microsoft.com/office/drawing/2014/main" id="{9B414A51-7BEB-48FF-A2A7-40EC50FF94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8" name="Text Box 56">
          <a:extLst>
            <a:ext uri="{FF2B5EF4-FFF2-40B4-BE49-F238E27FC236}">
              <a16:creationId xmlns:a16="http://schemas.microsoft.com/office/drawing/2014/main" id="{6E932631-76BF-423E-83AE-EAC11E703A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29" name="Text Box 57">
          <a:extLst>
            <a:ext uri="{FF2B5EF4-FFF2-40B4-BE49-F238E27FC236}">
              <a16:creationId xmlns:a16="http://schemas.microsoft.com/office/drawing/2014/main" id="{341DF151-002F-4E58-9691-23398B5F4B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0" name="Text Box 58">
          <a:extLst>
            <a:ext uri="{FF2B5EF4-FFF2-40B4-BE49-F238E27FC236}">
              <a16:creationId xmlns:a16="http://schemas.microsoft.com/office/drawing/2014/main" id="{EC9DDEF1-BC99-4095-AA2D-2976116EC4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1" name="Text Box 59">
          <a:extLst>
            <a:ext uri="{FF2B5EF4-FFF2-40B4-BE49-F238E27FC236}">
              <a16:creationId xmlns:a16="http://schemas.microsoft.com/office/drawing/2014/main" id="{7B525356-7C73-4E3D-88D5-C145CC3543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2" name="Text Box 60">
          <a:extLst>
            <a:ext uri="{FF2B5EF4-FFF2-40B4-BE49-F238E27FC236}">
              <a16:creationId xmlns:a16="http://schemas.microsoft.com/office/drawing/2014/main" id="{8804F971-3873-48D0-AD82-C7AAFE8F9E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3" name="Text Box 61">
          <a:extLst>
            <a:ext uri="{FF2B5EF4-FFF2-40B4-BE49-F238E27FC236}">
              <a16:creationId xmlns:a16="http://schemas.microsoft.com/office/drawing/2014/main" id="{7279A308-CAEE-489B-BA5B-FFB8050742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4" name="Text Box 62">
          <a:extLst>
            <a:ext uri="{FF2B5EF4-FFF2-40B4-BE49-F238E27FC236}">
              <a16:creationId xmlns:a16="http://schemas.microsoft.com/office/drawing/2014/main" id="{7566A556-0F4E-4597-8A27-F5DF8E0D7B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5" name="Text Box 63">
          <a:extLst>
            <a:ext uri="{FF2B5EF4-FFF2-40B4-BE49-F238E27FC236}">
              <a16:creationId xmlns:a16="http://schemas.microsoft.com/office/drawing/2014/main" id="{5786FECF-4934-4D56-8AE4-A8AE527752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6" name="Text Box 64">
          <a:extLst>
            <a:ext uri="{FF2B5EF4-FFF2-40B4-BE49-F238E27FC236}">
              <a16:creationId xmlns:a16="http://schemas.microsoft.com/office/drawing/2014/main" id="{B431CF58-5870-484E-B362-1AFA743E35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7" name="Text Box 66">
          <a:extLst>
            <a:ext uri="{FF2B5EF4-FFF2-40B4-BE49-F238E27FC236}">
              <a16:creationId xmlns:a16="http://schemas.microsoft.com/office/drawing/2014/main" id="{B1995154-4A07-4B62-9C05-2543443DFC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8" name="Text Box 67">
          <a:extLst>
            <a:ext uri="{FF2B5EF4-FFF2-40B4-BE49-F238E27FC236}">
              <a16:creationId xmlns:a16="http://schemas.microsoft.com/office/drawing/2014/main" id="{7A5A45EA-6524-4009-9AC2-7B1B700BC6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39" name="Text Box 68">
          <a:extLst>
            <a:ext uri="{FF2B5EF4-FFF2-40B4-BE49-F238E27FC236}">
              <a16:creationId xmlns:a16="http://schemas.microsoft.com/office/drawing/2014/main" id="{B646735D-1FE8-49F3-8DA7-CF8CE141FD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0" name="Text Box 69">
          <a:extLst>
            <a:ext uri="{FF2B5EF4-FFF2-40B4-BE49-F238E27FC236}">
              <a16:creationId xmlns:a16="http://schemas.microsoft.com/office/drawing/2014/main" id="{B5FA47DC-6F3E-4071-AEA4-42BC79B705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1" name="Text Box 70">
          <a:extLst>
            <a:ext uri="{FF2B5EF4-FFF2-40B4-BE49-F238E27FC236}">
              <a16:creationId xmlns:a16="http://schemas.microsoft.com/office/drawing/2014/main" id="{C05828F6-246A-4BF2-9F40-1E68836525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2" name="Text Box 71">
          <a:extLst>
            <a:ext uri="{FF2B5EF4-FFF2-40B4-BE49-F238E27FC236}">
              <a16:creationId xmlns:a16="http://schemas.microsoft.com/office/drawing/2014/main" id="{933D334E-952E-4CDE-B3A7-25ABEFBC0E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3" name="Text Box 72">
          <a:extLst>
            <a:ext uri="{FF2B5EF4-FFF2-40B4-BE49-F238E27FC236}">
              <a16:creationId xmlns:a16="http://schemas.microsoft.com/office/drawing/2014/main" id="{D0935CE1-C17F-42B9-9726-87D2BEAAB4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4" name="Text Box 73">
          <a:extLst>
            <a:ext uri="{FF2B5EF4-FFF2-40B4-BE49-F238E27FC236}">
              <a16:creationId xmlns:a16="http://schemas.microsoft.com/office/drawing/2014/main" id="{5ACB16ED-144F-4D96-87AA-079DB344CF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5" name="Text Box 74">
          <a:extLst>
            <a:ext uri="{FF2B5EF4-FFF2-40B4-BE49-F238E27FC236}">
              <a16:creationId xmlns:a16="http://schemas.microsoft.com/office/drawing/2014/main" id="{329BF71D-02BE-41FD-982A-7A9814AF5A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6" name="Text Box 75">
          <a:extLst>
            <a:ext uri="{FF2B5EF4-FFF2-40B4-BE49-F238E27FC236}">
              <a16:creationId xmlns:a16="http://schemas.microsoft.com/office/drawing/2014/main" id="{D1447475-8C6C-456E-AC42-0DEBAC3826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7" name="Text Box 77">
          <a:extLst>
            <a:ext uri="{FF2B5EF4-FFF2-40B4-BE49-F238E27FC236}">
              <a16:creationId xmlns:a16="http://schemas.microsoft.com/office/drawing/2014/main" id="{FA7D7A68-A147-46BD-B939-882731377A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8" name="Text Box 78">
          <a:extLst>
            <a:ext uri="{FF2B5EF4-FFF2-40B4-BE49-F238E27FC236}">
              <a16:creationId xmlns:a16="http://schemas.microsoft.com/office/drawing/2014/main" id="{A636E108-EA93-422F-932F-717F4B160A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49" name="Text Box 80">
          <a:extLst>
            <a:ext uri="{FF2B5EF4-FFF2-40B4-BE49-F238E27FC236}">
              <a16:creationId xmlns:a16="http://schemas.microsoft.com/office/drawing/2014/main" id="{E739B25A-9C41-4DE4-B8E8-CDFBE825C3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0" name="Text Box 81">
          <a:extLst>
            <a:ext uri="{FF2B5EF4-FFF2-40B4-BE49-F238E27FC236}">
              <a16:creationId xmlns:a16="http://schemas.microsoft.com/office/drawing/2014/main" id="{5A9063BB-D774-4E0B-B006-BE7E7AC651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30B34539-A909-4181-84D5-EB9077F8C8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2" name="Text Box 40">
          <a:extLst>
            <a:ext uri="{FF2B5EF4-FFF2-40B4-BE49-F238E27FC236}">
              <a16:creationId xmlns:a16="http://schemas.microsoft.com/office/drawing/2014/main" id="{A2B4D075-A4AD-4CB2-BDAA-D0824EF432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3" name="Text Box 41">
          <a:extLst>
            <a:ext uri="{FF2B5EF4-FFF2-40B4-BE49-F238E27FC236}">
              <a16:creationId xmlns:a16="http://schemas.microsoft.com/office/drawing/2014/main" id="{29E9ABD2-94B0-4BC7-849F-2E2B859FCD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4" name="Text Box 42">
          <a:extLst>
            <a:ext uri="{FF2B5EF4-FFF2-40B4-BE49-F238E27FC236}">
              <a16:creationId xmlns:a16="http://schemas.microsoft.com/office/drawing/2014/main" id="{3EFB287B-AE15-44FA-B164-64237C08DE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5" name="Text Box 43">
          <a:extLst>
            <a:ext uri="{FF2B5EF4-FFF2-40B4-BE49-F238E27FC236}">
              <a16:creationId xmlns:a16="http://schemas.microsoft.com/office/drawing/2014/main" id="{CC278EA9-13E8-430E-9122-18A8D67178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34969252-CDDA-4F2C-87B3-3F30D8711C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7" name="Text Box 45">
          <a:extLst>
            <a:ext uri="{FF2B5EF4-FFF2-40B4-BE49-F238E27FC236}">
              <a16:creationId xmlns:a16="http://schemas.microsoft.com/office/drawing/2014/main" id="{477AE755-2D0F-4D89-B5DC-F4039FDEF5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14611C4C-A5C9-4A3F-A7B0-B3BD0FFB09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59" name="Text Box 47">
          <a:extLst>
            <a:ext uri="{FF2B5EF4-FFF2-40B4-BE49-F238E27FC236}">
              <a16:creationId xmlns:a16="http://schemas.microsoft.com/office/drawing/2014/main" id="{E0A83DC8-9548-448F-B4E6-C429D802F8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0" name="Text Box 48">
          <a:extLst>
            <a:ext uri="{FF2B5EF4-FFF2-40B4-BE49-F238E27FC236}">
              <a16:creationId xmlns:a16="http://schemas.microsoft.com/office/drawing/2014/main" id="{1DD0DC3D-D830-44D3-99DB-2A5651F855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1" name="Text Box 55">
          <a:extLst>
            <a:ext uri="{FF2B5EF4-FFF2-40B4-BE49-F238E27FC236}">
              <a16:creationId xmlns:a16="http://schemas.microsoft.com/office/drawing/2014/main" id="{44049488-BD61-47F7-9855-F3EC50AE31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2" name="Text Box 56">
          <a:extLst>
            <a:ext uri="{FF2B5EF4-FFF2-40B4-BE49-F238E27FC236}">
              <a16:creationId xmlns:a16="http://schemas.microsoft.com/office/drawing/2014/main" id="{A1303F8B-AF17-4D49-9F38-E9D4C0A1FA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3" name="Text Box 57">
          <a:extLst>
            <a:ext uri="{FF2B5EF4-FFF2-40B4-BE49-F238E27FC236}">
              <a16:creationId xmlns:a16="http://schemas.microsoft.com/office/drawing/2014/main" id="{35272740-0E01-4D5D-97B6-BD78844F3F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4" name="Text Box 58">
          <a:extLst>
            <a:ext uri="{FF2B5EF4-FFF2-40B4-BE49-F238E27FC236}">
              <a16:creationId xmlns:a16="http://schemas.microsoft.com/office/drawing/2014/main" id="{361057FC-FBE2-4D2A-9BF1-B7332EEE90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5" name="Text Box 59">
          <a:extLst>
            <a:ext uri="{FF2B5EF4-FFF2-40B4-BE49-F238E27FC236}">
              <a16:creationId xmlns:a16="http://schemas.microsoft.com/office/drawing/2014/main" id="{BF02AF66-51CF-4367-BAA1-9CE201D40F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6" name="Text Box 60">
          <a:extLst>
            <a:ext uri="{FF2B5EF4-FFF2-40B4-BE49-F238E27FC236}">
              <a16:creationId xmlns:a16="http://schemas.microsoft.com/office/drawing/2014/main" id="{A887C89A-33D5-4E0C-83D5-BBC1472392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7" name="Text Box 61">
          <a:extLst>
            <a:ext uri="{FF2B5EF4-FFF2-40B4-BE49-F238E27FC236}">
              <a16:creationId xmlns:a16="http://schemas.microsoft.com/office/drawing/2014/main" id="{676486EE-0B4A-4CDF-9DEA-D469751A55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8" name="Text Box 62">
          <a:extLst>
            <a:ext uri="{FF2B5EF4-FFF2-40B4-BE49-F238E27FC236}">
              <a16:creationId xmlns:a16="http://schemas.microsoft.com/office/drawing/2014/main" id="{C34F0E2B-5CE1-4936-8CB8-73E8D7C175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69" name="Text Box 63">
          <a:extLst>
            <a:ext uri="{FF2B5EF4-FFF2-40B4-BE49-F238E27FC236}">
              <a16:creationId xmlns:a16="http://schemas.microsoft.com/office/drawing/2014/main" id="{64F45F63-DAD9-47EC-9046-B4BD45EAEC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0" name="Text Box 64">
          <a:extLst>
            <a:ext uri="{FF2B5EF4-FFF2-40B4-BE49-F238E27FC236}">
              <a16:creationId xmlns:a16="http://schemas.microsoft.com/office/drawing/2014/main" id="{2724C512-3268-42FA-A3D6-32E6891545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1" name="Text Box 66">
          <a:extLst>
            <a:ext uri="{FF2B5EF4-FFF2-40B4-BE49-F238E27FC236}">
              <a16:creationId xmlns:a16="http://schemas.microsoft.com/office/drawing/2014/main" id="{75193DCE-E735-4328-8439-3ACDB4564A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2" name="Text Box 67">
          <a:extLst>
            <a:ext uri="{FF2B5EF4-FFF2-40B4-BE49-F238E27FC236}">
              <a16:creationId xmlns:a16="http://schemas.microsoft.com/office/drawing/2014/main" id="{801BB665-08F6-407A-BC2E-E009667086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3" name="Text Box 68">
          <a:extLst>
            <a:ext uri="{FF2B5EF4-FFF2-40B4-BE49-F238E27FC236}">
              <a16:creationId xmlns:a16="http://schemas.microsoft.com/office/drawing/2014/main" id="{1E00165A-D755-4143-80DD-385B5AFA9E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4" name="Text Box 69">
          <a:extLst>
            <a:ext uri="{FF2B5EF4-FFF2-40B4-BE49-F238E27FC236}">
              <a16:creationId xmlns:a16="http://schemas.microsoft.com/office/drawing/2014/main" id="{D8982E38-6057-4F6D-8174-37476E0319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5" name="Text Box 70">
          <a:extLst>
            <a:ext uri="{FF2B5EF4-FFF2-40B4-BE49-F238E27FC236}">
              <a16:creationId xmlns:a16="http://schemas.microsoft.com/office/drawing/2014/main" id="{DE09B59F-F3C9-44B8-B9DB-2A9CB22F7C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6" name="Text Box 71">
          <a:extLst>
            <a:ext uri="{FF2B5EF4-FFF2-40B4-BE49-F238E27FC236}">
              <a16:creationId xmlns:a16="http://schemas.microsoft.com/office/drawing/2014/main" id="{37F6DEB7-D1EA-468C-964E-80A18261B8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7" name="Text Box 72">
          <a:extLst>
            <a:ext uri="{FF2B5EF4-FFF2-40B4-BE49-F238E27FC236}">
              <a16:creationId xmlns:a16="http://schemas.microsoft.com/office/drawing/2014/main" id="{04C79AED-2712-48BB-87A7-CCEBF92B44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8" name="Text Box 73">
          <a:extLst>
            <a:ext uri="{FF2B5EF4-FFF2-40B4-BE49-F238E27FC236}">
              <a16:creationId xmlns:a16="http://schemas.microsoft.com/office/drawing/2014/main" id="{C7FB7421-5362-4ADE-93A3-517CC06BFA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79" name="Text Box 74">
          <a:extLst>
            <a:ext uri="{FF2B5EF4-FFF2-40B4-BE49-F238E27FC236}">
              <a16:creationId xmlns:a16="http://schemas.microsoft.com/office/drawing/2014/main" id="{720BA1C9-8872-4D32-96C1-DEFCD5DFA2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0" name="Text Box 75">
          <a:extLst>
            <a:ext uri="{FF2B5EF4-FFF2-40B4-BE49-F238E27FC236}">
              <a16:creationId xmlns:a16="http://schemas.microsoft.com/office/drawing/2014/main" id="{C4F7AFB7-2756-4586-89EA-05543E1BD3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1" name="Text Box 77">
          <a:extLst>
            <a:ext uri="{FF2B5EF4-FFF2-40B4-BE49-F238E27FC236}">
              <a16:creationId xmlns:a16="http://schemas.microsoft.com/office/drawing/2014/main" id="{7019009A-C21C-451F-B604-A43B50B9DD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2" name="Text Box 78">
          <a:extLst>
            <a:ext uri="{FF2B5EF4-FFF2-40B4-BE49-F238E27FC236}">
              <a16:creationId xmlns:a16="http://schemas.microsoft.com/office/drawing/2014/main" id="{46A99DD6-AAA5-48B5-8DFA-F9D2BE212C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3" name="Text Box 80">
          <a:extLst>
            <a:ext uri="{FF2B5EF4-FFF2-40B4-BE49-F238E27FC236}">
              <a16:creationId xmlns:a16="http://schemas.microsoft.com/office/drawing/2014/main" id="{40026CE8-C568-4B12-B197-1AB6DFF365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4" name="Text Box 81">
          <a:extLst>
            <a:ext uri="{FF2B5EF4-FFF2-40B4-BE49-F238E27FC236}">
              <a16:creationId xmlns:a16="http://schemas.microsoft.com/office/drawing/2014/main" id="{B876CC92-0949-4EF0-8D08-CADA4C894F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AD0C1998-3FF2-4EE2-BC70-A1B03A2671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6" name="Text Box 40">
          <a:extLst>
            <a:ext uri="{FF2B5EF4-FFF2-40B4-BE49-F238E27FC236}">
              <a16:creationId xmlns:a16="http://schemas.microsoft.com/office/drawing/2014/main" id="{29241BA5-D3BC-4B17-8D2B-F4BD1508E3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7" name="Text Box 41">
          <a:extLst>
            <a:ext uri="{FF2B5EF4-FFF2-40B4-BE49-F238E27FC236}">
              <a16:creationId xmlns:a16="http://schemas.microsoft.com/office/drawing/2014/main" id="{7ADF1AFC-5C5D-4D31-BAE1-2FF16F5AF8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8" name="Text Box 42">
          <a:extLst>
            <a:ext uri="{FF2B5EF4-FFF2-40B4-BE49-F238E27FC236}">
              <a16:creationId xmlns:a16="http://schemas.microsoft.com/office/drawing/2014/main" id="{4A6A5C03-8707-474A-B8AA-D3AAC0A388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89" name="Text Box 43">
          <a:extLst>
            <a:ext uri="{FF2B5EF4-FFF2-40B4-BE49-F238E27FC236}">
              <a16:creationId xmlns:a16="http://schemas.microsoft.com/office/drawing/2014/main" id="{BEFCF8B4-479E-4957-B4B1-4440458456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0" name="Text Box 44">
          <a:extLst>
            <a:ext uri="{FF2B5EF4-FFF2-40B4-BE49-F238E27FC236}">
              <a16:creationId xmlns:a16="http://schemas.microsoft.com/office/drawing/2014/main" id="{8EDC39BC-A179-4EB9-86FF-8B19F7F9F7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1" name="Text Box 45">
          <a:extLst>
            <a:ext uri="{FF2B5EF4-FFF2-40B4-BE49-F238E27FC236}">
              <a16:creationId xmlns:a16="http://schemas.microsoft.com/office/drawing/2014/main" id="{AD1A8A5A-9073-48DC-911F-6535BC33DD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2" name="Text Box 46">
          <a:extLst>
            <a:ext uri="{FF2B5EF4-FFF2-40B4-BE49-F238E27FC236}">
              <a16:creationId xmlns:a16="http://schemas.microsoft.com/office/drawing/2014/main" id="{603E5B53-9B4D-4FAF-814B-F913253370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3" name="Text Box 47">
          <a:extLst>
            <a:ext uri="{FF2B5EF4-FFF2-40B4-BE49-F238E27FC236}">
              <a16:creationId xmlns:a16="http://schemas.microsoft.com/office/drawing/2014/main" id="{6AC93E59-512A-4FE0-BDA7-A91350DAD2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4" name="Text Box 48">
          <a:extLst>
            <a:ext uri="{FF2B5EF4-FFF2-40B4-BE49-F238E27FC236}">
              <a16:creationId xmlns:a16="http://schemas.microsoft.com/office/drawing/2014/main" id="{30848074-EDEF-4694-A0AA-707527CBC7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5" name="Text Box 55">
          <a:extLst>
            <a:ext uri="{FF2B5EF4-FFF2-40B4-BE49-F238E27FC236}">
              <a16:creationId xmlns:a16="http://schemas.microsoft.com/office/drawing/2014/main" id="{587008B8-C7FC-449A-8140-215C5644FC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6" name="Text Box 56">
          <a:extLst>
            <a:ext uri="{FF2B5EF4-FFF2-40B4-BE49-F238E27FC236}">
              <a16:creationId xmlns:a16="http://schemas.microsoft.com/office/drawing/2014/main" id="{1B336941-5414-4E58-AEFC-A09AD29FB0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7" name="Text Box 57">
          <a:extLst>
            <a:ext uri="{FF2B5EF4-FFF2-40B4-BE49-F238E27FC236}">
              <a16:creationId xmlns:a16="http://schemas.microsoft.com/office/drawing/2014/main" id="{95D11350-2EDB-4E91-9FA8-28938C116C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8" name="Text Box 58">
          <a:extLst>
            <a:ext uri="{FF2B5EF4-FFF2-40B4-BE49-F238E27FC236}">
              <a16:creationId xmlns:a16="http://schemas.microsoft.com/office/drawing/2014/main" id="{9BA9B13D-A064-4890-9AF7-68130B104B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499" name="Text Box 59">
          <a:extLst>
            <a:ext uri="{FF2B5EF4-FFF2-40B4-BE49-F238E27FC236}">
              <a16:creationId xmlns:a16="http://schemas.microsoft.com/office/drawing/2014/main" id="{EAAB0D9A-4B98-4428-B46C-3AA936008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0" name="Text Box 60">
          <a:extLst>
            <a:ext uri="{FF2B5EF4-FFF2-40B4-BE49-F238E27FC236}">
              <a16:creationId xmlns:a16="http://schemas.microsoft.com/office/drawing/2014/main" id="{30A85E70-84E2-4FB3-B549-82E0D8218E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1" name="Text Box 61">
          <a:extLst>
            <a:ext uri="{FF2B5EF4-FFF2-40B4-BE49-F238E27FC236}">
              <a16:creationId xmlns:a16="http://schemas.microsoft.com/office/drawing/2014/main" id="{C7738647-68B6-46E6-B3DC-55AFB01914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2" name="Text Box 62">
          <a:extLst>
            <a:ext uri="{FF2B5EF4-FFF2-40B4-BE49-F238E27FC236}">
              <a16:creationId xmlns:a16="http://schemas.microsoft.com/office/drawing/2014/main" id="{5B6DFF22-DDF3-4FCC-A2F9-4988BDC568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3" name="Text Box 63">
          <a:extLst>
            <a:ext uri="{FF2B5EF4-FFF2-40B4-BE49-F238E27FC236}">
              <a16:creationId xmlns:a16="http://schemas.microsoft.com/office/drawing/2014/main" id="{5B917FC1-EE8F-4D96-AB56-BB4B1E2FEA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4" name="Text Box 64">
          <a:extLst>
            <a:ext uri="{FF2B5EF4-FFF2-40B4-BE49-F238E27FC236}">
              <a16:creationId xmlns:a16="http://schemas.microsoft.com/office/drawing/2014/main" id="{E9AE6038-2698-4FF8-86A3-0A4FE62565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5" name="Text Box 66">
          <a:extLst>
            <a:ext uri="{FF2B5EF4-FFF2-40B4-BE49-F238E27FC236}">
              <a16:creationId xmlns:a16="http://schemas.microsoft.com/office/drawing/2014/main" id="{899FA896-767A-4E27-B005-F50DDFDC63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6" name="Text Box 67">
          <a:extLst>
            <a:ext uri="{FF2B5EF4-FFF2-40B4-BE49-F238E27FC236}">
              <a16:creationId xmlns:a16="http://schemas.microsoft.com/office/drawing/2014/main" id="{3611B794-B132-4F3C-B8BC-F45F75F29D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7" name="Text Box 68">
          <a:extLst>
            <a:ext uri="{FF2B5EF4-FFF2-40B4-BE49-F238E27FC236}">
              <a16:creationId xmlns:a16="http://schemas.microsoft.com/office/drawing/2014/main" id="{59866132-B5B8-4FC3-B575-83F475FE5C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8" name="Text Box 69">
          <a:extLst>
            <a:ext uri="{FF2B5EF4-FFF2-40B4-BE49-F238E27FC236}">
              <a16:creationId xmlns:a16="http://schemas.microsoft.com/office/drawing/2014/main" id="{E3110E32-8D6D-4710-8771-6DA368F996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09" name="Text Box 70">
          <a:extLst>
            <a:ext uri="{FF2B5EF4-FFF2-40B4-BE49-F238E27FC236}">
              <a16:creationId xmlns:a16="http://schemas.microsoft.com/office/drawing/2014/main" id="{A2B2A275-221D-456E-A6A3-94EDC5C1B0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0" name="Text Box 71">
          <a:extLst>
            <a:ext uri="{FF2B5EF4-FFF2-40B4-BE49-F238E27FC236}">
              <a16:creationId xmlns:a16="http://schemas.microsoft.com/office/drawing/2014/main" id="{F00FF039-BE91-4185-BB2B-AD37A47089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1" name="Text Box 72">
          <a:extLst>
            <a:ext uri="{FF2B5EF4-FFF2-40B4-BE49-F238E27FC236}">
              <a16:creationId xmlns:a16="http://schemas.microsoft.com/office/drawing/2014/main" id="{485281AD-EE12-4577-9443-66701D4B1D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2" name="Text Box 73">
          <a:extLst>
            <a:ext uri="{FF2B5EF4-FFF2-40B4-BE49-F238E27FC236}">
              <a16:creationId xmlns:a16="http://schemas.microsoft.com/office/drawing/2014/main" id="{86D36392-D6F5-4761-A7F5-9F1B6DB69F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3" name="Text Box 74">
          <a:extLst>
            <a:ext uri="{FF2B5EF4-FFF2-40B4-BE49-F238E27FC236}">
              <a16:creationId xmlns:a16="http://schemas.microsoft.com/office/drawing/2014/main" id="{9F813314-8CC2-4BBF-B39F-E4E7826DE0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4" name="Text Box 75">
          <a:extLst>
            <a:ext uri="{FF2B5EF4-FFF2-40B4-BE49-F238E27FC236}">
              <a16:creationId xmlns:a16="http://schemas.microsoft.com/office/drawing/2014/main" id="{4CED0B51-048A-40C7-B20A-E9ADEF7477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5" name="Text Box 77">
          <a:extLst>
            <a:ext uri="{FF2B5EF4-FFF2-40B4-BE49-F238E27FC236}">
              <a16:creationId xmlns:a16="http://schemas.microsoft.com/office/drawing/2014/main" id="{27ED1598-0141-4D5A-AC90-4CE539BBEB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6" name="Text Box 78">
          <a:extLst>
            <a:ext uri="{FF2B5EF4-FFF2-40B4-BE49-F238E27FC236}">
              <a16:creationId xmlns:a16="http://schemas.microsoft.com/office/drawing/2014/main" id="{147EF64A-B797-4E89-9047-46889D6B38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7" name="Text Box 80">
          <a:extLst>
            <a:ext uri="{FF2B5EF4-FFF2-40B4-BE49-F238E27FC236}">
              <a16:creationId xmlns:a16="http://schemas.microsoft.com/office/drawing/2014/main" id="{66E2B54A-DD1D-48D0-914F-C725D28D48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2583EC34-0C5D-486F-9C2C-C05A81AD02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BAF8E6A2-0853-4B5F-A7F8-6F4CC9448C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9191EB8C-D9DD-4556-9755-C032EFF394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1" name="Text Box 11">
          <a:extLst>
            <a:ext uri="{FF2B5EF4-FFF2-40B4-BE49-F238E27FC236}">
              <a16:creationId xmlns:a16="http://schemas.microsoft.com/office/drawing/2014/main" id="{472DCC2A-3D97-47C3-B12A-566EE1608A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2" name="Text Box 12">
          <a:extLst>
            <a:ext uri="{FF2B5EF4-FFF2-40B4-BE49-F238E27FC236}">
              <a16:creationId xmlns:a16="http://schemas.microsoft.com/office/drawing/2014/main" id="{6996B148-1C42-43F8-9239-B41B2E9DB1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3" name="Text Box 49">
          <a:extLst>
            <a:ext uri="{FF2B5EF4-FFF2-40B4-BE49-F238E27FC236}">
              <a16:creationId xmlns:a16="http://schemas.microsoft.com/office/drawing/2014/main" id="{77D1999B-A1C9-4118-8269-522F52A125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4" name="Text Box 50">
          <a:extLst>
            <a:ext uri="{FF2B5EF4-FFF2-40B4-BE49-F238E27FC236}">
              <a16:creationId xmlns:a16="http://schemas.microsoft.com/office/drawing/2014/main" id="{ABE3044D-3A2B-4B5D-892E-4BD42D704A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5" name="Text Box 52">
          <a:extLst>
            <a:ext uri="{FF2B5EF4-FFF2-40B4-BE49-F238E27FC236}">
              <a16:creationId xmlns:a16="http://schemas.microsoft.com/office/drawing/2014/main" id="{A7A8B847-C459-4487-A377-CFBE19D594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6" name="Text Box 53">
          <a:extLst>
            <a:ext uri="{FF2B5EF4-FFF2-40B4-BE49-F238E27FC236}">
              <a16:creationId xmlns:a16="http://schemas.microsoft.com/office/drawing/2014/main" id="{E3D8BABE-E3FA-4B8D-BB1B-81A209118F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6A84AE48-0C8E-4587-A309-E98C599779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8" name="Text Box 40">
          <a:extLst>
            <a:ext uri="{FF2B5EF4-FFF2-40B4-BE49-F238E27FC236}">
              <a16:creationId xmlns:a16="http://schemas.microsoft.com/office/drawing/2014/main" id="{B8117681-8DAE-45F6-9F8B-046A014887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29" name="Text Box 41">
          <a:extLst>
            <a:ext uri="{FF2B5EF4-FFF2-40B4-BE49-F238E27FC236}">
              <a16:creationId xmlns:a16="http://schemas.microsoft.com/office/drawing/2014/main" id="{9BEB7978-A391-46BC-9ECB-795075C7E5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0" name="Text Box 42">
          <a:extLst>
            <a:ext uri="{FF2B5EF4-FFF2-40B4-BE49-F238E27FC236}">
              <a16:creationId xmlns:a16="http://schemas.microsoft.com/office/drawing/2014/main" id="{7BA82AE1-3267-4A7E-B26D-F0BEA6106D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01B9FC1A-EB60-4C4B-8566-24DFF7AD6A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2" name="Text Box 44">
          <a:extLst>
            <a:ext uri="{FF2B5EF4-FFF2-40B4-BE49-F238E27FC236}">
              <a16:creationId xmlns:a16="http://schemas.microsoft.com/office/drawing/2014/main" id="{DB9B072F-691B-43C9-B53A-6C833BC503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3" name="Text Box 45">
          <a:extLst>
            <a:ext uri="{FF2B5EF4-FFF2-40B4-BE49-F238E27FC236}">
              <a16:creationId xmlns:a16="http://schemas.microsoft.com/office/drawing/2014/main" id="{07869C89-69BC-48FA-8145-20C051ADD6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4" name="Text Box 46">
          <a:extLst>
            <a:ext uri="{FF2B5EF4-FFF2-40B4-BE49-F238E27FC236}">
              <a16:creationId xmlns:a16="http://schemas.microsoft.com/office/drawing/2014/main" id="{4E34ED1B-0C75-40D4-AA4C-A4BF0D90F1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5" name="Text Box 47">
          <a:extLst>
            <a:ext uri="{FF2B5EF4-FFF2-40B4-BE49-F238E27FC236}">
              <a16:creationId xmlns:a16="http://schemas.microsoft.com/office/drawing/2014/main" id="{87EFF920-DE6A-44AB-99CC-35CCF4CD78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6" name="Text Box 48">
          <a:extLst>
            <a:ext uri="{FF2B5EF4-FFF2-40B4-BE49-F238E27FC236}">
              <a16:creationId xmlns:a16="http://schemas.microsoft.com/office/drawing/2014/main" id="{B2F36617-E76F-40BB-84FC-52231F97DF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7" name="Text Box 55">
          <a:extLst>
            <a:ext uri="{FF2B5EF4-FFF2-40B4-BE49-F238E27FC236}">
              <a16:creationId xmlns:a16="http://schemas.microsoft.com/office/drawing/2014/main" id="{0F39CF12-2CBF-44AC-AD23-EB3CCB03A2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8" name="Text Box 56">
          <a:extLst>
            <a:ext uri="{FF2B5EF4-FFF2-40B4-BE49-F238E27FC236}">
              <a16:creationId xmlns:a16="http://schemas.microsoft.com/office/drawing/2014/main" id="{EFBF40C7-A5C7-4B19-9C58-6AC512ECE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39" name="Text Box 57">
          <a:extLst>
            <a:ext uri="{FF2B5EF4-FFF2-40B4-BE49-F238E27FC236}">
              <a16:creationId xmlns:a16="http://schemas.microsoft.com/office/drawing/2014/main" id="{A68C64C3-0520-4A64-BF5C-FE204BD8FC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0" name="Text Box 58">
          <a:extLst>
            <a:ext uri="{FF2B5EF4-FFF2-40B4-BE49-F238E27FC236}">
              <a16:creationId xmlns:a16="http://schemas.microsoft.com/office/drawing/2014/main" id="{2887FDBF-CCAB-477B-8A87-5CDD195365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1" name="Text Box 59">
          <a:extLst>
            <a:ext uri="{FF2B5EF4-FFF2-40B4-BE49-F238E27FC236}">
              <a16:creationId xmlns:a16="http://schemas.microsoft.com/office/drawing/2014/main" id="{6E8E2766-FFB2-491A-8CE7-D25FFB0BD3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2" name="Text Box 60">
          <a:extLst>
            <a:ext uri="{FF2B5EF4-FFF2-40B4-BE49-F238E27FC236}">
              <a16:creationId xmlns:a16="http://schemas.microsoft.com/office/drawing/2014/main" id="{1483F0B8-1B27-47BD-8E30-BC385DCC06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3" name="Text Box 61">
          <a:extLst>
            <a:ext uri="{FF2B5EF4-FFF2-40B4-BE49-F238E27FC236}">
              <a16:creationId xmlns:a16="http://schemas.microsoft.com/office/drawing/2014/main" id="{63DFB4A7-6F65-48D9-B529-FBF2D89259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4" name="Text Box 62">
          <a:extLst>
            <a:ext uri="{FF2B5EF4-FFF2-40B4-BE49-F238E27FC236}">
              <a16:creationId xmlns:a16="http://schemas.microsoft.com/office/drawing/2014/main" id="{8B4D7AD1-6D3A-421D-A335-1EA8FA6B02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5" name="Text Box 63">
          <a:extLst>
            <a:ext uri="{FF2B5EF4-FFF2-40B4-BE49-F238E27FC236}">
              <a16:creationId xmlns:a16="http://schemas.microsoft.com/office/drawing/2014/main" id="{2E5C6B0D-0609-4B03-8D04-AEE5CB3A6F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6" name="Text Box 64">
          <a:extLst>
            <a:ext uri="{FF2B5EF4-FFF2-40B4-BE49-F238E27FC236}">
              <a16:creationId xmlns:a16="http://schemas.microsoft.com/office/drawing/2014/main" id="{7BC68155-283F-41D3-B848-EA71121F7C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7" name="Text Box 66">
          <a:extLst>
            <a:ext uri="{FF2B5EF4-FFF2-40B4-BE49-F238E27FC236}">
              <a16:creationId xmlns:a16="http://schemas.microsoft.com/office/drawing/2014/main" id="{D476CE90-5F41-412D-ACB6-2F1849C54E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8" name="Text Box 67">
          <a:extLst>
            <a:ext uri="{FF2B5EF4-FFF2-40B4-BE49-F238E27FC236}">
              <a16:creationId xmlns:a16="http://schemas.microsoft.com/office/drawing/2014/main" id="{A769426E-286B-4D8C-BA04-4B13C53E46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49" name="Text Box 68">
          <a:extLst>
            <a:ext uri="{FF2B5EF4-FFF2-40B4-BE49-F238E27FC236}">
              <a16:creationId xmlns:a16="http://schemas.microsoft.com/office/drawing/2014/main" id="{40ACA047-8C72-421E-971B-C31B726A4D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0" name="Text Box 69">
          <a:extLst>
            <a:ext uri="{FF2B5EF4-FFF2-40B4-BE49-F238E27FC236}">
              <a16:creationId xmlns:a16="http://schemas.microsoft.com/office/drawing/2014/main" id="{810DAD49-7688-47E7-8826-19896FD330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1" name="Text Box 70">
          <a:extLst>
            <a:ext uri="{FF2B5EF4-FFF2-40B4-BE49-F238E27FC236}">
              <a16:creationId xmlns:a16="http://schemas.microsoft.com/office/drawing/2014/main" id="{8C99A5CB-FB6A-4467-9F0E-04D72B1FF7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2" name="Text Box 71">
          <a:extLst>
            <a:ext uri="{FF2B5EF4-FFF2-40B4-BE49-F238E27FC236}">
              <a16:creationId xmlns:a16="http://schemas.microsoft.com/office/drawing/2014/main" id="{7B5E04C5-6B79-4F00-B423-0F83A06AAF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3" name="Text Box 72">
          <a:extLst>
            <a:ext uri="{FF2B5EF4-FFF2-40B4-BE49-F238E27FC236}">
              <a16:creationId xmlns:a16="http://schemas.microsoft.com/office/drawing/2014/main" id="{FDB4AAB6-0DBF-4E56-84F9-D99DC5DB57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4" name="Text Box 73">
          <a:extLst>
            <a:ext uri="{FF2B5EF4-FFF2-40B4-BE49-F238E27FC236}">
              <a16:creationId xmlns:a16="http://schemas.microsoft.com/office/drawing/2014/main" id="{D359B20E-FCC6-46C8-B1F2-F3E6FA24A8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5" name="Text Box 74">
          <a:extLst>
            <a:ext uri="{FF2B5EF4-FFF2-40B4-BE49-F238E27FC236}">
              <a16:creationId xmlns:a16="http://schemas.microsoft.com/office/drawing/2014/main" id="{9B08167D-8BBF-4D26-86EE-122249D280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6" name="Text Box 75">
          <a:extLst>
            <a:ext uri="{FF2B5EF4-FFF2-40B4-BE49-F238E27FC236}">
              <a16:creationId xmlns:a16="http://schemas.microsoft.com/office/drawing/2014/main" id="{D0E36FC2-7FD1-4903-8A54-7F4CC60EE9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7" name="Text Box 77">
          <a:extLst>
            <a:ext uri="{FF2B5EF4-FFF2-40B4-BE49-F238E27FC236}">
              <a16:creationId xmlns:a16="http://schemas.microsoft.com/office/drawing/2014/main" id="{8134250B-FCA2-41A2-91E7-18563A7837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8" name="Text Box 78">
          <a:extLst>
            <a:ext uri="{FF2B5EF4-FFF2-40B4-BE49-F238E27FC236}">
              <a16:creationId xmlns:a16="http://schemas.microsoft.com/office/drawing/2014/main" id="{8DD63AF9-059B-4C0E-A65D-01D04B0821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59" name="Text Box 80">
          <a:extLst>
            <a:ext uri="{FF2B5EF4-FFF2-40B4-BE49-F238E27FC236}">
              <a16:creationId xmlns:a16="http://schemas.microsoft.com/office/drawing/2014/main" id="{4F942892-5DF3-4180-8572-1007A2B321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0" name="Text Box 81">
          <a:extLst>
            <a:ext uri="{FF2B5EF4-FFF2-40B4-BE49-F238E27FC236}">
              <a16:creationId xmlns:a16="http://schemas.microsoft.com/office/drawing/2014/main" id="{98780FC5-C2EF-415F-A29E-4FE9F4C375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7E22D360-0870-47F3-A6FC-84DB1B77A1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2" name="Text Box 40">
          <a:extLst>
            <a:ext uri="{FF2B5EF4-FFF2-40B4-BE49-F238E27FC236}">
              <a16:creationId xmlns:a16="http://schemas.microsoft.com/office/drawing/2014/main" id="{BCD7FBCA-A88D-43FF-A2E1-FB74BE98D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3" name="Text Box 41">
          <a:extLst>
            <a:ext uri="{FF2B5EF4-FFF2-40B4-BE49-F238E27FC236}">
              <a16:creationId xmlns:a16="http://schemas.microsoft.com/office/drawing/2014/main" id="{10A02D20-A36C-4BE9-ABE2-4824435681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4" name="Text Box 42">
          <a:extLst>
            <a:ext uri="{FF2B5EF4-FFF2-40B4-BE49-F238E27FC236}">
              <a16:creationId xmlns:a16="http://schemas.microsoft.com/office/drawing/2014/main" id="{96CBDE34-3AD7-4811-BEF2-65FBEE0B3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5" name="Text Box 43">
          <a:extLst>
            <a:ext uri="{FF2B5EF4-FFF2-40B4-BE49-F238E27FC236}">
              <a16:creationId xmlns:a16="http://schemas.microsoft.com/office/drawing/2014/main" id="{682BA4E4-717D-4241-9FA6-80A09A4857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6" name="Text Box 44">
          <a:extLst>
            <a:ext uri="{FF2B5EF4-FFF2-40B4-BE49-F238E27FC236}">
              <a16:creationId xmlns:a16="http://schemas.microsoft.com/office/drawing/2014/main" id="{A8267AE8-D4AA-4AE7-8D1A-F87D0F2E2B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7" name="Text Box 45">
          <a:extLst>
            <a:ext uri="{FF2B5EF4-FFF2-40B4-BE49-F238E27FC236}">
              <a16:creationId xmlns:a16="http://schemas.microsoft.com/office/drawing/2014/main" id="{679E8598-8449-49FB-A33D-BDB10E2823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57383029-4FC6-4C57-BC23-10281BBC0C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69" name="Text Box 47">
          <a:extLst>
            <a:ext uri="{FF2B5EF4-FFF2-40B4-BE49-F238E27FC236}">
              <a16:creationId xmlns:a16="http://schemas.microsoft.com/office/drawing/2014/main" id="{72BF8C30-EB6C-4D94-87A3-51BB07881F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0" name="Text Box 48">
          <a:extLst>
            <a:ext uri="{FF2B5EF4-FFF2-40B4-BE49-F238E27FC236}">
              <a16:creationId xmlns:a16="http://schemas.microsoft.com/office/drawing/2014/main" id="{6D3117BE-AE70-40ED-9A63-2754C6B1D6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1" name="Text Box 55">
          <a:extLst>
            <a:ext uri="{FF2B5EF4-FFF2-40B4-BE49-F238E27FC236}">
              <a16:creationId xmlns:a16="http://schemas.microsoft.com/office/drawing/2014/main" id="{F5FD10E9-DEBF-4D38-B96E-136BF2600D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2" name="Text Box 56">
          <a:extLst>
            <a:ext uri="{FF2B5EF4-FFF2-40B4-BE49-F238E27FC236}">
              <a16:creationId xmlns:a16="http://schemas.microsoft.com/office/drawing/2014/main" id="{DCC62467-87FC-49FE-9FC7-9DBC20018C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3" name="Text Box 57">
          <a:extLst>
            <a:ext uri="{FF2B5EF4-FFF2-40B4-BE49-F238E27FC236}">
              <a16:creationId xmlns:a16="http://schemas.microsoft.com/office/drawing/2014/main" id="{B6EF3F64-6C99-4B0C-A391-F694F5E68D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4" name="Text Box 58">
          <a:extLst>
            <a:ext uri="{FF2B5EF4-FFF2-40B4-BE49-F238E27FC236}">
              <a16:creationId xmlns:a16="http://schemas.microsoft.com/office/drawing/2014/main" id="{724DBD4F-8A8A-46B1-9066-737F60B6D4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5" name="Text Box 59">
          <a:extLst>
            <a:ext uri="{FF2B5EF4-FFF2-40B4-BE49-F238E27FC236}">
              <a16:creationId xmlns:a16="http://schemas.microsoft.com/office/drawing/2014/main" id="{85278C95-D979-4477-A430-E8EAF498B3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6" name="Text Box 60">
          <a:extLst>
            <a:ext uri="{FF2B5EF4-FFF2-40B4-BE49-F238E27FC236}">
              <a16:creationId xmlns:a16="http://schemas.microsoft.com/office/drawing/2014/main" id="{46402973-D7C2-4D63-AA3C-10FC7DE106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7" name="Text Box 61">
          <a:extLst>
            <a:ext uri="{FF2B5EF4-FFF2-40B4-BE49-F238E27FC236}">
              <a16:creationId xmlns:a16="http://schemas.microsoft.com/office/drawing/2014/main" id="{AA71F282-296E-489F-90F1-483D733080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8" name="Text Box 62">
          <a:extLst>
            <a:ext uri="{FF2B5EF4-FFF2-40B4-BE49-F238E27FC236}">
              <a16:creationId xmlns:a16="http://schemas.microsoft.com/office/drawing/2014/main" id="{32889F8D-6F6C-42F3-BADF-EBD1C6E1CD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79" name="Text Box 63">
          <a:extLst>
            <a:ext uri="{FF2B5EF4-FFF2-40B4-BE49-F238E27FC236}">
              <a16:creationId xmlns:a16="http://schemas.microsoft.com/office/drawing/2014/main" id="{E9EE3D79-A5EF-4B10-AF63-5693B644E9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0" name="Text Box 64">
          <a:extLst>
            <a:ext uri="{FF2B5EF4-FFF2-40B4-BE49-F238E27FC236}">
              <a16:creationId xmlns:a16="http://schemas.microsoft.com/office/drawing/2014/main" id="{24C9D717-2FC7-49EF-A8B6-8793DAB44E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1" name="Text Box 66">
          <a:extLst>
            <a:ext uri="{FF2B5EF4-FFF2-40B4-BE49-F238E27FC236}">
              <a16:creationId xmlns:a16="http://schemas.microsoft.com/office/drawing/2014/main" id="{D8617E44-7051-40DA-B1E1-073748C5A0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2" name="Text Box 67">
          <a:extLst>
            <a:ext uri="{FF2B5EF4-FFF2-40B4-BE49-F238E27FC236}">
              <a16:creationId xmlns:a16="http://schemas.microsoft.com/office/drawing/2014/main" id="{559F45ED-4990-46A1-8846-851920A351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3" name="Text Box 68">
          <a:extLst>
            <a:ext uri="{FF2B5EF4-FFF2-40B4-BE49-F238E27FC236}">
              <a16:creationId xmlns:a16="http://schemas.microsoft.com/office/drawing/2014/main" id="{E5606B25-A88F-4E50-9183-E9067AD0D5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4" name="Text Box 69">
          <a:extLst>
            <a:ext uri="{FF2B5EF4-FFF2-40B4-BE49-F238E27FC236}">
              <a16:creationId xmlns:a16="http://schemas.microsoft.com/office/drawing/2014/main" id="{6CFB9625-49F3-4D4C-8A15-340ABC74E5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5" name="Text Box 70">
          <a:extLst>
            <a:ext uri="{FF2B5EF4-FFF2-40B4-BE49-F238E27FC236}">
              <a16:creationId xmlns:a16="http://schemas.microsoft.com/office/drawing/2014/main" id="{D3A6BF90-27C0-4275-B92B-0247D56890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6" name="Text Box 71">
          <a:extLst>
            <a:ext uri="{FF2B5EF4-FFF2-40B4-BE49-F238E27FC236}">
              <a16:creationId xmlns:a16="http://schemas.microsoft.com/office/drawing/2014/main" id="{E658C486-B92F-4D9E-B1B8-ED24E0A7F4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7" name="Text Box 72">
          <a:extLst>
            <a:ext uri="{FF2B5EF4-FFF2-40B4-BE49-F238E27FC236}">
              <a16:creationId xmlns:a16="http://schemas.microsoft.com/office/drawing/2014/main" id="{27815C90-EC46-4F1B-8353-66A62E85A7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8" name="Text Box 73">
          <a:extLst>
            <a:ext uri="{FF2B5EF4-FFF2-40B4-BE49-F238E27FC236}">
              <a16:creationId xmlns:a16="http://schemas.microsoft.com/office/drawing/2014/main" id="{109B34CE-6EC6-4042-9423-B9581578D1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89" name="Text Box 74">
          <a:extLst>
            <a:ext uri="{FF2B5EF4-FFF2-40B4-BE49-F238E27FC236}">
              <a16:creationId xmlns:a16="http://schemas.microsoft.com/office/drawing/2014/main" id="{925EC5A2-5CAE-4423-BEA5-FC8E6C2596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0" name="Text Box 75">
          <a:extLst>
            <a:ext uri="{FF2B5EF4-FFF2-40B4-BE49-F238E27FC236}">
              <a16:creationId xmlns:a16="http://schemas.microsoft.com/office/drawing/2014/main" id="{A9C1E4F0-B5A5-4CA3-9DB4-C264379A57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1" name="Text Box 77">
          <a:extLst>
            <a:ext uri="{FF2B5EF4-FFF2-40B4-BE49-F238E27FC236}">
              <a16:creationId xmlns:a16="http://schemas.microsoft.com/office/drawing/2014/main" id="{3EC05FD3-02D1-440F-8F00-48512FFE17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2" name="Text Box 78">
          <a:extLst>
            <a:ext uri="{FF2B5EF4-FFF2-40B4-BE49-F238E27FC236}">
              <a16:creationId xmlns:a16="http://schemas.microsoft.com/office/drawing/2014/main" id="{9BC6BD59-0618-4C31-AC3C-6D61E05D81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3" name="Text Box 80">
          <a:extLst>
            <a:ext uri="{FF2B5EF4-FFF2-40B4-BE49-F238E27FC236}">
              <a16:creationId xmlns:a16="http://schemas.microsoft.com/office/drawing/2014/main" id="{8AAD245D-193D-4B9B-877C-305A9FC2A8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4" name="Text Box 81">
          <a:extLst>
            <a:ext uri="{FF2B5EF4-FFF2-40B4-BE49-F238E27FC236}">
              <a16:creationId xmlns:a16="http://schemas.microsoft.com/office/drawing/2014/main" id="{4DF60C15-ACC1-43F1-BDA3-48A0D1F983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2EBEAD21-CB8B-476F-9803-4FB6749769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6" name="Text Box 40">
          <a:extLst>
            <a:ext uri="{FF2B5EF4-FFF2-40B4-BE49-F238E27FC236}">
              <a16:creationId xmlns:a16="http://schemas.microsoft.com/office/drawing/2014/main" id="{86863AC4-CFC9-49E2-8AE9-00DEA24746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7" name="Text Box 41">
          <a:extLst>
            <a:ext uri="{FF2B5EF4-FFF2-40B4-BE49-F238E27FC236}">
              <a16:creationId xmlns:a16="http://schemas.microsoft.com/office/drawing/2014/main" id="{35679F1C-2450-4A5B-AD3A-61510B30D0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8" name="Text Box 42">
          <a:extLst>
            <a:ext uri="{FF2B5EF4-FFF2-40B4-BE49-F238E27FC236}">
              <a16:creationId xmlns:a16="http://schemas.microsoft.com/office/drawing/2014/main" id="{2DFF43B8-EBFC-48A2-9605-B8747729DC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599" name="Text Box 43">
          <a:extLst>
            <a:ext uri="{FF2B5EF4-FFF2-40B4-BE49-F238E27FC236}">
              <a16:creationId xmlns:a16="http://schemas.microsoft.com/office/drawing/2014/main" id="{2E2CEE40-73FB-4236-AB95-FC9211C6C6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0" name="Text Box 44">
          <a:extLst>
            <a:ext uri="{FF2B5EF4-FFF2-40B4-BE49-F238E27FC236}">
              <a16:creationId xmlns:a16="http://schemas.microsoft.com/office/drawing/2014/main" id="{B17E0794-3B22-467C-961A-58D7364BE3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1" name="Text Box 45">
          <a:extLst>
            <a:ext uri="{FF2B5EF4-FFF2-40B4-BE49-F238E27FC236}">
              <a16:creationId xmlns:a16="http://schemas.microsoft.com/office/drawing/2014/main" id="{EB4DAA75-AD3E-43EA-B7E5-36938CD171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2" name="Text Box 46">
          <a:extLst>
            <a:ext uri="{FF2B5EF4-FFF2-40B4-BE49-F238E27FC236}">
              <a16:creationId xmlns:a16="http://schemas.microsoft.com/office/drawing/2014/main" id="{AE21EDD1-FE79-4F32-A792-1C589BB670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3" name="Text Box 47">
          <a:extLst>
            <a:ext uri="{FF2B5EF4-FFF2-40B4-BE49-F238E27FC236}">
              <a16:creationId xmlns:a16="http://schemas.microsoft.com/office/drawing/2014/main" id="{A79CB484-B490-44F6-AA64-8AA4BBB8BD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4" name="Text Box 48">
          <a:extLst>
            <a:ext uri="{FF2B5EF4-FFF2-40B4-BE49-F238E27FC236}">
              <a16:creationId xmlns:a16="http://schemas.microsoft.com/office/drawing/2014/main" id="{4C7A0F19-B5A9-4125-8B32-8C434297B0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5" name="Text Box 55">
          <a:extLst>
            <a:ext uri="{FF2B5EF4-FFF2-40B4-BE49-F238E27FC236}">
              <a16:creationId xmlns:a16="http://schemas.microsoft.com/office/drawing/2014/main" id="{E3A0CFD2-4618-4FE6-BB9E-63407855A2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6" name="Text Box 56">
          <a:extLst>
            <a:ext uri="{FF2B5EF4-FFF2-40B4-BE49-F238E27FC236}">
              <a16:creationId xmlns:a16="http://schemas.microsoft.com/office/drawing/2014/main" id="{7135FE0A-8DB9-4B44-B0CE-0AFB373E15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7" name="Text Box 57">
          <a:extLst>
            <a:ext uri="{FF2B5EF4-FFF2-40B4-BE49-F238E27FC236}">
              <a16:creationId xmlns:a16="http://schemas.microsoft.com/office/drawing/2014/main" id="{5D4F71A4-BCC1-4622-98B4-78B2C92B13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8" name="Text Box 58">
          <a:extLst>
            <a:ext uri="{FF2B5EF4-FFF2-40B4-BE49-F238E27FC236}">
              <a16:creationId xmlns:a16="http://schemas.microsoft.com/office/drawing/2014/main" id="{D3A53B29-AF21-4180-BA2D-BDA328616B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09" name="Text Box 59">
          <a:extLst>
            <a:ext uri="{FF2B5EF4-FFF2-40B4-BE49-F238E27FC236}">
              <a16:creationId xmlns:a16="http://schemas.microsoft.com/office/drawing/2014/main" id="{C66FC76C-935A-45A4-946B-3895BD3CE2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0" name="Text Box 60">
          <a:extLst>
            <a:ext uri="{FF2B5EF4-FFF2-40B4-BE49-F238E27FC236}">
              <a16:creationId xmlns:a16="http://schemas.microsoft.com/office/drawing/2014/main" id="{CC67F47B-6DE9-45AC-AB6A-C440BB1135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1" name="Text Box 61">
          <a:extLst>
            <a:ext uri="{FF2B5EF4-FFF2-40B4-BE49-F238E27FC236}">
              <a16:creationId xmlns:a16="http://schemas.microsoft.com/office/drawing/2014/main" id="{B6B3A5A6-698E-41E7-9393-99B75F29ED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2" name="Text Box 62">
          <a:extLst>
            <a:ext uri="{FF2B5EF4-FFF2-40B4-BE49-F238E27FC236}">
              <a16:creationId xmlns:a16="http://schemas.microsoft.com/office/drawing/2014/main" id="{5C51A1C9-5907-4B9F-9508-42D62DA109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3" name="Text Box 63">
          <a:extLst>
            <a:ext uri="{FF2B5EF4-FFF2-40B4-BE49-F238E27FC236}">
              <a16:creationId xmlns:a16="http://schemas.microsoft.com/office/drawing/2014/main" id="{AEC5362E-C05E-421B-95AA-5398D0F044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4" name="Text Box 64">
          <a:extLst>
            <a:ext uri="{FF2B5EF4-FFF2-40B4-BE49-F238E27FC236}">
              <a16:creationId xmlns:a16="http://schemas.microsoft.com/office/drawing/2014/main" id="{1368F818-0D45-47CD-9913-44DB8151FF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5" name="Text Box 66">
          <a:extLst>
            <a:ext uri="{FF2B5EF4-FFF2-40B4-BE49-F238E27FC236}">
              <a16:creationId xmlns:a16="http://schemas.microsoft.com/office/drawing/2014/main" id="{A88901F2-18CA-4192-9754-8999498CFA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6" name="Text Box 67">
          <a:extLst>
            <a:ext uri="{FF2B5EF4-FFF2-40B4-BE49-F238E27FC236}">
              <a16:creationId xmlns:a16="http://schemas.microsoft.com/office/drawing/2014/main" id="{998F8F5E-150A-4E33-B4BB-3B9641E9DD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7" name="Text Box 68">
          <a:extLst>
            <a:ext uri="{FF2B5EF4-FFF2-40B4-BE49-F238E27FC236}">
              <a16:creationId xmlns:a16="http://schemas.microsoft.com/office/drawing/2014/main" id="{FBD17CF0-EE84-4690-BC33-B7CAFA9C7F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8" name="Text Box 69">
          <a:extLst>
            <a:ext uri="{FF2B5EF4-FFF2-40B4-BE49-F238E27FC236}">
              <a16:creationId xmlns:a16="http://schemas.microsoft.com/office/drawing/2014/main" id="{E0ED82B8-BA50-4681-97D5-DFA0FA9A4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19" name="Text Box 70">
          <a:extLst>
            <a:ext uri="{FF2B5EF4-FFF2-40B4-BE49-F238E27FC236}">
              <a16:creationId xmlns:a16="http://schemas.microsoft.com/office/drawing/2014/main" id="{5987AEAC-4D90-4E50-815E-D2F1E42124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0" name="Text Box 71">
          <a:extLst>
            <a:ext uri="{FF2B5EF4-FFF2-40B4-BE49-F238E27FC236}">
              <a16:creationId xmlns:a16="http://schemas.microsoft.com/office/drawing/2014/main" id="{A7CE5528-A5B1-442E-A73F-F0BF646B8A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1" name="Text Box 72">
          <a:extLst>
            <a:ext uri="{FF2B5EF4-FFF2-40B4-BE49-F238E27FC236}">
              <a16:creationId xmlns:a16="http://schemas.microsoft.com/office/drawing/2014/main" id="{576CBA0E-4C34-4E2E-8C6D-0DC72FBFE9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2" name="Text Box 73">
          <a:extLst>
            <a:ext uri="{FF2B5EF4-FFF2-40B4-BE49-F238E27FC236}">
              <a16:creationId xmlns:a16="http://schemas.microsoft.com/office/drawing/2014/main" id="{0811D6D3-A55E-4D0F-A544-B6796EC9AB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3" name="Text Box 74">
          <a:extLst>
            <a:ext uri="{FF2B5EF4-FFF2-40B4-BE49-F238E27FC236}">
              <a16:creationId xmlns:a16="http://schemas.microsoft.com/office/drawing/2014/main" id="{2F7ED6AD-0757-47BB-8A93-4499DA0C62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4" name="Text Box 75">
          <a:extLst>
            <a:ext uri="{FF2B5EF4-FFF2-40B4-BE49-F238E27FC236}">
              <a16:creationId xmlns:a16="http://schemas.microsoft.com/office/drawing/2014/main" id="{77813464-98B1-4AF7-8C72-D7452F4077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5" name="Text Box 77">
          <a:extLst>
            <a:ext uri="{FF2B5EF4-FFF2-40B4-BE49-F238E27FC236}">
              <a16:creationId xmlns:a16="http://schemas.microsoft.com/office/drawing/2014/main" id="{0F9AC5BD-48C6-49FA-A128-553D960018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6" name="Text Box 78">
          <a:extLst>
            <a:ext uri="{FF2B5EF4-FFF2-40B4-BE49-F238E27FC236}">
              <a16:creationId xmlns:a16="http://schemas.microsoft.com/office/drawing/2014/main" id="{072D4821-BD4D-4B95-9769-BAC81ACE2C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7" name="Text Box 80">
          <a:extLst>
            <a:ext uri="{FF2B5EF4-FFF2-40B4-BE49-F238E27FC236}">
              <a16:creationId xmlns:a16="http://schemas.microsoft.com/office/drawing/2014/main" id="{8D022DC5-A0DE-446F-83AA-0FA80092AA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8" name="Text Box 81">
          <a:extLst>
            <a:ext uri="{FF2B5EF4-FFF2-40B4-BE49-F238E27FC236}">
              <a16:creationId xmlns:a16="http://schemas.microsoft.com/office/drawing/2014/main" id="{F5903F51-503A-480F-B315-35BCFA79FF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9AF070BB-534D-4955-8F83-14FE6FE59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DCA80089-3708-4883-9145-B75D1858C7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1" name="Text Box 5">
          <a:extLst>
            <a:ext uri="{FF2B5EF4-FFF2-40B4-BE49-F238E27FC236}">
              <a16:creationId xmlns:a16="http://schemas.microsoft.com/office/drawing/2014/main" id="{99D88ADA-A7DC-43A2-81FA-241712F31D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2" name="Text Box 6">
          <a:extLst>
            <a:ext uri="{FF2B5EF4-FFF2-40B4-BE49-F238E27FC236}">
              <a16:creationId xmlns:a16="http://schemas.microsoft.com/office/drawing/2014/main" id="{8E19981A-0F37-416C-881B-DCEA02D3C5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3" name="Text Box 7">
          <a:extLst>
            <a:ext uri="{FF2B5EF4-FFF2-40B4-BE49-F238E27FC236}">
              <a16:creationId xmlns:a16="http://schemas.microsoft.com/office/drawing/2014/main" id="{BF949949-1E2E-4E28-8DAA-E90766652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4D6C8250-142B-4ECF-BACE-DA4F47F6BA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D2F02EE9-9713-45F5-90FB-2A1F6586FC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6" name="Text Box 10">
          <a:extLst>
            <a:ext uri="{FF2B5EF4-FFF2-40B4-BE49-F238E27FC236}">
              <a16:creationId xmlns:a16="http://schemas.microsoft.com/office/drawing/2014/main" id="{2456D9E2-90F8-4303-9221-1B06F8E722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7" name="Text Box 11">
          <a:extLst>
            <a:ext uri="{FF2B5EF4-FFF2-40B4-BE49-F238E27FC236}">
              <a16:creationId xmlns:a16="http://schemas.microsoft.com/office/drawing/2014/main" id="{27107F00-A07E-42F7-880F-17044E8198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8" name="Text Box 12">
          <a:extLst>
            <a:ext uri="{FF2B5EF4-FFF2-40B4-BE49-F238E27FC236}">
              <a16:creationId xmlns:a16="http://schemas.microsoft.com/office/drawing/2014/main" id="{0AF62E49-33CA-483C-B7B3-FBAF54419D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39" name="Text Box 49">
          <a:extLst>
            <a:ext uri="{FF2B5EF4-FFF2-40B4-BE49-F238E27FC236}">
              <a16:creationId xmlns:a16="http://schemas.microsoft.com/office/drawing/2014/main" id="{08A5C01A-15DD-45AE-AFEE-B628CEDB99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0" name="Text Box 50">
          <a:extLst>
            <a:ext uri="{FF2B5EF4-FFF2-40B4-BE49-F238E27FC236}">
              <a16:creationId xmlns:a16="http://schemas.microsoft.com/office/drawing/2014/main" id="{F1FCE3EA-1920-4800-BB0F-5EB4DF6F63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1" name="Text Box 52">
          <a:extLst>
            <a:ext uri="{FF2B5EF4-FFF2-40B4-BE49-F238E27FC236}">
              <a16:creationId xmlns:a16="http://schemas.microsoft.com/office/drawing/2014/main" id="{44D7888B-A188-405B-9444-6BFCDCC8E8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2" name="Text Box 53">
          <a:extLst>
            <a:ext uri="{FF2B5EF4-FFF2-40B4-BE49-F238E27FC236}">
              <a16:creationId xmlns:a16="http://schemas.microsoft.com/office/drawing/2014/main" id="{BB553A97-70F9-45A7-B2FE-AAA8B43B1C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E2E4677C-4075-4609-A871-6E71BCDD20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6DBE935B-5604-497A-BEA9-9C0FD01BCD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CEC1C4AC-2576-4F6F-BDE6-5004759E7C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D9DFA198-74CF-4C1C-9809-449B73EB50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4BB5E271-28D6-4ACB-867C-3C88F3DD08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8" name="Text Box 8">
          <a:extLst>
            <a:ext uri="{FF2B5EF4-FFF2-40B4-BE49-F238E27FC236}">
              <a16:creationId xmlns:a16="http://schemas.microsoft.com/office/drawing/2014/main" id="{867A89B4-F418-4368-9A18-F94F419EBA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3A4ADAB6-3A30-4853-A12F-6C18220BA4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0" name="Text Box 10">
          <a:extLst>
            <a:ext uri="{FF2B5EF4-FFF2-40B4-BE49-F238E27FC236}">
              <a16:creationId xmlns:a16="http://schemas.microsoft.com/office/drawing/2014/main" id="{ED54DE82-B688-4560-921D-1AE8ADD04D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1" name="Text Box 11">
          <a:extLst>
            <a:ext uri="{FF2B5EF4-FFF2-40B4-BE49-F238E27FC236}">
              <a16:creationId xmlns:a16="http://schemas.microsoft.com/office/drawing/2014/main" id="{FE1C7A70-D694-43DC-8CDB-B0B511FBCA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2" name="Text Box 12">
          <a:extLst>
            <a:ext uri="{FF2B5EF4-FFF2-40B4-BE49-F238E27FC236}">
              <a16:creationId xmlns:a16="http://schemas.microsoft.com/office/drawing/2014/main" id="{85BFE066-A094-4EE6-BF50-FC7B93374F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D5204359-3FDD-44AA-AE48-A037F6E454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4" name="Text Box 40">
          <a:extLst>
            <a:ext uri="{FF2B5EF4-FFF2-40B4-BE49-F238E27FC236}">
              <a16:creationId xmlns:a16="http://schemas.microsoft.com/office/drawing/2014/main" id="{8A2537C6-5C7F-4F81-A90B-C8DBC8A8AB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5" name="Text Box 41">
          <a:extLst>
            <a:ext uri="{FF2B5EF4-FFF2-40B4-BE49-F238E27FC236}">
              <a16:creationId xmlns:a16="http://schemas.microsoft.com/office/drawing/2014/main" id="{3AEE48C6-61C6-4B14-9121-7557C2AF37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6" name="Text Box 42">
          <a:extLst>
            <a:ext uri="{FF2B5EF4-FFF2-40B4-BE49-F238E27FC236}">
              <a16:creationId xmlns:a16="http://schemas.microsoft.com/office/drawing/2014/main" id="{7E7E75D2-79BC-4B25-9693-8D6EF597B3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7" name="Text Box 43">
          <a:extLst>
            <a:ext uri="{FF2B5EF4-FFF2-40B4-BE49-F238E27FC236}">
              <a16:creationId xmlns:a16="http://schemas.microsoft.com/office/drawing/2014/main" id="{5AC437C0-A101-424C-9D74-A398D267EA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8" name="Text Box 44">
          <a:extLst>
            <a:ext uri="{FF2B5EF4-FFF2-40B4-BE49-F238E27FC236}">
              <a16:creationId xmlns:a16="http://schemas.microsoft.com/office/drawing/2014/main" id="{E8F79BFA-1D26-401E-8EB1-D15A4B99A6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59" name="Text Box 45">
          <a:extLst>
            <a:ext uri="{FF2B5EF4-FFF2-40B4-BE49-F238E27FC236}">
              <a16:creationId xmlns:a16="http://schemas.microsoft.com/office/drawing/2014/main" id="{8B6410C5-9529-42AF-9B3C-9E39FC49A1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469EE72D-8C8B-4C53-B490-59C489DD37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1" name="Text Box 47">
          <a:extLst>
            <a:ext uri="{FF2B5EF4-FFF2-40B4-BE49-F238E27FC236}">
              <a16:creationId xmlns:a16="http://schemas.microsoft.com/office/drawing/2014/main" id="{B9EEF21D-E2EA-4DAF-8B73-FE968F7DAE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2" name="Text Box 48">
          <a:extLst>
            <a:ext uri="{FF2B5EF4-FFF2-40B4-BE49-F238E27FC236}">
              <a16:creationId xmlns:a16="http://schemas.microsoft.com/office/drawing/2014/main" id="{BF6EC68F-DCC1-4363-B9B0-A73B2A72CB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3" name="Text Box 49">
          <a:extLst>
            <a:ext uri="{FF2B5EF4-FFF2-40B4-BE49-F238E27FC236}">
              <a16:creationId xmlns:a16="http://schemas.microsoft.com/office/drawing/2014/main" id="{1B564BC0-074C-4EF4-B8F3-A9680BC94E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4" name="Text Box 50">
          <a:extLst>
            <a:ext uri="{FF2B5EF4-FFF2-40B4-BE49-F238E27FC236}">
              <a16:creationId xmlns:a16="http://schemas.microsoft.com/office/drawing/2014/main" id="{99CE7AA6-42EA-4E02-A505-F72B698593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5" name="Text Box 52">
          <a:extLst>
            <a:ext uri="{FF2B5EF4-FFF2-40B4-BE49-F238E27FC236}">
              <a16:creationId xmlns:a16="http://schemas.microsoft.com/office/drawing/2014/main" id="{8BA8B300-CFC1-47C2-9496-69046E448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6" name="Text Box 53">
          <a:extLst>
            <a:ext uri="{FF2B5EF4-FFF2-40B4-BE49-F238E27FC236}">
              <a16:creationId xmlns:a16="http://schemas.microsoft.com/office/drawing/2014/main" id="{E1940AAC-F025-4D41-8D5E-158230CCA6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7" name="Text Box 55">
          <a:extLst>
            <a:ext uri="{FF2B5EF4-FFF2-40B4-BE49-F238E27FC236}">
              <a16:creationId xmlns:a16="http://schemas.microsoft.com/office/drawing/2014/main" id="{6FD2FB78-B0C0-40A6-8BFE-69114A2EB2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8" name="Text Box 56">
          <a:extLst>
            <a:ext uri="{FF2B5EF4-FFF2-40B4-BE49-F238E27FC236}">
              <a16:creationId xmlns:a16="http://schemas.microsoft.com/office/drawing/2014/main" id="{AA53DD4B-46C9-4623-AB11-C18E2E4CDA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69" name="Text Box 57">
          <a:extLst>
            <a:ext uri="{FF2B5EF4-FFF2-40B4-BE49-F238E27FC236}">
              <a16:creationId xmlns:a16="http://schemas.microsoft.com/office/drawing/2014/main" id="{A59D45F7-DAC1-46DE-A0AE-F939BEA597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0" name="Text Box 58">
          <a:extLst>
            <a:ext uri="{FF2B5EF4-FFF2-40B4-BE49-F238E27FC236}">
              <a16:creationId xmlns:a16="http://schemas.microsoft.com/office/drawing/2014/main" id="{12083B7D-953A-40F8-BFA7-CF9280A611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1" name="Text Box 59">
          <a:extLst>
            <a:ext uri="{FF2B5EF4-FFF2-40B4-BE49-F238E27FC236}">
              <a16:creationId xmlns:a16="http://schemas.microsoft.com/office/drawing/2014/main" id="{B1B8BCF3-7EAC-4E02-A5B7-D9C9AA8994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2" name="Text Box 60">
          <a:extLst>
            <a:ext uri="{FF2B5EF4-FFF2-40B4-BE49-F238E27FC236}">
              <a16:creationId xmlns:a16="http://schemas.microsoft.com/office/drawing/2014/main" id="{64497BFF-E7A3-4D91-A91B-32D3A63CCA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3" name="Text Box 61">
          <a:extLst>
            <a:ext uri="{FF2B5EF4-FFF2-40B4-BE49-F238E27FC236}">
              <a16:creationId xmlns:a16="http://schemas.microsoft.com/office/drawing/2014/main" id="{23D9078A-52E7-4F02-A34E-CF4FD1C4C3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4" name="Text Box 62">
          <a:extLst>
            <a:ext uri="{FF2B5EF4-FFF2-40B4-BE49-F238E27FC236}">
              <a16:creationId xmlns:a16="http://schemas.microsoft.com/office/drawing/2014/main" id="{A9F0404D-1872-4743-B3A5-B9A7AA390D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5" name="Text Box 63">
          <a:extLst>
            <a:ext uri="{FF2B5EF4-FFF2-40B4-BE49-F238E27FC236}">
              <a16:creationId xmlns:a16="http://schemas.microsoft.com/office/drawing/2014/main" id="{0E1C5BED-CC65-489B-89FE-137C8D9CBE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6" name="Text Box 64">
          <a:extLst>
            <a:ext uri="{FF2B5EF4-FFF2-40B4-BE49-F238E27FC236}">
              <a16:creationId xmlns:a16="http://schemas.microsoft.com/office/drawing/2014/main" id="{F0962361-D2DC-4649-B3D4-F5203DA489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7" name="Text Box 66">
          <a:extLst>
            <a:ext uri="{FF2B5EF4-FFF2-40B4-BE49-F238E27FC236}">
              <a16:creationId xmlns:a16="http://schemas.microsoft.com/office/drawing/2014/main" id="{4985DCB3-FBEE-4E73-AF5F-ECC154992D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8" name="Text Box 67">
          <a:extLst>
            <a:ext uri="{FF2B5EF4-FFF2-40B4-BE49-F238E27FC236}">
              <a16:creationId xmlns:a16="http://schemas.microsoft.com/office/drawing/2014/main" id="{57443A21-ABAB-4D16-8DA8-32926F36C8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79" name="Text Box 68">
          <a:extLst>
            <a:ext uri="{FF2B5EF4-FFF2-40B4-BE49-F238E27FC236}">
              <a16:creationId xmlns:a16="http://schemas.microsoft.com/office/drawing/2014/main" id="{C258479D-EB51-470C-A1D6-148146FBEF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0" name="Text Box 69">
          <a:extLst>
            <a:ext uri="{FF2B5EF4-FFF2-40B4-BE49-F238E27FC236}">
              <a16:creationId xmlns:a16="http://schemas.microsoft.com/office/drawing/2014/main" id="{4BBBF469-06C3-4033-9C4D-A9AE259631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1" name="Text Box 70">
          <a:extLst>
            <a:ext uri="{FF2B5EF4-FFF2-40B4-BE49-F238E27FC236}">
              <a16:creationId xmlns:a16="http://schemas.microsoft.com/office/drawing/2014/main" id="{EAAA54AE-776E-40CA-829B-C1DE4C92F5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2" name="Text Box 71">
          <a:extLst>
            <a:ext uri="{FF2B5EF4-FFF2-40B4-BE49-F238E27FC236}">
              <a16:creationId xmlns:a16="http://schemas.microsoft.com/office/drawing/2014/main" id="{AE359399-361C-44A8-9990-575180D88D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3" name="Text Box 72">
          <a:extLst>
            <a:ext uri="{FF2B5EF4-FFF2-40B4-BE49-F238E27FC236}">
              <a16:creationId xmlns:a16="http://schemas.microsoft.com/office/drawing/2014/main" id="{65EFC1EF-5296-49B3-B129-1099B3BAD4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4" name="Text Box 73">
          <a:extLst>
            <a:ext uri="{FF2B5EF4-FFF2-40B4-BE49-F238E27FC236}">
              <a16:creationId xmlns:a16="http://schemas.microsoft.com/office/drawing/2014/main" id="{D19A1657-CC3B-42BB-B5E7-86AC4F8985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5" name="Text Box 74">
          <a:extLst>
            <a:ext uri="{FF2B5EF4-FFF2-40B4-BE49-F238E27FC236}">
              <a16:creationId xmlns:a16="http://schemas.microsoft.com/office/drawing/2014/main" id="{68E40CC6-8A39-49ED-8BEF-F27E906BC8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6" name="Text Box 75">
          <a:extLst>
            <a:ext uri="{FF2B5EF4-FFF2-40B4-BE49-F238E27FC236}">
              <a16:creationId xmlns:a16="http://schemas.microsoft.com/office/drawing/2014/main" id="{985CBFD3-C2ED-42F6-8213-CD79A58E52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7" name="Text Box 77">
          <a:extLst>
            <a:ext uri="{FF2B5EF4-FFF2-40B4-BE49-F238E27FC236}">
              <a16:creationId xmlns:a16="http://schemas.microsoft.com/office/drawing/2014/main" id="{4D5B0D15-327F-4C58-9A50-348F533B08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8" name="Text Box 78">
          <a:extLst>
            <a:ext uri="{FF2B5EF4-FFF2-40B4-BE49-F238E27FC236}">
              <a16:creationId xmlns:a16="http://schemas.microsoft.com/office/drawing/2014/main" id="{0FDFE8AF-D0DF-45CB-B456-98F9B8D0A9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89" name="Text Box 80">
          <a:extLst>
            <a:ext uri="{FF2B5EF4-FFF2-40B4-BE49-F238E27FC236}">
              <a16:creationId xmlns:a16="http://schemas.microsoft.com/office/drawing/2014/main" id="{63380ABF-E6F5-4B28-99E5-AE59F1797D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0" name="Text Box 81">
          <a:extLst>
            <a:ext uri="{FF2B5EF4-FFF2-40B4-BE49-F238E27FC236}">
              <a16:creationId xmlns:a16="http://schemas.microsoft.com/office/drawing/2014/main" id="{8AC12DFF-F8DF-4FB5-AB34-B87BD8835F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AE21C859-2721-470C-877A-B3B46043A2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2" name="Text Box 40">
          <a:extLst>
            <a:ext uri="{FF2B5EF4-FFF2-40B4-BE49-F238E27FC236}">
              <a16:creationId xmlns:a16="http://schemas.microsoft.com/office/drawing/2014/main" id="{CEED2BEF-0F2F-466F-9D0C-E38643B5DD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3" name="Text Box 41">
          <a:extLst>
            <a:ext uri="{FF2B5EF4-FFF2-40B4-BE49-F238E27FC236}">
              <a16:creationId xmlns:a16="http://schemas.microsoft.com/office/drawing/2014/main" id="{42959A00-BD34-4BE0-8EF3-9E8D956E27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4" name="Text Box 42">
          <a:extLst>
            <a:ext uri="{FF2B5EF4-FFF2-40B4-BE49-F238E27FC236}">
              <a16:creationId xmlns:a16="http://schemas.microsoft.com/office/drawing/2014/main" id="{946FC955-4163-48E9-BE0C-92D0983004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5" name="Text Box 43">
          <a:extLst>
            <a:ext uri="{FF2B5EF4-FFF2-40B4-BE49-F238E27FC236}">
              <a16:creationId xmlns:a16="http://schemas.microsoft.com/office/drawing/2014/main" id="{77195587-563D-48CC-A495-C958417D09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6" name="Text Box 44">
          <a:extLst>
            <a:ext uri="{FF2B5EF4-FFF2-40B4-BE49-F238E27FC236}">
              <a16:creationId xmlns:a16="http://schemas.microsoft.com/office/drawing/2014/main" id="{1F9949B2-9C32-431F-9556-49069B2F56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7" name="Text Box 45">
          <a:extLst>
            <a:ext uri="{FF2B5EF4-FFF2-40B4-BE49-F238E27FC236}">
              <a16:creationId xmlns:a16="http://schemas.microsoft.com/office/drawing/2014/main" id="{888A8432-21FC-4B9D-8E7B-172B0CCA8F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8" name="Text Box 46">
          <a:extLst>
            <a:ext uri="{FF2B5EF4-FFF2-40B4-BE49-F238E27FC236}">
              <a16:creationId xmlns:a16="http://schemas.microsoft.com/office/drawing/2014/main" id="{4B19B0BD-B55E-4C35-81E2-90418FE64C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699" name="Text Box 47">
          <a:extLst>
            <a:ext uri="{FF2B5EF4-FFF2-40B4-BE49-F238E27FC236}">
              <a16:creationId xmlns:a16="http://schemas.microsoft.com/office/drawing/2014/main" id="{1E4FDCD8-FC79-439B-A32E-80445B7D75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0" name="Text Box 48">
          <a:extLst>
            <a:ext uri="{FF2B5EF4-FFF2-40B4-BE49-F238E27FC236}">
              <a16:creationId xmlns:a16="http://schemas.microsoft.com/office/drawing/2014/main" id="{B2964D89-06F0-4F5E-9CD9-47AA127A89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1" name="Text Box 55">
          <a:extLst>
            <a:ext uri="{FF2B5EF4-FFF2-40B4-BE49-F238E27FC236}">
              <a16:creationId xmlns:a16="http://schemas.microsoft.com/office/drawing/2014/main" id="{49AA30C0-D7AD-4D6E-8175-8079B9C0E6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2" name="Text Box 56">
          <a:extLst>
            <a:ext uri="{FF2B5EF4-FFF2-40B4-BE49-F238E27FC236}">
              <a16:creationId xmlns:a16="http://schemas.microsoft.com/office/drawing/2014/main" id="{CF3C181B-D6C2-4711-B842-37E2A130F1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3" name="Text Box 57">
          <a:extLst>
            <a:ext uri="{FF2B5EF4-FFF2-40B4-BE49-F238E27FC236}">
              <a16:creationId xmlns:a16="http://schemas.microsoft.com/office/drawing/2014/main" id="{40F2C501-E118-4F84-B5AE-9C175EAF40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4" name="Text Box 58">
          <a:extLst>
            <a:ext uri="{FF2B5EF4-FFF2-40B4-BE49-F238E27FC236}">
              <a16:creationId xmlns:a16="http://schemas.microsoft.com/office/drawing/2014/main" id="{656B6DAA-4D3F-485F-B7B5-3D81784316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5" name="Text Box 59">
          <a:extLst>
            <a:ext uri="{FF2B5EF4-FFF2-40B4-BE49-F238E27FC236}">
              <a16:creationId xmlns:a16="http://schemas.microsoft.com/office/drawing/2014/main" id="{08B73DD0-591A-4E45-977B-5F47336A31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6" name="Text Box 60">
          <a:extLst>
            <a:ext uri="{FF2B5EF4-FFF2-40B4-BE49-F238E27FC236}">
              <a16:creationId xmlns:a16="http://schemas.microsoft.com/office/drawing/2014/main" id="{5B96F9C4-3334-47E4-8C51-2914A190A3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7" name="Text Box 61">
          <a:extLst>
            <a:ext uri="{FF2B5EF4-FFF2-40B4-BE49-F238E27FC236}">
              <a16:creationId xmlns:a16="http://schemas.microsoft.com/office/drawing/2014/main" id="{12B93E78-6ED7-4CD6-9D81-55BEA7DE8B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8" name="Text Box 62">
          <a:extLst>
            <a:ext uri="{FF2B5EF4-FFF2-40B4-BE49-F238E27FC236}">
              <a16:creationId xmlns:a16="http://schemas.microsoft.com/office/drawing/2014/main" id="{638BD4EF-9187-47CA-BFA1-ACF89F7527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09" name="Text Box 63">
          <a:extLst>
            <a:ext uri="{FF2B5EF4-FFF2-40B4-BE49-F238E27FC236}">
              <a16:creationId xmlns:a16="http://schemas.microsoft.com/office/drawing/2014/main" id="{45FBF4AF-FBD1-46F9-A972-1FCFBDF5FA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0" name="Text Box 64">
          <a:extLst>
            <a:ext uri="{FF2B5EF4-FFF2-40B4-BE49-F238E27FC236}">
              <a16:creationId xmlns:a16="http://schemas.microsoft.com/office/drawing/2014/main" id="{462591CD-0CE7-4482-859F-0C08B903CF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1" name="Text Box 66">
          <a:extLst>
            <a:ext uri="{FF2B5EF4-FFF2-40B4-BE49-F238E27FC236}">
              <a16:creationId xmlns:a16="http://schemas.microsoft.com/office/drawing/2014/main" id="{6FA4C4EC-CD4B-4FE2-9153-365D76DFC8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2" name="Text Box 67">
          <a:extLst>
            <a:ext uri="{FF2B5EF4-FFF2-40B4-BE49-F238E27FC236}">
              <a16:creationId xmlns:a16="http://schemas.microsoft.com/office/drawing/2014/main" id="{899A0863-32E3-4D1C-9F10-85E6BB5F60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3" name="Text Box 68">
          <a:extLst>
            <a:ext uri="{FF2B5EF4-FFF2-40B4-BE49-F238E27FC236}">
              <a16:creationId xmlns:a16="http://schemas.microsoft.com/office/drawing/2014/main" id="{F2095750-90AE-4FC3-A102-16B43741BB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4" name="Text Box 69">
          <a:extLst>
            <a:ext uri="{FF2B5EF4-FFF2-40B4-BE49-F238E27FC236}">
              <a16:creationId xmlns:a16="http://schemas.microsoft.com/office/drawing/2014/main" id="{5086F666-39D4-4498-83EA-31D369FEBE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5" name="Text Box 70">
          <a:extLst>
            <a:ext uri="{FF2B5EF4-FFF2-40B4-BE49-F238E27FC236}">
              <a16:creationId xmlns:a16="http://schemas.microsoft.com/office/drawing/2014/main" id="{2922FC4A-4D1A-4518-85AD-8636ADD0D6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6" name="Text Box 71">
          <a:extLst>
            <a:ext uri="{FF2B5EF4-FFF2-40B4-BE49-F238E27FC236}">
              <a16:creationId xmlns:a16="http://schemas.microsoft.com/office/drawing/2014/main" id="{1F781CA6-33C7-4F37-BB15-D3C70D7360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7" name="Text Box 72">
          <a:extLst>
            <a:ext uri="{FF2B5EF4-FFF2-40B4-BE49-F238E27FC236}">
              <a16:creationId xmlns:a16="http://schemas.microsoft.com/office/drawing/2014/main" id="{A086DFD2-8C9A-481A-83E8-1D2B7E3195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8" name="Text Box 73">
          <a:extLst>
            <a:ext uri="{FF2B5EF4-FFF2-40B4-BE49-F238E27FC236}">
              <a16:creationId xmlns:a16="http://schemas.microsoft.com/office/drawing/2014/main" id="{9EB30A8F-351C-4661-B247-D31FDEAB20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19" name="Text Box 74">
          <a:extLst>
            <a:ext uri="{FF2B5EF4-FFF2-40B4-BE49-F238E27FC236}">
              <a16:creationId xmlns:a16="http://schemas.microsoft.com/office/drawing/2014/main" id="{BC42B580-430C-4231-9226-F08382F768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0" name="Text Box 75">
          <a:extLst>
            <a:ext uri="{FF2B5EF4-FFF2-40B4-BE49-F238E27FC236}">
              <a16:creationId xmlns:a16="http://schemas.microsoft.com/office/drawing/2014/main" id="{EB997B4A-4D90-4074-9632-D84C68D715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1" name="Text Box 77">
          <a:extLst>
            <a:ext uri="{FF2B5EF4-FFF2-40B4-BE49-F238E27FC236}">
              <a16:creationId xmlns:a16="http://schemas.microsoft.com/office/drawing/2014/main" id="{5F8FCD05-D387-417B-957B-18BFAF1298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2" name="Text Box 78">
          <a:extLst>
            <a:ext uri="{FF2B5EF4-FFF2-40B4-BE49-F238E27FC236}">
              <a16:creationId xmlns:a16="http://schemas.microsoft.com/office/drawing/2014/main" id="{7DA0710A-84B3-4D2A-B72C-A1FCA799CD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3" name="Text Box 80">
          <a:extLst>
            <a:ext uri="{FF2B5EF4-FFF2-40B4-BE49-F238E27FC236}">
              <a16:creationId xmlns:a16="http://schemas.microsoft.com/office/drawing/2014/main" id="{9F71469B-A278-45F6-81D7-F00CD44B6F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4" name="Text Box 81">
          <a:extLst>
            <a:ext uri="{FF2B5EF4-FFF2-40B4-BE49-F238E27FC236}">
              <a16:creationId xmlns:a16="http://schemas.microsoft.com/office/drawing/2014/main" id="{67F92520-46BE-46E4-9FDB-1EFBE7BF08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F9EDF52F-F254-4EB4-981D-4AA82058F7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6" name="Text Box 40">
          <a:extLst>
            <a:ext uri="{FF2B5EF4-FFF2-40B4-BE49-F238E27FC236}">
              <a16:creationId xmlns:a16="http://schemas.microsoft.com/office/drawing/2014/main" id="{2152BAC3-29F7-44FD-92BA-C4B9C05219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4993802E-92D9-4D39-A036-9734CAFFD8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8" name="Text Box 42">
          <a:extLst>
            <a:ext uri="{FF2B5EF4-FFF2-40B4-BE49-F238E27FC236}">
              <a16:creationId xmlns:a16="http://schemas.microsoft.com/office/drawing/2014/main" id="{561F9353-7A46-4E88-8F8F-B644B9C986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29" name="Text Box 43">
          <a:extLst>
            <a:ext uri="{FF2B5EF4-FFF2-40B4-BE49-F238E27FC236}">
              <a16:creationId xmlns:a16="http://schemas.microsoft.com/office/drawing/2014/main" id="{ECBB372E-B53E-4FE0-9611-F9A20621AC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0" name="Text Box 44">
          <a:extLst>
            <a:ext uri="{FF2B5EF4-FFF2-40B4-BE49-F238E27FC236}">
              <a16:creationId xmlns:a16="http://schemas.microsoft.com/office/drawing/2014/main" id="{0E029EAB-2561-4A79-99D9-3873749B3E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1" name="Text Box 45">
          <a:extLst>
            <a:ext uri="{FF2B5EF4-FFF2-40B4-BE49-F238E27FC236}">
              <a16:creationId xmlns:a16="http://schemas.microsoft.com/office/drawing/2014/main" id="{FE773DC6-3A4C-4DE1-954C-A6B3A52314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8F2CC866-863C-4E00-8C9A-C29D068BE4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3" name="Text Box 47">
          <a:extLst>
            <a:ext uri="{FF2B5EF4-FFF2-40B4-BE49-F238E27FC236}">
              <a16:creationId xmlns:a16="http://schemas.microsoft.com/office/drawing/2014/main" id="{EC2ECC60-872B-4B6D-BF15-29AA41E8F0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4" name="Text Box 48">
          <a:extLst>
            <a:ext uri="{FF2B5EF4-FFF2-40B4-BE49-F238E27FC236}">
              <a16:creationId xmlns:a16="http://schemas.microsoft.com/office/drawing/2014/main" id="{674B6B1B-5E49-4683-A78A-DABDFC02D7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5" name="Text Box 55">
          <a:extLst>
            <a:ext uri="{FF2B5EF4-FFF2-40B4-BE49-F238E27FC236}">
              <a16:creationId xmlns:a16="http://schemas.microsoft.com/office/drawing/2014/main" id="{2C06CF34-9D25-4508-B794-08576953D4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6" name="Text Box 56">
          <a:extLst>
            <a:ext uri="{FF2B5EF4-FFF2-40B4-BE49-F238E27FC236}">
              <a16:creationId xmlns:a16="http://schemas.microsoft.com/office/drawing/2014/main" id="{DBE460F3-9444-4E1C-BBE2-632063D3E7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7" name="Text Box 57">
          <a:extLst>
            <a:ext uri="{FF2B5EF4-FFF2-40B4-BE49-F238E27FC236}">
              <a16:creationId xmlns:a16="http://schemas.microsoft.com/office/drawing/2014/main" id="{30A4EBC3-C9DC-4344-A49D-21254EB9C8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8" name="Text Box 58">
          <a:extLst>
            <a:ext uri="{FF2B5EF4-FFF2-40B4-BE49-F238E27FC236}">
              <a16:creationId xmlns:a16="http://schemas.microsoft.com/office/drawing/2014/main" id="{A5239319-1639-4F78-B8E5-9750830262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39" name="Text Box 59">
          <a:extLst>
            <a:ext uri="{FF2B5EF4-FFF2-40B4-BE49-F238E27FC236}">
              <a16:creationId xmlns:a16="http://schemas.microsoft.com/office/drawing/2014/main" id="{380B6848-D755-4966-AE63-042A8AF5E8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0" name="Text Box 60">
          <a:extLst>
            <a:ext uri="{FF2B5EF4-FFF2-40B4-BE49-F238E27FC236}">
              <a16:creationId xmlns:a16="http://schemas.microsoft.com/office/drawing/2014/main" id="{69DCC043-E323-452A-8EA2-9E5AF92DA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1" name="Text Box 61">
          <a:extLst>
            <a:ext uri="{FF2B5EF4-FFF2-40B4-BE49-F238E27FC236}">
              <a16:creationId xmlns:a16="http://schemas.microsoft.com/office/drawing/2014/main" id="{A1EEA353-D373-484E-991E-C7F48900EE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2" name="Text Box 62">
          <a:extLst>
            <a:ext uri="{FF2B5EF4-FFF2-40B4-BE49-F238E27FC236}">
              <a16:creationId xmlns:a16="http://schemas.microsoft.com/office/drawing/2014/main" id="{B25AFCAE-8550-45D9-AA61-9136964976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3" name="Text Box 63">
          <a:extLst>
            <a:ext uri="{FF2B5EF4-FFF2-40B4-BE49-F238E27FC236}">
              <a16:creationId xmlns:a16="http://schemas.microsoft.com/office/drawing/2014/main" id="{0EA62E2F-A5B1-4A84-A282-4D500D29EA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4" name="Text Box 64">
          <a:extLst>
            <a:ext uri="{FF2B5EF4-FFF2-40B4-BE49-F238E27FC236}">
              <a16:creationId xmlns:a16="http://schemas.microsoft.com/office/drawing/2014/main" id="{B33C99F8-CA88-4909-9DD6-8E7F0DF5EE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5" name="Text Box 66">
          <a:extLst>
            <a:ext uri="{FF2B5EF4-FFF2-40B4-BE49-F238E27FC236}">
              <a16:creationId xmlns:a16="http://schemas.microsoft.com/office/drawing/2014/main" id="{08A68E82-13E4-4B06-94F8-2F4A2FF91F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6" name="Text Box 67">
          <a:extLst>
            <a:ext uri="{FF2B5EF4-FFF2-40B4-BE49-F238E27FC236}">
              <a16:creationId xmlns:a16="http://schemas.microsoft.com/office/drawing/2014/main" id="{52929ACD-7ECF-4F6A-B632-B03F294D8E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7" name="Text Box 68">
          <a:extLst>
            <a:ext uri="{FF2B5EF4-FFF2-40B4-BE49-F238E27FC236}">
              <a16:creationId xmlns:a16="http://schemas.microsoft.com/office/drawing/2014/main" id="{72F512A4-693F-4439-9156-13F985A01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8" name="Text Box 69">
          <a:extLst>
            <a:ext uri="{FF2B5EF4-FFF2-40B4-BE49-F238E27FC236}">
              <a16:creationId xmlns:a16="http://schemas.microsoft.com/office/drawing/2014/main" id="{82B3A795-B373-4D9F-BAD7-A5DD6818E1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49" name="Text Box 70">
          <a:extLst>
            <a:ext uri="{FF2B5EF4-FFF2-40B4-BE49-F238E27FC236}">
              <a16:creationId xmlns:a16="http://schemas.microsoft.com/office/drawing/2014/main" id="{D30C80F0-4C34-4C66-AC24-5C6D7C8D6D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0" name="Text Box 71">
          <a:extLst>
            <a:ext uri="{FF2B5EF4-FFF2-40B4-BE49-F238E27FC236}">
              <a16:creationId xmlns:a16="http://schemas.microsoft.com/office/drawing/2014/main" id="{904781E0-BA66-42FF-B3AF-D6056D88AE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1" name="Text Box 72">
          <a:extLst>
            <a:ext uri="{FF2B5EF4-FFF2-40B4-BE49-F238E27FC236}">
              <a16:creationId xmlns:a16="http://schemas.microsoft.com/office/drawing/2014/main" id="{E9C6315E-FC30-4562-87D4-9332461AB5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2" name="Text Box 73">
          <a:extLst>
            <a:ext uri="{FF2B5EF4-FFF2-40B4-BE49-F238E27FC236}">
              <a16:creationId xmlns:a16="http://schemas.microsoft.com/office/drawing/2014/main" id="{C073460D-D37D-4884-AD11-3659BD513B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3" name="Text Box 74">
          <a:extLst>
            <a:ext uri="{FF2B5EF4-FFF2-40B4-BE49-F238E27FC236}">
              <a16:creationId xmlns:a16="http://schemas.microsoft.com/office/drawing/2014/main" id="{3FAB9145-8870-457A-9EDB-7333CAEEBA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4" name="Text Box 75">
          <a:extLst>
            <a:ext uri="{FF2B5EF4-FFF2-40B4-BE49-F238E27FC236}">
              <a16:creationId xmlns:a16="http://schemas.microsoft.com/office/drawing/2014/main" id="{21AE7D07-5CEB-4988-BF93-E693B4DB2F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5" name="Text Box 77">
          <a:extLst>
            <a:ext uri="{FF2B5EF4-FFF2-40B4-BE49-F238E27FC236}">
              <a16:creationId xmlns:a16="http://schemas.microsoft.com/office/drawing/2014/main" id="{4C8995C6-F1E2-43CD-AA40-59AD8BAF2D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6" name="Text Box 78">
          <a:extLst>
            <a:ext uri="{FF2B5EF4-FFF2-40B4-BE49-F238E27FC236}">
              <a16:creationId xmlns:a16="http://schemas.microsoft.com/office/drawing/2014/main" id="{78022049-5121-4FE5-BF43-0F23E8FCBE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7" name="Text Box 80">
          <a:extLst>
            <a:ext uri="{FF2B5EF4-FFF2-40B4-BE49-F238E27FC236}">
              <a16:creationId xmlns:a16="http://schemas.microsoft.com/office/drawing/2014/main" id="{973B89B6-A209-4D6C-9E8E-060202417E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8" name="Text Box 81">
          <a:extLst>
            <a:ext uri="{FF2B5EF4-FFF2-40B4-BE49-F238E27FC236}">
              <a16:creationId xmlns:a16="http://schemas.microsoft.com/office/drawing/2014/main" id="{965CDEE4-47E5-4D4B-9F97-F13C0C4A51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72123F8A-8D1E-4C61-A2EA-950E93CFE4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0" name="Text Box 40">
          <a:extLst>
            <a:ext uri="{FF2B5EF4-FFF2-40B4-BE49-F238E27FC236}">
              <a16:creationId xmlns:a16="http://schemas.microsoft.com/office/drawing/2014/main" id="{6887A265-D6FC-451C-A139-753824D00D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1" name="Text Box 41">
          <a:extLst>
            <a:ext uri="{FF2B5EF4-FFF2-40B4-BE49-F238E27FC236}">
              <a16:creationId xmlns:a16="http://schemas.microsoft.com/office/drawing/2014/main" id="{784DEF52-A8C0-4728-A36B-BBE9F47304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2" name="Text Box 42">
          <a:extLst>
            <a:ext uri="{FF2B5EF4-FFF2-40B4-BE49-F238E27FC236}">
              <a16:creationId xmlns:a16="http://schemas.microsoft.com/office/drawing/2014/main" id="{4EECE808-7E17-4996-8EAB-7255009405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3" name="Text Box 43">
          <a:extLst>
            <a:ext uri="{FF2B5EF4-FFF2-40B4-BE49-F238E27FC236}">
              <a16:creationId xmlns:a16="http://schemas.microsoft.com/office/drawing/2014/main" id="{1F340171-6489-4A3C-8E3C-136361E7B1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4" name="Text Box 44">
          <a:extLst>
            <a:ext uri="{FF2B5EF4-FFF2-40B4-BE49-F238E27FC236}">
              <a16:creationId xmlns:a16="http://schemas.microsoft.com/office/drawing/2014/main" id="{853998B0-9DFF-4814-9688-CDC06C8073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5" name="Text Box 45">
          <a:extLst>
            <a:ext uri="{FF2B5EF4-FFF2-40B4-BE49-F238E27FC236}">
              <a16:creationId xmlns:a16="http://schemas.microsoft.com/office/drawing/2014/main" id="{56E7377C-63D4-4228-9C40-B12C652B9E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6" name="Text Box 46">
          <a:extLst>
            <a:ext uri="{FF2B5EF4-FFF2-40B4-BE49-F238E27FC236}">
              <a16:creationId xmlns:a16="http://schemas.microsoft.com/office/drawing/2014/main" id="{002907CD-D30F-4BE6-9B27-9C1DA57F77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7" name="Text Box 47">
          <a:extLst>
            <a:ext uri="{FF2B5EF4-FFF2-40B4-BE49-F238E27FC236}">
              <a16:creationId xmlns:a16="http://schemas.microsoft.com/office/drawing/2014/main" id="{D8B709AC-75CD-4A12-B5EA-9FE4409BB9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8" name="Text Box 48">
          <a:extLst>
            <a:ext uri="{FF2B5EF4-FFF2-40B4-BE49-F238E27FC236}">
              <a16:creationId xmlns:a16="http://schemas.microsoft.com/office/drawing/2014/main" id="{87ABE3FA-1D35-4956-ACD6-B800EAAD73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69" name="Text Box 55">
          <a:extLst>
            <a:ext uri="{FF2B5EF4-FFF2-40B4-BE49-F238E27FC236}">
              <a16:creationId xmlns:a16="http://schemas.microsoft.com/office/drawing/2014/main" id="{3B4B4B6C-4787-44E8-974E-50DE85C2F6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0" name="Text Box 56">
          <a:extLst>
            <a:ext uri="{FF2B5EF4-FFF2-40B4-BE49-F238E27FC236}">
              <a16:creationId xmlns:a16="http://schemas.microsoft.com/office/drawing/2014/main" id="{748ABA03-93BD-40F0-BBC3-0452FB12F0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1" name="Text Box 57">
          <a:extLst>
            <a:ext uri="{FF2B5EF4-FFF2-40B4-BE49-F238E27FC236}">
              <a16:creationId xmlns:a16="http://schemas.microsoft.com/office/drawing/2014/main" id="{40B5F682-B1A1-44F6-8FFA-DFADB3FC5D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2" name="Text Box 58">
          <a:extLst>
            <a:ext uri="{FF2B5EF4-FFF2-40B4-BE49-F238E27FC236}">
              <a16:creationId xmlns:a16="http://schemas.microsoft.com/office/drawing/2014/main" id="{A282A97A-9D8D-4FFA-BC8D-DDA1805313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3" name="Text Box 59">
          <a:extLst>
            <a:ext uri="{FF2B5EF4-FFF2-40B4-BE49-F238E27FC236}">
              <a16:creationId xmlns:a16="http://schemas.microsoft.com/office/drawing/2014/main" id="{AB068F58-C84C-4377-A1D3-F99919E3C5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4" name="Text Box 60">
          <a:extLst>
            <a:ext uri="{FF2B5EF4-FFF2-40B4-BE49-F238E27FC236}">
              <a16:creationId xmlns:a16="http://schemas.microsoft.com/office/drawing/2014/main" id="{915E58C6-0BA0-4924-84EB-97E8BDE81B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5" name="Text Box 61">
          <a:extLst>
            <a:ext uri="{FF2B5EF4-FFF2-40B4-BE49-F238E27FC236}">
              <a16:creationId xmlns:a16="http://schemas.microsoft.com/office/drawing/2014/main" id="{A0B5E14B-3725-4472-B0D3-A59AA0DCB2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6" name="Text Box 62">
          <a:extLst>
            <a:ext uri="{FF2B5EF4-FFF2-40B4-BE49-F238E27FC236}">
              <a16:creationId xmlns:a16="http://schemas.microsoft.com/office/drawing/2014/main" id="{5E6DF8B8-EB54-469B-AE06-AFDF900C8F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7" name="Text Box 63">
          <a:extLst>
            <a:ext uri="{FF2B5EF4-FFF2-40B4-BE49-F238E27FC236}">
              <a16:creationId xmlns:a16="http://schemas.microsoft.com/office/drawing/2014/main" id="{74D86DFD-58BE-4723-8102-F1153FF93C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8" name="Text Box 64">
          <a:extLst>
            <a:ext uri="{FF2B5EF4-FFF2-40B4-BE49-F238E27FC236}">
              <a16:creationId xmlns:a16="http://schemas.microsoft.com/office/drawing/2014/main" id="{24487516-6D05-4EA8-B9D3-EEAD17937F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79" name="Text Box 66">
          <a:extLst>
            <a:ext uri="{FF2B5EF4-FFF2-40B4-BE49-F238E27FC236}">
              <a16:creationId xmlns:a16="http://schemas.microsoft.com/office/drawing/2014/main" id="{C2DDE2E7-7215-4A82-B561-86514ECB3A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0" name="Text Box 67">
          <a:extLst>
            <a:ext uri="{FF2B5EF4-FFF2-40B4-BE49-F238E27FC236}">
              <a16:creationId xmlns:a16="http://schemas.microsoft.com/office/drawing/2014/main" id="{2021EAD2-CCF5-4B45-AFFA-78E740C9FF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1" name="Text Box 68">
          <a:extLst>
            <a:ext uri="{FF2B5EF4-FFF2-40B4-BE49-F238E27FC236}">
              <a16:creationId xmlns:a16="http://schemas.microsoft.com/office/drawing/2014/main" id="{5993CA25-D0AA-4752-ACB2-E38E4F1817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2" name="Text Box 69">
          <a:extLst>
            <a:ext uri="{FF2B5EF4-FFF2-40B4-BE49-F238E27FC236}">
              <a16:creationId xmlns:a16="http://schemas.microsoft.com/office/drawing/2014/main" id="{0ED1B109-3EE5-4538-BF85-EC696CF6AA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3" name="Text Box 70">
          <a:extLst>
            <a:ext uri="{FF2B5EF4-FFF2-40B4-BE49-F238E27FC236}">
              <a16:creationId xmlns:a16="http://schemas.microsoft.com/office/drawing/2014/main" id="{9B790BEF-5B62-4442-9663-AB488A5E56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4" name="Text Box 71">
          <a:extLst>
            <a:ext uri="{FF2B5EF4-FFF2-40B4-BE49-F238E27FC236}">
              <a16:creationId xmlns:a16="http://schemas.microsoft.com/office/drawing/2014/main" id="{397B0A79-5571-4C2F-A174-4484AC11B5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5" name="Text Box 72">
          <a:extLst>
            <a:ext uri="{FF2B5EF4-FFF2-40B4-BE49-F238E27FC236}">
              <a16:creationId xmlns:a16="http://schemas.microsoft.com/office/drawing/2014/main" id="{4EF36859-9FA8-49AD-93B6-D524F2F7DB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6" name="Text Box 73">
          <a:extLst>
            <a:ext uri="{FF2B5EF4-FFF2-40B4-BE49-F238E27FC236}">
              <a16:creationId xmlns:a16="http://schemas.microsoft.com/office/drawing/2014/main" id="{B1DF739F-71FA-4B64-B990-3E76478643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7" name="Text Box 74">
          <a:extLst>
            <a:ext uri="{FF2B5EF4-FFF2-40B4-BE49-F238E27FC236}">
              <a16:creationId xmlns:a16="http://schemas.microsoft.com/office/drawing/2014/main" id="{14E34E6B-A544-4509-AD01-A1208701C3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8" name="Text Box 75">
          <a:extLst>
            <a:ext uri="{FF2B5EF4-FFF2-40B4-BE49-F238E27FC236}">
              <a16:creationId xmlns:a16="http://schemas.microsoft.com/office/drawing/2014/main" id="{5EB15350-F09A-41E9-93BA-4330B08A17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89" name="Text Box 77">
          <a:extLst>
            <a:ext uri="{FF2B5EF4-FFF2-40B4-BE49-F238E27FC236}">
              <a16:creationId xmlns:a16="http://schemas.microsoft.com/office/drawing/2014/main" id="{12B096CD-BB6E-440B-A05F-5D12F831A4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0" name="Text Box 78">
          <a:extLst>
            <a:ext uri="{FF2B5EF4-FFF2-40B4-BE49-F238E27FC236}">
              <a16:creationId xmlns:a16="http://schemas.microsoft.com/office/drawing/2014/main" id="{C0915B70-2C49-4EC2-91CE-ABC1FC07B3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1" name="Text Box 80">
          <a:extLst>
            <a:ext uri="{FF2B5EF4-FFF2-40B4-BE49-F238E27FC236}">
              <a16:creationId xmlns:a16="http://schemas.microsoft.com/office/drawing/2014/main" id="{4B506F53-0957-4944-A9B6-A4E2C7C202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2" name="Text Box 8">
          <a:extLst>
            <a:ext uri="{FF2B5EF4-FFF2-40B4-BE49-F238E27FC236}">
              <a16:creationId xmlns:a16="http://schemas.microsoft.com/office/drawing/2014/main" id="{596402CF-87CD-4F59-A743-3E481B9A59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14C5280D-D30D-406D-A8C2-5F717B97FC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EB24EB4B-E4AD-499D-8EA2-BC26106F34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5" name="Text Box 11">
          <a:extLst>
            <a:ext uri="{FF2B5EF4-FFF2-40B4-BE49-F238E27FC236}">
              <a16:creationId xmlns:a16="http://schemas.microsoft.com/office/drawing/2014/main" id="{45C4A997-056B-4DA3-A420-2C75118B87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F0CB5C23-42FF-4FFC-A648-13C71B52A3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7" name="Text Box 49">
          <a:extLst>
            <a:ext uri="{FF2B5EF4-FFF2-40B4-BE49-F238E27FC236}">
              <a16:creationId xmlns:a16="http://schemas.microsoft.com/office/drawing/2014/main" id="{F2021E2A-B80D-40EE-9411-F67E58EF24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8" name="Text Box 50">
          <a:extLst>
            <a:ext uri="{FF2B5EF4-FFF2-40B4-BE49-F238E27FC236}">
              <a16:creationId xmlns:a16="http://schemas.microsoft.com/office/drawing/2014/main" id="{40A2D02D-8E9C-4693-90E2-1F34FAFC28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799" name="Text Box 52">
          <a:extLst>
            <a:ext uri="{FF2B5EF4-FFF2-40B4-BE49-F238E27FC236}">
              <a16:creationId xmlns:a16="http://schemas.microsoft.com/office/drawing/2014/main" id="{2FA01C69-8284-4386-82F3-8F24A1C164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0" name="Text Box 53">
          <a:extLst>
            <a:ext uri="{FF2B5EF4-FFF2-40B4-BE49-F238E27FC236}">
              <a16:creationId xmlns:a16="http://schemas.microsoft.com/office/drawing/2014/main" id="{D980E875-9459-4E97-AD28-76B49841D6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59635BA6-E5A8-44D6-8704-AACA415D44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2" name="Text Box 40">
          <a:extLst>
            <a:ext uri="{FF2B5EF4-FFF2-40B4-BE49-F238E27FC236}">
              <a16:creationId xmlns:a16="http://schemas.microsoft.com/office/drawing/2014/main" id="{6915B342-0D20-45ED-BC2B-EDF103E725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A472CA63-E65C-4126-8CFB-F5BF0DA110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4" name="Text Box 42">
          <a:extLst>
            <a:ext uri="{FF2B5EF4-FFF2-40B4-BE49-F238E27FC236}">
              <a16:creationId xmlns:a16="http://schemas.microsoft.com/office/drawing/2014/main" id="{7845075A-DB55-49A2-98E7-2D560E6BA8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5" name="Text Box 43">
          <a:extLst>
            <a:ext uri="{FF2B5EF4-FFF2-40B4-BE49-F238E27FC236}">
              <a16:creationId xmlns:a16="http://schemas.microsoft.com/office/drawing/2014/main" id="{88A10CBD-B5E8-4607-B31B-D6FFBFEAFF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6" name="Text Box 44">
          <a:extLst>
            <a:ext uri="{FF2B5EF4-FFF2-40B4-BE49-F238E27FC236}">
              <a16:creationId xmlns:a16="http://schemas.microsoft.com/office/drawing/2014/main" id="{67A55148-1D56-4194-B78D-A3DB436696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7" name="Text Box 45">
          <a:extLst>
            <a:ext uri="{FF2B5EF4-FFF2-40B4-BE49-F238E27FC236}">
              <a16:creationId xmlns:a16="http://schemas.microsoft.com/office/drawing/2014/main" id="{7027E957-A890-4E0D-9A0C-D161449B36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8" name="Text Box 46">
          <a:extLst>
            <a:ext uri="{FF2B5EF4-FFF2-40B4-BE49-F238E27FC236}">
              <a16:creationId xmlns:a16="http://schemas.microsoft.com/office/drawing/2014/main" id="{8B29D495-A845-4957-90E0-9FEB307976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09" name="Text Box 47">
          <a:extLst>
            <a:ext uri="{FF2B5EF4-FFF2-40B4-BE49-F238E27FC236}">
              <a16:creationId xmlns:a16="http://schemas.microsoft.com/office/drawing/2014/main" id="{5F0096A2-BCE5-4D75-8B3D-B81300C738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0" name="Text Box 48">
          <a:extLst>
            <a:ext uri="{FF2B5EF4-FFF2-40B4-BE49-F238E27FC236}">
              <a16:creationId xmlns:a16="http://schemas.microsoft.com/office/drawing/2014/main" id="{4EFF188A-EB1E-40F0-AA25-7784E5E433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1" name="Text Box 55">
          <a:extLst>
            <a:ext uri="{FF2B5EF4-FFF2-40B4-BE49-F238E27FC236}">
              <a16:creationId xmlns:a16="http://schemas.microsoft.com/office/drawing/2014/main" id="{A5A700B4-5085-437B-8519-39C438F7C1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2" name="Text Box 56">
          <a:extLst>
            <a:ext uri="{FF2B5EF4-FFF2-40B4-BE49-F238E27FC236}">
              <a16:creationId xmlns:a16="http://schemas.microsoft.com/office/drawing/2014/main" id="{A8E91FE4-FE8E-4676-9F36-FB1A7763F1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3" name="Text Box 57">
          <a:extLst>
            <a:ext uri="{FF2B5EF4-FFF2-40B4-BE49-F238E27FC236}">
              <a16:creationId xmlns:a16="http://schemas.microsoft.com/office/drawing/2014/main" id="{A9049345-09EA-4CCE-BE3E-6B20EFAC7F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4" name="Text Box 58">
          <a:extLst>
            <a:ext uri="{FF2B5EF4-FFF2-40B4-BE49-F238E27FC236}">
              <a16:creationId xmlns:a16="http://schemas.microsoft.com/office/drawing/2014/main" id="{6332165B-E906-4170-9D76-ACAF9DD1B0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5" name="Text Box 59">
          <a:extLst>
            <a:ext uri="{FF2B5EF4-FFF2-40B4-BE49-F238E27FC236}">
              <a16:creationId xmlns:a16="http://schemas.microsoft.com/office/drawing/2014/main" id="{14585610-D37C-4163-965B-B9FEAD1116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6" name="Text Box 60">
          <a:extLst>
            <a:ext uri="{FF2B5EF4-FFF2-40B4-BE49-F238E27FC236}">
              <a16:creationId xmlns:a16="http://schemas.microsoft.com/office/drawing/2014/main" id="{F1346421-28D5-4348-8A69-7D64AFC342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7" name="Text Box 61">
          <a:extLst>
            <a:ext uri="{FF2B5EF4-FFF2-40B4-BE49-F238E27FC236}">
              <a16:creationId xmlns:a16="http://schemas.microsoft.com/office/drawing/2014/main" id="{EA5C95ED-8FD5-439B-AB06-473D4D4F9E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8" name="Text Box 62">
          <a:extLst>
            <a:ext uri="{FF2B5EF4-FFF2-40B4-BE49-F238E27FC236}">
              <a16:creationId xmlns:a16="http://schemas.microsoft.com/office/drawing/2014/main" id="{48F6B09F-42FE-4334-8356-6B56D324FE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19" name="Text Box 63">
          <a:extLst>
            <a:ext uri="{FF2B5EF4-FFF2-40B4-BE49-F238E27FC236}">
              <a16:creationId xmlns:a16="http://schemas.microsoft.com/office/drawing/2014/main" id="{706EC302-5761-4EEF-9E9C-C7549997CB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0" name="Text Box 64">
          <a:extLst>
            <a:ext uri="{FF2B5EF4-FFF2-40B4-BE49-F238E27FC236}">
              <a16:creationId xmlns:a16="http://schemas.microsoft.com/office/drawing/2014/main" id="{0BEF92E3-3239-4BB3-B200-14ABF3E44C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1" name="Text Box 66">
          <a:extLst>
            <a:ext uri="{FF2B5EF4-FFF2-40B4-BE49-F238E27FC236}">
              <a16:creationId xmlns:a16="http://schemas.microsoft.com/office/drawing/2014/main" id="{6B0F7918-A4DD-4245-85E4-DA341C6127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2" name="Text Box 67">
          <a:extLst>
            <a:ext uri="{FF2B5EF4-FFF2-40B4-BE49-F238E27FC236}">
              <a16:creationId xmlns:a16="http://schemas.microsoft.com/office/drawing/2014/main" id="{971BC747-9C8E-4B74-805F-F753E7E67F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3" name="Text Box 68">
          <a:extLst>
            <a:ext uri="{FF2B5EF4-FFF2-40B4-BE49-F238E27FC236}">
              <a16:creationId xmlns:a16="http://schemas.microsoft.com/office/drawing/2014/main" id="{B705A8B0-9F2C-44B2-9BC9-284E73931D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4" name="Text Box 69">
          <a:extLst>
            <a:ext uri="{FF2B5EF4-FFF2-40B4-BE49-F238E27FC236}">
              <a16:creationId xmlns:a16="http://schemas.microsoft.com/office/drawing/2014/main" id="{8725DF71-1295-4E8B-831B-3C4F290F0A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5" name="Text Box 70">
          <a:extLst>
            <a:ext uri="{FF2B5EF4-FFF2-40B4-BE49-F238E27FC236}">
              <a16:creationId xmlns:a16="http://schemas.microsoft.com/office/drawing/2014/main" id="{17D24B10-6B14-4ED2-9D17-2B955E44C6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6" name="Text Box 71">
          <a:extLst>
            <a:ext uri="{FF2B5EF4-FFF2-40B4-BE49-F238E27FC236}">
              <a16:creationId xmlns:a16="http://schemas.microsoft.com/office/drawing/2014/main" id="{911E3B21-B250-4A14-BFE5-EC42AADA11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7" name="Text Box 72">
          <a:extLst>
            <a:ext uri="{FF2B5EF4-FFF2-40B4-BE49-F238E27FC236}">
              <a16:creationId xmlns:a16="http://schemas.microsoft.com/office/drawing/2014/main" id="{89593846-4493-48E7-B056-C100C6A9FC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8" name="Text Box 73">
          <a:extLst>
            <a:ext uri="{FF2B5EF4-FFF2-40B4-BE49-F238E27FC236}">
              <a16:creationId xmlns:a16="http://schemas.microsoft.com/office/drawing/2014/main" id="{1836A38A-7B20-44C4-A35C-458BA454F2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29" name="Text Box 74">
          <a:extLst>
            <a:ext uri="{FF2B5EF4-FFF2-40B4-BE49-F238E27FC236}">
              <a16:creationId xmlns:a16="http://schemas.microsoft.com/office/drawing/2014/main" id="{AAA7D5F0-72A5-4A05-83B3-C6340640AD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0" name="Text Box 75">
          <a:extLst>
            <a:ext uri="{FF2B5EF4-FFF2-40B4-BE49-F238E27FC236}">
              <a16:creationId xmlns:a16="http://schemas.microsoft.com/office/drawing/2014/main" id="{8A980744-6F5A-4EED-9043-E501C00F62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1" name="Text Box 77">
          <a:extLst>
            <a:ext uri="{FF2B5EF4-FFF2-40B4-BE49-F238E27FC236}">
              <a16:creationId xmlns:a16="http://schemas.microsoft.com/office/drawing/2014/main" id="{3147C831-45A1-46E2-AF15-F990818854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2" name="Text Box 78">
          <a:extLst>
            <a:ext uri="{FF2B5EF4-FFF2-40B4-BE49-F238E27FC236}">
              <a16:creationId xmlns:a16="http://schemas.microsoft.com/office/drawing/2014/main" id="{46567550-C1BD-4BB3-868E-6735EFAB66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3" name="Text Box 80">
          <a:extLst>
            <a:ext uri="{FF2B5EF4-FFF2-40B4-BE49-F238E27FC236}">
              <a16:creationId xmlns:a16="http://schemas.microsoft.com/office/drawing/2014/main" id="{87CFD4D9-2DC9-4C42-B706-148E6BD08E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4" name="Text Box 81">
          <a:extLst>
            <a:ext uri="{FF2B5EF4-FFF2-40B4-BE49-F238E27FC236}">
              <a16:creationId xmlns:a16="http://schemas.microsoft.com/office/drawing/2014/main" id="{C3D32D9E-5520-427D-9068-B8CC8468E9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E31606AE-AEF8-4B4C-9DB5-83B3185586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6" name="Text Box 40">
          <a:extLst>
            <a:ext uri="{FF2B5EF4-FFF2-40B4-BE49-F238E27FC236}">
              <a16:creationId xmlns:a16="http://schemas.microsoft.com/office/drawing/2014/main" id="{751AAD0D-ACBE-4DF4-8CE0-276CD4E278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7" name="Text Box 41">
          <a:extLst>
            <a:ext uri="{FF2B5EF4-FFF2-40B4-BE49-F238E27FC236}">
              <a16:creationId xmlns:a16="http://schemas.microsoft.com/office/drawing/2014/main" id="{51ABCD63-067F-4ABD-8592-B7FE6F3542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8" name="Text Box 42">
          <a:extLst>
            <a:ext uri="{FF2B5EF4-FFF2-40B4-BE49-F238E27FC236}">
              <a16:creationId xmlns:a16="http://schemas.microsoft.com/office/drawing/2014/main" id="{A73676D8-74A6-47D4-B811-E66DAD05B7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39" name="Text Box 43">
          <a:extLst>
            <a:ext uri="{FF2B5EF4-FFF2-40B4-BE49-F238E27FC236}">
              <a16:creationId xmlns:a16="http://schemas.microsoft.com/office/drawing/2014/main" id="{D911341E-7DC3-4B4A-9CB2-13A02CCE3C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0" name="Text Box 44">
          <a:extLst>
            <a:ext uri="{FF2B5EF4-FFF2-40B4-BE49-F238E27FC236}">
              <a16:creationId xmlns:a16="http://schemas.microsoft.com/office/drawing/2014/main" id="{170637E3-EE91-46D5-8947-C3757392FF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1" name="Text Box 45">
          <a:extLst>
            <a:ext uri="{FF2B5EF4-FFF2-40B4-BE49-F238E27FC236}">
              <a16:creationId xmlns:a16="http://schemas.microsoft.com/office/drawing/2014/main" id="{77341523-E6EC-49E5-B893-11D11ECDAD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2" name="Text Box 46">
          <a:extLst>
            <a:ext uri="{FF2B5EF4-FFF2-40B4-BE49-F238E27FC236}">
              <a16:creationId xmlns:a16="http://schemas.microsoft.com/office/drawing/2014/main" id="{AB8553D7-861E-4755-B2AD-579A73A5B6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3" name="Text Box 47">
          <a:extLst>
            <a:ext uri="{FF2B5EF4-FFF2-40B4-BE49-F238E27FC236}">
              <a16:creationId xmlns:a16="http://schemas.microsoft.com/office/drawing/2014/main" id="{2E74C22D-66D0-4950-84C7-DD5D015CFA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4" name="Text Box 48">
          <a:extLst>
            <a:ext uri="{FF2B5EF4-FFF2-40B4-BE49-F238E27FC236}">
              <a16:creationId xmlns:a16="http://schemas.microsoft.com/office/drawing/2014/main" id="{28AE2ED3-A492-4643-B383-FF1BD0E4C0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5" name="Text Box 55">
          <a:extLst>
            <a:ext uri="{FF2B5EF4-FFF2-40B4-BE49-F238E27FC236}">
              <a16:creationId xmlns:a16="http://schemas.microsoft.com/office/drawing/2014/main" id="{C6AB67F3-C932-4446-8CB0-4C1FDE46D0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6" name="Text Box 56">
          <a:extLst>
            <a:ext uri="{FF2B5EF4-FFF2-40B4-BE49-F238E27FC236}">
              <a16:creationId xmlns:a16="http://schemas.microsoft.com/office/drawing/2014/main" id="{FF7BE04D-12CB-40F8-9CE5-C1499A2623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7" name="Text Box 57">
          <a:extLst>
            <a:ext uri="{FF2B5EF4-FFF2-40B4-BE49-F238E27FC236}">
              <a16:creationId xmlns:a16="http://schemas.microsoft.com/office/drawing/2014/main" id="{C85CD76C-2DA5-4F53-A7E6-CEEB6F1B71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8" name="Text Box 58">
          <a:extLst>
            <a:ext uri="{FF2B5EF4-FFF2-40B4-BE49-F238E27FC236}">
              <a16:creationId xmlns:a16="http://schemas.microsoft.com/office/drawing/2014/main" id="{DF05531E-194D-4A2E-BCE0-61970ABACB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49" name="Text Box 59">
          <a:extLst>
            <a:ext uri="{FF2B5EF4-FFF2-40B4-BE49-F238E27FC236}">
              <a16:creationId xmlns:a16="http://schemas.microsoft.com/office/drawing/2014/main" id="{11DE1CAA-1BB2-44C9-84AD-E9D49EF035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0" name="Text Box 60">
          <a:extLst>
            <a:ext uri="{FF2B5EF4-FFF2-40B4-BE49-F238E27FC236}">
              <a16:creationId xmlns:a16="http://schemas.microsoft.com/office/drawing/2014/main" id="{EB8C3059-C50B-4019-A121-1B94CC60A8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1" name="Text Box 61">
          <a:extLst>
            <a:ext uri="{FF2B5EF4-FFF2-40B4-BE49-F238E27FC236}">
              <a16:creationId xmlns:a16="http://schemas.microsoft.com/office/drawing/2014/main" id="{5BFA058B-7B68-4448-B526-D567DDF549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2" name="Text Box 62">
          <a:extLst>
            <a:ext uri="{FF2B5EF4-FFF2-40B4-BE49-F238E27FC236}">
              <a16:creationId xmlns:a16="http://schemas.microsoft.com/office/drawing/2014/main" id="{B0396FD3-F6C6-42DD-BA38-1709BD5DB6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3" name="Text Box 63">
          <a:extLst>
            <a:ext uri="{FF2B5EF4-FFF2-40B4-BE49-F238E27FC236}">
              <a16:creationId xmlns:a16="http://schemas.microsoft.com/office/drawing/2014/main" id="{5BE2E1EF-B283-403C-B6D7-38527C0ED0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4" name="Text Box 64">
          <a:extLst>
            <a:ext uri="{FF2B5EF4-FFF2-40B4-BE49-F238E27FC236}">
              <a16:creationId xmlns:a16="http://schemas.microsoft.com/office/drawing/2014/main" id="{43DF1BCC-4FBB-4B96-8B9A-1ECF66D4F5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5" name="Text Box 66">
          <a:extLst>
            <a:ext uri="{FF2B5EF4-FFF2-40B4-BE49-F238E27FC236}">
              <a16:creationId xmlns:a16="http://schemas.microsoft.com/office/drawing/2014/main" id="{6BF0E124-22E8-4E86-A3C2-8E992B4119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6" name="Text Box 67">
          <a:extLst>
            <a:ext uri="{FF2B5EF4-FFF2-40B4-BE49-F238E27FC236}">
              <a16:creationId xmlns:a16="http://schemas.microsoft.com/office/drawing/2014/main" id="{C2473814-B15A-4C84-83BD-EC284E5753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7" name="Text Box 68">
          <a:extLst>
            <a:ext uri="{FF2B5EF4-FFF2-40B4-BE49-F238E27FC236}">
              <a16:creationId xmlns:a16="http://schemas.microsoft.com/office/drawing/2014/main" id="{64C4E953-810E-4DD6-9DC4-1D814B4346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8" name="Text Box 69">
          <a:extLst>
            <a:ext uri="{FF2B5EF4-FFF2-40B4-BE49-F238E27FC236}">
              <a16:creationId xmlns:a16="http://schemas.microsoft.com/office/drawing/2014/main" id="{F137FDEB-6395-4421-B45C-8ADB89C0D8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59" name="Text Box 70">
          <a:extLst>
            <a:ext uri="{FF2B5EF4-FFF2-40B4-BE49-F238E27FC236}">
              <a16:creationId xmlns:a16="http://schemas.microsoft.com/office/drawing/2014/main" id="{9F3CCC10-0616-4393-8AB0-D5A7BB3E8D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0" name="Text Box 71">
          <a:extLst>
            <a:ext uri="{FF2B5EF4-FFF2-40B4-BE49-F238E27FC236}">
              <a16:creationId xmlns:a16="http://schemas.microsoft.com/office/drawing/2014/main" id="{54C38A55-9DE3-4EC3-BA67-070382DEF0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1" name="Text Box 72">
          <a:extLst>
            <a:ext uri="{FF2B5EF4-FFF2-40B4-BE49-F238E27FC236}">
              <a16:creationId xmlns:a16="http://schemas.microsoft.com/office/drawing/2014/main" id="{87C22A5C-81DE-409F-B1D7-764B7D391D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2" name="Text Box 73">
          <a:extLst>
            <a:ext uri="{FF2B5EF4-FFF2-40B4-BE49-F238E27FC236}">
              <a16:creationId xmlns:a16="http://schemas.microsoft.com/office/drawing/2014/main" id="{A8B6EB01-6BDA-4F25-8BEF-9827C44E69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3" name="Text Box 74">
          <a:extLst>
            <a:ext uri="{FF2B5EF4-FFF2-40B4-BE49-F238E27FC236}">
              <a16:creationId xmlns:a16="http://schemas.microsoft.com/office/drawing/2014/main" id="{27ED6198-21A2-4790-BCEA-3A6492509D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4" name="Text Box 75">
          <a:extLst>
            <a:ext uri="{FF2B5EF4-FFF2-40B4-BE49-F238E27FC236}">
              <a16:creationId xmlns:a16="http://schemas.microsoft.com/office/drawing/2014/main" id="{B59E0A61-7C88-486C-9FCF-F4FA6B7E69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5" name="Text Box 77">
          <a:extLst>
            <a:ext uri="{FF2B5EF4-FFF2-40B4-BE49-F238E27FC236}">
              <a16:creationId xmlns:a16="http://schemas.microsoft.com/office/drawing/2014/main" id="{7DB61C36-F521-4A73-A2B5-CEC242EF02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6" name="Text Box 78">
          <a:extLst>
            <a:ext uri="{FF2B5EF4-FFF2-40B4-BE49-F238E27FC236}">
              <a16:creationId xmlns:a16="http://schemas.microsoft.com/office/drawing/2014/main" id="{04E9276A-6FA3-44D9-9643-8598C7D64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7" name="Text Box 80">
          <a:extLst>
            <a:ext uri="{FF2B5EF4-FFF2-40B4-BE49-F238E27FC236}">
              <a16:creationId xmlns:a16="http://schemas.microsoft.com/office/drawing/2014/main" id="{B136D51C-C68B-4DCD-B61D-ABA59F44C3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8" name="Text Box 81">
          <a:extLst>
            <a:ext uri="{FF2B5EF4-FFF2-40B4-BE49-F238E27FC236}">
              <a16:creationId xmlns:a16="http://schemas.microsoft.com/office/drawing/2014/main" id="{6B3C6B73-37FA-438F-B54C-A0F1F8F1A6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69" name="Text Box 39">
          <a:extLst>
            <a:ext uri="{FF2B5EF4-FFF2-40B4-BE49-F238E27FC236}">
              <a16:creationId xmlns:a16="http://schemas.microsoft.com/office/drawing/2014/main" id="{928EA529-3476-4168-9304-9A9E574B2E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0" name="Text Box 40">
          <a:extLst>
            <a:ext uri="{FF2B5EF4-FFF2-40B4-BE49-F238E27FC236}">
              <a16:creationId xmlns:a16="http://schemas.microsoft.com/office/drawing/2014/main" id="{5FA6084A-E2FA-4926-AAFF-3FF20FD301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F8789F89-A577-49F3-94C7-91622AB1A9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2" name="Text Box 42">
          <a:extLst>
            <a:ext uri="{FF2B5EF4-FFF2-40B4-BE49-F238E27FC236}">
              <a16:creationId xmlns:a16="http://schemas.microsoft.com/office/drawing/2014/main" id="{D2CE871E-8B04-4836-A39A-D22120F9C8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3" name="Text Box 43">
          <a:extLst>
            <a:ext uri="{FF2B5EF4-FFF2-40B4-BE49-F238E27FC236}">
              <a16:creationId xmlns:a16="http://schemas.microsoft.com/office/drawing/2014/main" id="{233B7FF8-7091-484B-A05E-BD2AB04501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4" name="Text Box 44">
          <a:extLst>
            <a:ext uri="{FF2B5EF4-FFF2-40B4-BE49-F238E27FC236}">
              <a16:creationId xmlns:a16="http://schemas.microsoft.com/office/drawing/2014/main" id="{1FA8E2FC-5439-43D7-91A1-4FB8F12619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5" name="Text Box 45">
          <a:extLst>
            <a:ext uri="{FF2B5EF4-FFF2-40B4-BE49-F238E27FC236}">
              <a16:creationId xmlns:a16="http://schemas.microsoft.com/office/drawing/2014/main" id="{CC712434-D9F4-41F5-956D-E7EABA3AEF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CCDC0919-D181-4026-9E98-FF8AF019B5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7" name="Text Box 47">
          <a:extLst>
            <a:ext uri="{FF2B5EF4-FFF2-40B4-BE49-F238E27FC236}">
              <a16:creationId xmlns:a16="http://schemas.microsoft.com/office/drawing/2014/main" id="{8A76EF0F-B8FF-4729-8130-77C1EA77A2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8" name="Text Box 48">
          <a:extLst>
            <a:ext uri="{FF2B5EF4-FFF2-40B4-BE49-F238E27FC236}">
              <a16:creationId xmlns:a16="http://schemas.microsoft.com/office/drawing/2014/main" id="{CC3EEBBB-E5ED-43AE-89C1-481D6DEDA7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79" name="Text Box 55">
          <a:extLst>
            <a:ext uri="{FF2B5EF4-FFF2-40B4-BE49-F238E27FC236}">
              <a16:creationId xmlns:a16="http://schemas.microsoft.com/office/drawing/2014/main" id="{292D0373-50ED-4B75-B2BE-7653E5ED90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0" name="Text Box 56">
          <a:extLst>
            <a:ext uri="{FF2B5EF4-FFF2-40B4-BE49-F238E27FC236}">
              <a16:creationId xmlns:a16="http://schemas.microsoft.com/office/drawing/2014/main" id="{AE150DD2-82DB-48FD-86E3-AC7FA07385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1" name="Text Box 57">
          <a:extLst>
            <a:ext uri="{FF2B5EF4-FFF2-40B4-BE49-F238E27FC236}">
              <a16:creationId xmlns:a16="http://schemas.microsoft.com/office/drawing/2014/main" id="{1887003F-CF8B-4634-86C0-4E94A9508B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2" name="Text Box 58">
          <a:extLst>
            <a:ext uri="{FF2B5EF4-FFF2-40B4-BE49-F238E27FC236}">
              <a16:creationId xmlns:a16="http://schemas.microsoft.com/office/drawing/2014/main" id="{52C57EFF-A103-47E4-AD86-52B218A785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3" name="Text Box 59">
          <a:extLst>
            <a:ext uri="{FF2B5EF4-FFF2-40B4-BE49-F238E27FC236}">
              <a16:creationId xmlns:a16="http://schemas.microsoft.com/office/drawing/2014/main" id="{89504353-3B63-4ED8-A22B-7E4B75F6A9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4" name="Text Box 60">
          <a:extLst>
            <a:ext uri="{FF2B5EF4-FFF2-40B4-BE49-F238E27FC236}">
              <a16:creationId xmlns:a16="http://schemas.microsoft.com/office/drawing/2014/main" id="{430C702C-5B34-4ED1-85EE-D1B8F4D897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5" name="Text Box 61">
          <a:extLst>
            <a:ext uri="{FF2B5EF4-FFF2-40B4-BE49-F238E27FC236}">
              <a16:creationId xmlns:a16="http://schemas.microsoft.com/office/drawing/2014/main" id="{3A39774E-1775-4CD2-858A-ED5C4CFD48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6" name="Text Box 62">
          <a:extLst>
            <a:ext uri="{FF2B5EF4-FFF2-40B4-BE49-F238E27FC236}">
              <a16:creationId xmlns:a16="http://schemas.microsoft.com/office/drawing/2014/main" id="{B3906D7D-DC91-474E-8AF3-49492E5C7A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7" name="Text Box 63">
          <a:extLst>
            <a:ext uri="{FF2B5EF4-FFF2-40B4-BE49-F238E27FC236}">
              <a16:creationId xmlns:a16="http://schemas.microsoft.com/office/drawing/2014/main" id="{B43C93F0-8A7D-47F1-804A-5B22FD3F33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8" name="Text Box 64">
          <a:extLst>
            <a:ext uri="{FF2B5EF4-FFF2-40B4-BE49-F238E27FC236}">
              <a16:creationId xmlns:a16="http://schemas.microsoft.com/office/drawing/2014/main" id="{E5E38023-C98E-433D-818A-A53CBBBCD7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89" name="Text Box 66">
          <a:extLst>
            <a:ext uri="{FF2B5EF4-FFF2-40B4-BE49-F238E27FC236}">
              <a16:creationId xmlns:a16="http://schemas.microsoft.com/office/drawing/2014/main" id="{7B4EAEF8-9BA9-4900-9EEB-5ADE7B4E10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0" name="Text Box 67">
          <a:extLst>
            <a:ext uri="{FF2B5EF4-FFF2-40B4-BE49-F238E27FC236}">
              <a16:creationId xmlns:a16="http://schemas.microsoft.com/office/drawing/2014/main" id="{EAFF8592-4562-42AE-9AAF-27222FBF9E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1" name="Text Box 68">
          <a:extLst>
            <a:ext uri="{FF2B5EF4-FFF2-40B4-BE49-F238E27FC236}">
              <a16:creationId xmlns:a16="http://schemas.microsoft.com/office/drawing/2014/main" id="{E8FCC0FA-5BC9-4260-A7B9-F9FA1064D7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2" name="Text Box 69">
          <a:extLst>
            <a:ext uri="{FF2B5EF4-FFF2-40B4-BE49-F238E27FC236}">
              <a16:creationId xmlns:a16="http://schemas.microsoft.com/office/drawing/2014/main" id="{180C37B5-7C9A-4089-805C-00960CB9C3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3" name="Text Box 70">
          <a:extLst>
            <a:ext uri="{FF2B5EF4-FFF2-40B4-BE49-F238E27FC236}">
              <a16:creationId xmlns:a16="http://schemas.microsoft.com/office/drawing/2014/main" id="{F672F35E-7EF6-4560-B1F2-887A482C44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4" name="Text Box 71">
          <a:extLst>
            <a:ext uri="{FF2B5EF4-FFF2-40B4-BE49-F238E27FC236}">
              <a16:creationId xmlns:a16="http://schemas.microsoft.com/office/drawing/2014/main" id="{52A8935E-E59F-4811-B8DE-F3E552261C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5" name="Text Box 72">
          <a:extLst>
            <a:ext uri="{FF2B5EF4-FFF2-40B4-BE49-F238E27FC236}">
              <a16:creationId xmlns:a16="http://schemas.microsoft.com/office/drawing/2014/main" id="{AA0E10F7-9B21-4099-B27C-278DA45C1C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6" name="Text Box 73">
          <a:extLst>
            <a:ext uri="{FF2B5EF4-FFF2-40B4-BE49-F238E27FC236}">
              <a16:creationId xmlns:a16="http://schemas.microsoft.com/office/drawing/2014/main" id="{28DAD0DE-9758-46A7-98E3-DB9040843E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7" name="Text Box 74">
          <a:extLst>
            <a:ext uri="{FF2B5EF4-FFF2-40B4-BE49-F238E27FC236}">
              <a16:creationId xmlns:a16="http://schemas.microsoft.com/office/drawing/2014/main" id="{E207E185-0C95-41E6-98F3-B660802D84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8" name="Text Box 75">
          <a:extLst>
            <a:ext uri="{FF2B5EF4-FFF2-40B4-BE49-F238E27FC236}">
              <a16:creationId xmlns:a16="http://schemas.microsoft.com/office/drawing/2014/main" id="{91CE0EAA-B948-4EC0-8DC2-643F9BFF5E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899" name="Text Box 77">
          <a:extLst>
            <a:ext uri="{FF2B5EF4-FFF2-40B4-BE49-F238E27FC236}">
              <a16:creationId xmlns:a16="http://schemas.microsoft.com/office/drawing/2014/main" id="{0CBBF1D9-E9D3-437D-98F2-D24D8DB402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0" name="Text Box 78">
          <a:extLst>
            <a:ext uri="{FF2B5EF4-FFF2-40B4-BE49-F238E27FC236}">
              <a16:creationId xmlns:a16="http://schemas.microsoft.com/office/drawing/2014/main" id="{C78C6CB4-30B6-4FC1-9F02-9A3FF653F4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1" name="Text Box 80">
          <a:extLst>
            <a:ext uri="{FF2B5EF4-FFF2-40B4-BE49-F238E27FC236}">
              <a16:creationId xmlns:a16="http://schemas.microsoft.com/office/drawing/2014/main" id="{E47A1070-AB59-4AFE-AEBA-690BFCF8C1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2" name="Text Box 81">
          <a:extLst>
            <a:ext uri="{FF2B5EF4-FFF2-40B4-BE49-F238E27FC236}">
              <a16:creationId xmlns:a16="http://schemas.microsoft.com/office/drawing/2014/main" id="{BF214F28-9DAB-436D-A953-83E0C3B063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CAF7FD6F-03DE-4AE8-B9F5-49524C5415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99A40601-BB24-4672-8DDB-0637367F2F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A25FD929-3212-4E8F-B447-5E704C5E97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DAC4C874-1D53-493E-BCF4-A518EB8122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8EB917D0-95D0-4926-8E66-62E093E88E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380E2912-24FE-4539-ADD0-D48FFD5D67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607DBCBB-B39C-49ED-8B27-6C946AF874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0" name="Text Box 10">
          <a:extLst>
            <a:ext uri="{FF2B5EF4-FFF2-40B4-BE49-F238E27FC236}">
              <a16:creationId xmlns:a16="http://schemas.microsoft.com/office/drawing/2014/main" id="{8D9AA6AE-5AA4-4501-AE1F-D5713F209B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420A818E-98B8-4356-A870-04EB5BD281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1F662C4E-2590-45D2-868A-68179E97C6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3" name="Text Box 49">
          <a:extLst>
            <a:ext uri="{FF2B5EF4-FFF2-40B4-BE49-F238E27FC236}">
              <a16:creationId xmlns:a16="http://schemas.microsoft.com/office/drawing/2014/main" id="{98EF88F3-FCBF-4924-A497-0394E8C4D7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4" name="Text Box 50">
          <a:extLst>
            <a:ext uri="{FF2B5EF4-FFF2-40B4-BE49-F238E27FC236}">
              <a16:creationId xmlns:a16="http://schemas.microsoft.com/office/drawing/2014/main" id="{4C96A80A-7713-45C3-9AF7-AEFBEB8BF7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5" name="Text Box 52">
          <a:extLst>
            <a:ext uri="{FF2B5EF4-FFF2-40B4-BE49-F238E27FC236}">
              <a16:creationId xmlns:a16="http://schemas.microsoft.com/office/drawing/2014/main" id="{C6AF7677-FDCF-46BC-96B9-DF8D4B461F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6" name="Text Box 53">
          <a:extLst>
            <a:ext uri="{FF2B5EF4-FFF2-40B4-BE49-F238E27FC236}">
              <a16:creationId xmlns:a16="http://schemas.microsoft.com/office/drawing/2014/main" id="{65DFE5CF-83D2-4DCA-89B1-E5EE1D6133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AA6FBF8B-3158-49EE-B078-B18B798696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7114AC4E-AF64-4605-A5A9-C21436C876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19" name="Text Box 5">
          <a:extLst>
            <a:ext uri="{FF2B5EF4-FFF2-40B4-BE49-F238E27FC236}">
              <a16:creationId xmlns:a16="http://schemas.microsoft.com/office/drawing/2014/main" id="{7007DF2D-B4BB-41EB-B695-9143C01DAC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0" name="Text Box 6">
          <a:extLst>
            <a:ext uri="{FF2B5EF4-FFF2-40B4-BE49-F238E27FC236}">
              <a16:creationId xmlns:a16="http://schemas.microsoft.com/office/drawing/2014/main" id="{3AAA407B-889E-4CED-9C21-22C1DD8794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1" name="Text Box 7">
          <a:extLst>
            <a:ext uri="{FF2B5EF4-FFF2-40B4-BE49-F238E27FC236}">
              <a16:creationId xmlns:a16="http://schemas.microsoft.com/office/drawing/2014/main" id="{56B0532A-7DDE-4DA5-A27F-027928E7B6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A52E942A-F85B-4EBB-9DA2-03462D84C0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9E101220-FF0E-4FD5-8437-6512F85A80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4" name="Text Box 10">
          <a:extLst>
            <a:ext uri="{FF2B5EF4-FFF2-40B4-BE49-F238E27FC236}">
              <a16:creationId xmlns:a16="http://schemas.microsoft.com/office/drawing/2014/main" id="{381954CD-484F-40CD-87EE-CDC62A660A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5" name="Text Box 11">
          <a:extLst>
            <a:ext uri="{FF2B5EF4-FFF2-40B4-BE49-F238E27FC236}">
              <a16:creationId xmlns:a16="http://schemas.microsoft.com/office/drawing/2014/main" id="{087CF1DD-7751-4C73-A01F-6DA6E40B30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6" name="Text Box 12">
          <a:extLst>
            <a:ext uri="{FF2B5EF4-FFF2-40B4-BE49-F238E27FC236}">
              <a16:creationId xmlns:a16="http://schemas.microsoft.com/office/drawing/2014/main" id="{EDAB5EAD-860E-481E-AEEF-362F271459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7" name="Text Box 39">
          <a:extLst>
            <a:ext uri="{FF2B5EF4-FFF2-40B4-BE49-F238E27FC236}">
              <a16:creationId xmlns:a16="http://schemas.microsoft.com/office/drawing/2014/main" id="{1ADAB925-5BAA-4C75-B7B9-357509CB7F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8" name="Text Box 40">
          <a:extLst>
            <a:ext uri="{FF2B5EF4-FFF2-40B4-BE49-F238E27FC236}">
              <a16:creationId xmlns:a16="http://schemas.microsoft.com/office/drawing/2014/main" id="{8852771A-90E7-4550-A91E-814037ACC0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29" name="Text Box 41">
          <a:extLst>
            <a:ext uri="{FF2B5EF4-FFF2-40B4-BE49-F238E27FC236}">
              <a16:creationId xmlns:a16="http://schemas.microsoft.com/office/drawing/2014/main" id="{8D2AEC99-8487-46E8-9C2B-CDAAA378A6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0" name="Text Box 42">
          <a:extLst>
            <a:ext uri="{FF2B5EF4-FFF2-40B4-BE49-F238E27FC236}">
              <a16:creationId xmlns:a16="http://schemas.microsoft.com/office/drawing/2014/main" id="{4645B53C-F2B0-4DDB-A8D9-DDB603F6BB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1" name="Text Box 43">
          <a:extLst>
            <a:ext uri="{FF2B5EF4-FFF2-40B4-BE49-F238E27FC236}">
              <a16:creationId xmlns:a16="http://schemas.microsoft.com/office/drawing/2014/main" id="{38BE08D8-4CB5-4568-B364-A715264ABC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2" name="Text Box 44">
          <a:extLst>
            <a:ext uri="{FF2B5EF4-FFF2-40B4-BE49-F238E27FC236}">
              <a16:creationId xmlns:a16="http://schemas.microsoft.com/office/drawing/2014/main" id="{36AEFE33-1EC2-498C-B003-D1AC80F457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3" name="Text Box 45">
          <a:extLst>
            <a:ext uri="{FF2B5EF4-FFF2-40B4-BE49-F238E27FC236}">
              <a16:creationId xmlns:a16="http://schemas.microsoft.com/office/drawing/2014/main" id="{D9F60F6A-B48D-42C4-88BD-3DB2D509BB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4" name="Text Box 46">
          <a:extLst>
            <a:ext uri="{FF2B5EF4-FFF2-40B4-BE49-F238E27FC236}">
              <a16:creationId xmlns:a16="http://schemas.microsoft.com/office/drawing/2014/main" id="{C548B7FB-4B4E-41D5-9C88-05A244B207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5" name="Text Box 47">
          <a:extLst>
            <a:ext uri="{FF2B5EF4-FFF2-40B4-BE49-F238E27FC236}">
              <a16:creationId xmlns:a16="http://schemas.microsoft.com/office/drawing/2014/main" id="{CE278358-961D-48AD-9E34-31723BB7AF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6" name="Text Box 48">
          <a:extLst>
            <a:ext uri="{FF2B5EF4-FFF2-40B4-BE49-F238E27FC236}">
              <a16:creationId xmlns:a16="http://schemas.microsoft.com/office/drawing/2014/main" id="{619AE070-B61A-41E7-AC1A-75E6960894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7" name="Text Box 49">
          <a:extLst>
            <a:ext uri="{FF2B5EF4-FFF2-40B4-BE49-F238E27FC236}">
              <a16:creationId xmlns:a16="http://schemas.microsoft.com/office/drawing/2014/main" id="{8B5BF204-64D0-4C6C-9DD5-A8487854D7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8" name="Text Box 50">
          <a:extLst>
            <a:ext uri="{FF2B5EF4-FFF2-40B4-BE49-F238E27FC236}">
              <a16:creationId xmlns:a16="http://schemas.microsoft.com/office/drawing/2014/main" id="{37009368-F1CA-4971-A828-7901D077D2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39" name="Text Box 52">
          <a:extLst>
            <a:ext uri="{FF2B5EF4-FFF2-40B4-BE49-F238E27FC236}">
              <a16:creationId xmlns:a16="http://schemas.microsoft.com/office/drawing/2014/main" id="{1D3EA8F9-1E2C-4E42-B89E-939BE167C0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0" name="Text Box 53">
          <a:extLst>
            <a:ext uri="{FF2B5EF4-FFF2-40B4-BE49-F238E27FC236}">
              <a16:creationId xmlns:a16="http://schemas.microsoft.com/office/drawing/2014/main" id="{644B610A-A61A-4683-8296-40D23F6898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1" name="Text Box 55">
          <a:extLst>
            <a:ext uri="{FF2B5EF4-FFF2-40B4-BE49-F238E27FC236}">
              <a16:creationId xmlns:a16="http://schemas.microsoft.com/office/drawing/2014/main" id="{D649315F-4FEC-420C-954B-9B35CF7C87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2" name="Text Box 56">
          <a:extLst>
            <a:ext uri="{FF2B5EF4-FFF2-40B4-BE49-F238E27FC236}">
              <a16:creationId xmlns:a16="http://schemas.microsoft.com/office/drawing/2014/main" id="{3A55D2DC-F806-4C14-B3F2-A6C04D40C4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3" name="Text Box 57">
          <a:extLst>
            <a:ext uri="{FF2B5EF4-FFF2-40B4-BE49-F238E27FC236}">
              <a16:creationId xmlns:a16="http://schemas.microsoft.com/office/drawing/2014/main" id="{27099DF1-0ED1-44ED-A3AC-378C0A4B62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4" name="Text Box 58">
          <a:extLst>
            <a:ext uri="{FF2B5EF4-FFF2-40B4-BE49-F238E27FC236}">
              <a16:creationId xmlns:a16="http://schemas.microsoft.com/office/drawing/2014/main" id="{CF7B8FBA-3A66-4ECB-9A50-7BA746E4FB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5" name="Text Box 59">
          <a:extLst>
            <a:ext uri="{FF2B5EF4-FFF2-40B4-BE49-F238E27FC236}">
              <a16:creationId xmlns:a16="http://schemas.microsoft.com/office/drawing/2014/main" id="{B90E5A46-8263-440C-8C3C-118C8AA8B1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6" name="Text Box 60">
          <a:extLst>
            <a:ext uri="{FF2B5EF4-FFF2-40B4-BE49-F238E27FC236}">
              <a16:creationId xmlns:a16="http://schemas.microsoft.com/office/drawing/2014/main" id="{4A0EC2B8-97BB-4764-865B-1C58A74CEF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7" name="Text Box 61">
          <a:extLst>
            <a:ext uri="{FF2B5EF4-FFF2-40B4-BE49-F238E27FC236}">
              <a16:creationId xmlns:a16="http://schemas.microsoft.com/office/drawing/2014/main" id="{78020DAF-DD9E-4F04-866F-568ACE419A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8" name="Text Box 62">
          <a:extLst>
            <a:ext uri="{FF2B5EF4-FFF2-40B4-BE49-F238E27FC236}">
              <a16:creationId xmlns:a16="http://schemas.microsoft.com/office/drawing/2014/main" id="{6C51FF3B-5A3F-4923-A57D-E95629E1F4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49" name="Text Box 63">
          <a:extLst>
            <a:ext uri="{FF2B5EF4-FFF2-40B4-BE49-F238E27FC236}">
              <a16:creationId xmlns:a16="http://schemas.microsoft.com/office/drawing/2014/main" id="{8FB5DD1E-BF06-497E-AF09-C403FA9B06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0" name="Text Box 64">
          <a:extLst>
            <a:ext uri="{FF2B5EF4-FFF2-40B4-BE49-F238E27FC236}">
              <a16:creationId xmlns:a16="http://schemas.microsoft.com/office/drawing/2014/main" id="{EA435319-E395-408A-9046-5E4861EC29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1" name="Text Box 66">
          <a:extLst>
            <a:ext uri="{FF2B5EF4-FFF2-40B4-BE49-F238E27FC236}">
              <a16:creationId xmlns:a16="http://schemas.microsoft.com/office/drawing/2014/main" id="{19AB4C81-9D18-4489-B387-16DE923FFB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2" name="Text Box 67">
          <a:extLst>
            <a:ext uri="{FF2B5EF4-FFF2-40B4-BE49-F238E27FC236}">
              <a16:creationId xmlns:a16="http://schemas.microsoft.com/office/drawing/2014/main" id="{CCC17BBE-4C2C-4DD8-A08F-5BD817191E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3" name="Text Box 68">
          <a:extLst>
            <a:ext uri="{FF2B5EF4-FFF2-40B4-BE49-F238E27FC236}">
              <a16:creationId xmlns:a16="http://schemas.microsoft.com/office/drawing/2014/main" id="{91D24422-DE75-49B7-BAC8-314D10AC34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4" name="Text Box 69">
          <a:extLst>
            <a:ext uri="{FF2B5EF4-FFF2-40B4-BE49-F238E27FC236}">
              <a16:creationId xmlns:a16="http://schemas.microsoft.com/office/drawing/2014/main" id="{6CB23D3B-0C4D-4D29-8F6F-922E438DAC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5" name="Text Box 70">
          <a:extLst>
            <a:ext uri="{FF2B5EF4-FFF2-40B4-BE49-F238E27FC236}">
              <a16:creationId xmlns:a16="http://schemas.microsoft.com/office/drawing/2014/main" id="{553F80F1-6F6E-4335-A80F-B758AE9E3F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6" name="Text Box 71">
          <a:extLst>
            <a:ext uri="{FF2B5EF4-FFF2-40B4-BE49-F238E27FC236}">
              <a16:creationId xmlns:a16="http://schemas.microsoft.com/office/drawing/2014/main" id="{682820E4-0E5A-484B-A75F-06C95C05C4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7" name="Text Box 72">
          <a:extLst>
            <a:ext uri="{FF2B5EF4-FFF2-40B4-BE49-F238E27FC236}">
              <a16:creationId xmlns:a16="http://schemas.microsoft.com/office/drawing/2014/main" id="{E69227A6-D18F-443F-AFFF-4A22E4962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8" name="Text Box 73">
          <a:extLst>
            <a:ext uri="{FF2B5EF4-FFF2-40B4-BE49-F238E27FC236}">
              <a16:creationId xmlns:a16="http://schemas.microsoft.com/office/drawing/2014/main" id="{723E158F-2077-47C4-B2A2-D7CF3A078E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59" name="Text Box 74">
          <a:extLst>
            <a:ext uri="{FF2B5EF4-FFF2-40B4-BE49-F238E27FC236}">
              <a16:creationId xmlns:a16="http://schemas.microsoft.com/office/drawing/2014/main" id="{71917975-C617-4D51-8FC0-442A6E3D24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0" name="Text Box 75">
          <a:extLst>
            <a:ext uri="{FF2B5EF4-FFF2-40B4-BE49-F238E27FC236}">
              <a16:creationId xmlns:a16="http://schemas.microsoft.com/office/drawing/2014/main" id="{638A55DA-9209-4B66-B2F9-220F58D77B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1" name="Text Box 77">
          <a:extLst>
            <a:ext uri="{FF2B5EF4-FFF2-40B4-BE49-F238E27FC236}">
              <a16:creationId xmlns:a16="http://schemas.microsoft.com/office/drawing/2014/main" id="{5C81848C-2D69-4170-AC91-E0B1044D6D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2" name="Text Box 78">
          <a:extLst>
            <a:ext uri="{FF2B5EF4-FFF2-40B4-BE49-F238E27FC236}">
              <a16:creationId xmlns:a16="http://schemas.microsoft.com/office/drawing/2014/main" id="{53EB0A83-EAD9-45A1-BB3D-DAA0D2D148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3" name="Text Box 80">
          <a:extLst>
            <a:ext uri="{FF2B5EF4-FFF2-40B4-BE49-F238E27FC236}">
              <a16:creationId xmlns:a16="http://schemas.microsoft.com/office/drawing/2014/main" id="{92E5A682-A6C8-4E16-8AD0-7DFF1943F2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4" name="Text Box 81">
          <a:extLst>
            <a:ext uri="{FF2B5EF4-FFF2-40B4-BE49-F238E27FC236}">
              <a16:creationId xmlns:a16="http://schemas.microsoft.com/office/drawing/2014/main" id="{2E98A7E9-1E04-498F-B344-ABD89D9548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5" name="Text Box 39">
          <a:extLst>
            <a:ext uri="{FF2B5EF4-FFF2-40B4-BE49-F238E27FC236}">
              <a16:creationId xmlns:a16="http://schemas.microsoft.com/office/drawing/2014/main" id="{D3F84750-2202-4659-A56E-9850AEACB5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6" name="Text Box 40">
          <a:extLst>
            <a:ext uri="{FF2B5EF4-FFF2-40B4-BE49-F238E27FC236}">
              <a16:creationId xmlns:a16="http://schemas.microsoft.com/office/drawing/2014/main" id="{5CD3693C-0E7A-4625-9E2A-767E15416C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35842FB5-ECDA-442D-9551-1F2337FA8F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8" name="Text Box 42">
          <a:extLst>
            <a:ext uri="{FF2B5EF4-FFF2-40B4-BE49-F238E27FC236}">
              <a16:creationId xmlns:a16="http://schemas.microsoft.com/office/drawing/2014/main" id="{6332E833-7DE6-412C-ACF5-ED577A67D3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751B97CA-CDA8-4535-88F0-BF619A48C8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0" name="Text Box 44">
          <a:extLst>
            <a:ext uri="{FF2B5EF4-FFF2-40B4-BE49-F238E27FC236}">
              <a16:creationId xmlns:a16="http://schemas.microsoft.com/office/drawing/2014/main" id="{C4164DCA-852A-4471-811D-3CCE704AAA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1" name="Text Box 45">
          <a:extLst>
            <a:ext uri="{FF2B5EF4-FFF2-40B4-BE49-F238E27FC236}">
              <a16:creationId xmlns:a16="http://schemas.microsoft.com/office/drawing/2014/main" id="{525A8DE7-B689-4E62-829D-A84AA01360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76C735C4-2659-4CFB-AB27-03565CBBE8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3" name="Text Box 47">
          <a:extLst>
            <a:ext uri="{FF2B5EF4-FFF2-40B4-BE49-F238E27FC236}">
              <a16:creationId xmlns:a16="http://schemas.microsoft.com/office/drawing/2014/main" id="{518E1BF0-739A-4560-A31E-AF18E3A524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4" name="Text Box 48">
          <a:extLst>
            <a:ext uri="{FF2B5EF4-FFF2-40B4-BE49-F238E27FC236}">
              <a16:creationId xmlns:a16="http://schemas.microsoft.com/office/drawing/2014/main" id="{6729AA07-5C0F-4DA2-A6B3-B55A48944E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5" name="Text Box 55">
          <a:extLst>
            <a:ext uri="{FF2B5EF4-FFF2-40B4-BE49-F238E27FC236}">
              <a16:creationId xmlns:a16="http://schemas.microsoft.com/office/drawing/2014/main" id="{1BB9BEA6-41BB-46B7-BD14-24BDBCEF0F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6" name="Text Box 56">
          <a:extLst>
            <a:ext uri="{FF2B5EF4-FFF2-40B4-BE49-F238E27FC236}">
              <a16:creationId xmlns:a16="http://schemas.microsoft.com/office/drawing/2014/main" id="{16D8A7AB-40CD-4497-836F-1AF3F89057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7" name="Text Box 57">
          <a:extLst>
            <a:ext uri="{FF2B5EF4-FFF2-40B4-BE49-F238E27FC236}">
              <a16:creationId xmlns:a16="http://schemas.microsoft.com/office/drawing/2014/main" id="{A47DBCA6-ABED-4EA0-83C1-5CCB1D8D79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8" name="Text Box 58">
          <a:extLst>
            <a:ext uri="{FF2B5EF4-FFF2-40B4-BE49-F238E27FC236}">
              <a16:creationId xmlns:a16="http://schemas.microsoft.com/office/drawing/2014/main" id="{91AB1D60-4058-4A26-AB5E-DC43699A07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79" name="Text Box 59">
          <a:extLst>
            <a:ext uri="{FF2B5EF4-FFF2-40B4-BE49-F238E27FC236}">
              <a16:creationId xmlns:a16="http://schemas.microsoft.com/office/drawing/2014/main" id="{50D7CC48-BFBC-43AD-9933-35DC67ABE4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0" name="Text Box 60">
          <a:extLst>
            <a:ext uri="{FF2B5EF4-FFF2-40B4-BE49-F238E27FC236}">
              <a16:creationId xmlns:a16="http://schemas.microsoft.com/office/drawing/2014/main" id="{D4DB78AC-4D8F-4639-AABD-90107B0C0C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1" name="Text Box 61">
          <a:extLst>
            <a:ext uri="{FF2B5EF4-FFF2-40B4-BE49-F238E27FC236}">
              <a16:creationId xmlns:a16="http://schemas.microsoft.com/office/drawing/2014/main" id="{8E726A1D-C040-4420-9266-CBC890036A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2" name="Text Box 62">
          <a:extLst>
            <a:ext uri="{FF2B5EF4-FFF2-40B4-BE49-F238E27FC236}">
              <a16:creationId xmlns:a16="http://schemas.microsoft.com/office/drawing/2014/main" id="{45B662C9-5C7F-4CE4-ACBC-E07E8928F3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B36DD5A8-559B-45DD-AD1E-9222424CB7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4" name="Text Box 64">
          <a:extLst>
            <a:ext uri="{FF2B5EF4-FFF2-40B4-BE49-F238E27FC236}">
              <a16:creationId xmlns:a16="http://schemas.microsoft.com/office/drawing/2014/main" id="{CBDF2035-472B-4B78-A3F3-977B4D6EF6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5" name="Text Box 66">
          <a:extLst>
            <a:ext uri="{FF2B5EF4-FFF2-40B4-BE49-F238E27FC236}">
              <a16:creationId xmlns:a16="http://schemas.microsoft.com/office/drawing/2014/main" id="{B192C3DC-F5A3-491E-9B26-3B9AAC45A9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6" name="Text Box 67">
          <a:extLst>
            <a:ext uri="{FF2B5EF4-FFF2-40B4-BE49-F238E27FC236}">
              <a16:creationId xmlns:a16="http://schemas.microsoft.com/office/drawing/2014/main" id="{878FE2DB-030F-4E7E-A750-F73A8F09CC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7" name="Text Box 68">
          <a:extLst>
            <a:ext uri="{FF2B5EF4-FFF2-40B4-BE49-F238E27FC236}">
              <a16:creationId xmlns:a16="http://schemas.microsoft.com/office/drawing/2014/main" id="{AAA8EE52-8D39-4486-A22E-83B188D1B4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8" name="Text Box 69">
          <a:extLst>
            <a:ext uri="{FF2B5EF4-FFF2-40B4-BE49-F238E27FC236}">
              <a16:creationId xmlns:a16="http://schemas.microsoft.com/office/drawing/2014/main" id="{0A8EFAA5-F83B-4773-A85C-1739E041D9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89" name="Text Box 70">
          <a:extLst>
            <a:ext uri="{FF2B5EF4-FFF2-40B4-BE49-F238E27FC236}">
              <a16:creationId xmlns:a16="http://schemas.microsoft.com/office/drawing/2014/main" id="{F7EF0CF9-A3C4-4872-A4CC-7F7C1A25B1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0" name="Text Box 71">
          <a:extLst>
            <a:ext uri="{FF2B5EF4-FFF2-40B4-BE49-F238E27FC236}">
              <a16:creationId xmlns:a16="http://schemas.microsoft.com/office/drawing/2014/main" id="{74BCF7D4-4C53-4D25-8C1C-9A6504EBF8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1" name="Text Box 72">
          <a:extLst>
            <a:ext uri="{FF2B5EF4-FFF2-40B4-BE49-F238E27FC236}">
              <a16:creationId xmlns:a16="http://schemas.microsoft.com/office/drawing/2014/main" id="{D177282F-5EDC-4919-A9DE-63A6E33C56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2" name="Text Box 73">
          <a:extLst>
            <a:ext uri="{FF2B5EF4-FFF2-40B4-BE49-F238E27FC236}">
              <a16:creationId xmlns:a16="http://schemas.microsoft.com/office/drawing/2014/main" id="{B860444B-B7B5-4946-BFAD-803BD07E4D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3" name="Text Box 74">
          <a:extLst>
            <a:ext uri="{FF2B5EF4-FFF2-40B4-BE49-F238E27FC236}">
              <a16:creationId xmlns:a16="http://schemas.microsoft.com/office/drawing/2014/main" id="{61EA3073-2109-4032-83B3-27E7F9D1D7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4" name="Text Box 75">
          <a:extLst>
            <a:ext uri="{FF2B5EF4-FFF2-40B4-BE49-F238E27FC236}">
              <a16:creationId xmlns:a16="http://schemas.microsoft.com/office/drawing/2014/main" id="{E76D8530-34D5-4BFA-BA79-5929489F3B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5" name="Text Box 77">
          <a:extLst>
            <a:ext uri="{FF2B5EF4-FFF2-40B4-BE49-F238E27FC236}">
              <a16:creationId xmlns:a16="http://schemas.microsoft.com/office/drawing/2014/main" id="{E4896C3C-D17A-4195-8946-E03B431A3C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6" name="Text Box 78">
          <a:extLst>
            <a:ext uri="{FF2B5EF4-FFF2-40B4-BE49-F238E27FC236}">
              <a16:creationId xmlns:a16="http://schemas.microsoft.com/office/drawing/2014/main" id="{D0190708-BE2E-4C23-B1AF-B9B74DE0B9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7" name="Text Box 80">
          <a:extLst>
            <a:ext uri="{FF2B5EF4-FFF2-40B4-BE49-F238E27FC236}">
              <a16:creationId xmlns:a16="http://schemas.microsoft.com/office/drawing/2014/main" id="{BA76E39B-4E42-442F-BA52-3A77B87859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8" name="Text Box 81">
          <a:extLst>
            <a:ext uri="{FF2B5EF4-FFF2-40B4-BE49-F238E27FC236}">
              <a16:creationId xmlns:a16="http://schemas.microsoft.com/office/drawing/2014/main" id="{06672981-624E-4462-9C21-088AD68ADF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3999" name="Text Box 39">
          <a:extLst>
            <a:ext uri="{FF2B5EF4-FFF2-40B4-BE49-F238E27FC236}">
              <a16:creationId xmlns:a16="http://schemas.microsoft.com/office/drawing/2014/main" id="{E77522CE-955E-4199-8D15-560BA0ADBC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0" name="Text Box 40">
          <a:extLst>
            <a:ext uri="{FF2B5EF4-FFF2-40B4-BE49-F238E27FC236}">
              <a16:creationId xmlns:a16="http://schemas.microsoft.com/office/drawing/2014/main" id="{91F666DF-27D4-4630-9878-1DD1EC06C9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1" name="Text Box 41">
          <a:extLst>
            <a:ext uri="{FF2B5EF4-FFF2-40B4-BE49-F238E27FC236}">
              <a16:creationId xmlns:a16="http://schemas.microsoft.com/office/drawing/2014/main" id="{63D05504-0D68-410A-8039-804B2EB515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2" name="Text Box 42">
          <a:extLst>
            <a:ext uri="{FF2B5EF4-FFF2-40B4-BE49-F238E27FC236}">
              <a16:creationId xmlns:a16="http://schemas.microsoft.com/office/drawing/2014/main" id="{2A02ABB0-E3CA-4DC7-B2BB-56D865015E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CB687058-69E4-46CA-85E7-7B10711424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4" name="Text Box 44">
          <a:extLst>
            <a:ext uri="{FF2B5EF4-FFF2-40B4-BE49-F238E27FC236}">
              <a16:creationId xmlns:a16="http://schemas.microsoft.com/office/drawing/2014/main" id="{F1B029E6-349A-4E9F-9C6A-CBFD97B732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5" name="Text Box 45">
          <a:extLst>
            <a:ext uri="{FF2B5EF4-FFF2-40B4-BE49-F238E27FC236}">
              <a16:creationId xmlns:a16="http://schemas.microsoft.com/office/drawing/2014/main" id="{FB0AC9A5-BEA4-4EA1-86B9-3A28D8228F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6" name="Text Box 46">
          <a:extLst>
            <a:ext uri="{FF2B5EF4-FFF2-40B4-BE49-F238E27FC236}">
              <a16:creationId xmlns:a16="http://schemas.microsoft.com/office/drawing/2014/main" id="{CDD98826-769C-41F3-B483-85BFA3EF45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7" name="Text Box 47">
          <a:extLst>
            <a:ext uri="{FF2B5EF4-FFF2-40B4-BE49-F238E27FC236}">
              <a16:creationId xmlns:a16="http://schemas.microsoft.com/office/drawing/2014/main" id="{C5092483-E899-4A48-BFAB-23E50FD87B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8" name="Text Box 48">
          <a:extLst>
            <a:ext uri="{FF2B5EF4-FFF2-40B4-BE49-F238E27FC236}">
              <a16:creationId xmlns:a16="http://schemas.microsoft.com/office/drawing/2014/main" id="{6ACF9EDA-224C-4402-8DBE-D68DEE1C42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09" name="Text Box 55">
          <a:extLst>
            <a:ext uri="{FF2B5EF4-FFF2-40B4-BE49-F238E27FC236}">
              <a16:creationId xmlns:a16="http://schemas.microsoft.com/office/drawing/2014/main" id="{74C709AC-6E9D-4CDB-87AD-441FBB4EF8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0" name="Text Box 56">
          <a:extLst>
            <a:ext uri="{FF2B5EF4-FFF2-40B4-BE49-F238E27FC236}">
              <a16:creationId xmlns:a16="http://schemas.microsoft.com/office/drawing/2014/main" id="{7203CF8E-1C6A-472E-94D7-2EA06C916A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1" name="Text Box 57">
          <a:extLst>
            <a:ext uri="{FF2B5EF4-FFF2-40B4-BE49-F238E27FC236}">
              <a16:creationId xmlns:a16="http://schemas.microsoft.com/office/drawing/2014/main" id="{EE84D4F6-CA57-4E44-8712-18AFEBED50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2" name="Text Box 58">
          <a:extLst>
            <a:ext uri="{FF2B5EF4-FFF2-40B4-BE49-F238E27FC236}">
              <a16:creationId xmlns:a16="http://schemas.microsoft.com/office/drawing/2014/main" id="{E1AD9E33-D125-4768-B819-8183F6F75C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3" name="Text Box 59">
          <a:extLst>
            <a:ext uri="{FF2B5EF4-FFF2-40B4-BE49-F238E27FC236}">
              <a16:creationId xmlns:a16="http://schemas.microsoft.com/office/drawing/2014/main" id="{2E40A6D9-4AB1-497B-847C-1AA8054067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4" name="Text Box 60">
          <a:extLst>
            <a:ext uri="{FF2B5EF4-FFF2-40B4-BE49-F238E27FC236}">
              <a16:creationId xmlns:a16="http://schemas.microsoft.com/office/drawing/2014/main" id="{FD6F4C84-CFA5-421B-B903-27EB12952B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5" name="Text Box 61">
          <a:extLst>
            <a:ext uri="{FF2B5EF4-FFF2-40B4-BE49-F238E27FC236}">
              <a16:creationId xmlns:a16="http://schemas.microsoft.com/office/drawing/2014/main" id="{61E1E20F-87FB-4244-A6B5-17EF6BDE7F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6" name="Text Box 62">
          <a:extLst>
            <a:ext uri="{FF2B5EF4-FFF2-40B4-BE49-F238E27FC236}">
              <a16:creationId xmlns:a16="http://schemas.microsoft.com/office/drawing/2014/main" id="{83ACC097-74D4-4B83-B69E-C3680FBBF1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7" name="Text Box 63">
          <a:extLst>
            <a:ext uri="{FF2B5EF4-FFF2-40B4-BE49-F238E27FC236}">
              <a16:creationId xmlns:a16="http://schemas.microsoft.com/office/drawing/2014/main" id="{64A655DA-C14F-4A1F-9484-B9BF9FE9E5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8" name="Text Box 64">
          <a:extLst>
            <a:ext uri="{FF2B5EF4-FFF2-40B4-BE49-F238E27FC236}">
              <a16:creationId xmlns:a16="http://schemas.microsoft.com/office/drawing/2014/main" id="{C5CDDBB2-61EF-43C3-B17C-55D75E7D5B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19" name="Text Box 66">
          <a:extLst>
            <a:ext uri="{FF2B5EF4-FFF2-40B4-BE49-F238E27FC236}">
              <a16:creationId xmlns:a16="http://schemas.microsoft.com/office/drawing/2014/main" id="{454FED18-E6C1-4301-8324-6C1C2158CB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0" name="Text Box 67">
          <a:extLst>
            <a:ext uri="{FF2B5EF4-FFF2-40B4-BE49-F238E27FC236}">
              <a16:creationId xmlns:a16="http://schemas.microsoft.com/office/drawing/2014/main" id="{97F4EB31-BA83-4DC1-9841-E459DA825A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1" name="Text Box 68">
          <a:extLst>
            <a:ext uri="{FF2B5EF4-FFF2-40B4-BE49-F238E27FC236}">
              <a16:creationId xmlns:a16="http://schemas.microsoft.com/office/drawing/2014/main" id="{C52B57BB-72A8-4175-96DF-291EC69802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2" name="Text Box 69">
          <a:extLst>
            <a:ext uri="{FF2B5EF4-FFF2-40B4-BE49-F238E27FC236}">
              <a16:creationId xmlns:a16="http://schemas.microsoft.com/office/drawing/2014/main" id="{600A6D6A-662C-4E11-86A3-C5D457977C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3" name="Text Box 70">
          <a:extLst>
            <a:ext uri="{FF2B5EF4-FFF2-40B4-BE49-F238E27FC236}">
              <a16:creationId xmlns:a16="http://schemas.microsoft.com/office/drawing/2014/main" id="{625B9410-4732-43A1-AB61-E5FB7A230C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4" name="Text Box 71">
          <a:extLst>
            <a:ext uri="{FF2B5EF4-FFF2-40B4-BE49-F238E27FC236}">
              <a16:creationId xmlns:a16="http://schemas.microsoft.com/office/drawing/2014/main" id="{5BE4A05A-65EF-4D40-92FB-60F587F325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5" name="Text Box 72">
          <a:extLst>
            <a:ext uri="{FF2B5EF4-FFF2-40B4-BE49-F238E27FC236}">
              <a16:creationId xmlns:a16="http://schemas.microsoft.com/office/drawing/2014/main" id="{CBDEFF82-5871-410B-8204-759C246535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6" name="Text Box 73">
          <a:extLst>
            <a:ext uri="{FF2B5EF4-FFF2-40B4-BE49-F238E27FC236}">
              <a16:creationId xmlns:a16="http://schemas.microsoft.com/office/drawing/2014/main" id="{7A5337D6-D4A6-46EB-9BC5-924210104F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7" name="Text Box 74">
          <a:extLst>
            <a:ext uri="{FF2B5EF4-FFF2-40B4-BE49-F238E27FC236}">
              <a16:creationId xmlns:a16="http://schemas.microsoft.com/office/drawing/2014/main" id="{E801E745-CB3B-40C5-87E3-09D185E4F1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8" name="Text Box 75">
          <a:extLst>
            <a:ext uri="{FF2B5EF4-FFF2-40B4-BE49-F238E27FC236}">
              <a16:creationId xmlns:a16="http://schemas.microsoft.com/office/drawing/2014/main" id="{C9B30669-A4E8-4864-AB67-E99F09378B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29" name="Text Box 77">
          <a:extLst>
            <a:ext uri="{FF2B5EF4-FFF2-40B4-BE49-F238E27FC236}">
              <a16:creationId xmlns:a16="http://schemas.microsoft.com/office/drawing/2014/main" id="{B0DBCF45-5003-4690-94BD-FA2CEC64BA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0" name="Text Box 78">
          <a:extLst>
            <a:ext uri="{FF2B5EF4-FFF2-40B4-BE49-F238E27FC236}">
              <a16:creationId xmlns:a16="http://schemas.microsoft.com/office/drawing/2014/main" id="{6B65D940-C5BE-4169-A7C1-32D6B0B79B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1" name="Text Box 80">
          <a:extLst>
            <a:ext uri="{FF2B5EF4-FFF2-40B4-BE49-F238E27FC236}">
              <a16:creationId xmlns:a16="http://schemas.microsoft.com/office/drawing/2014/main" id="{5F53EA17-85C5-4A09-BA3C-C8988936BE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2" name="Text Box 81">
          <a:extLst>
            <a:ext uri="{FF2B5EF4-FFF2-40B4-BE49-F238E27FC236}">
              <a16:creationId xmlns:a16="http://schemas.microsoft.com/office/drawing/2014/main" id="{B38FD9D0-16D3-4C56-936C-59204AE85D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3" name="Text Box 39">
          <a:extLst>
            <a:ext uri="{FF2B5EF4-FFF2-40B4-BE49-F238E27FC236}">
              <a16:creationId xmlns:a16="http://schemas.microsoft.com/office/drawing/2014/main" id="{E1FF0919-1D21-4F1B-BD05-795F4555F7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4" name="Text Box 40">
          <a:extLst>
            <a:ext uri="{FF2B5EF4-FFF2-40B4-BE49-F238E27FC236}">
              <a16:creationId xmlns:a16="http://schemas.microsoft.com/office/drawing/2014/main" id="{D1F8DA29-4C8C-4590-89A5-804BD1E6C5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5" name="Text Box 41">
          <a:extLst>
            <a:ext uri="{FF2B5EF4-FFF2-40B4-BE49-F238E27FC236}">
              <a16:creationId xmlns:a16="http://schemas.microsoft.com/office/drawing/2014/main" id="{AFA1835B-E35E-4194-B373-BFDE9AC67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6" name="Text Box 42">
          <a:extLst>
            <a:ext uri="{FF2B5EF4-FFF2-40B4-BE49-F238E27FC236}">
              <a16:creationId xmlns:a16="http://schemas.microsoft.com/office/drawing/2014/main" id="{BBA19058-BF7F-4479-A4F8-B1F425ED9F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7" name="Text Box 43">
          <a:extLst>
            <a:ext uri="{FF2B5EF4-FFF2-40B4-BE49-F238E27FC236}">
              <a16:creationId xmlns:a16="http://schemas.microsoft.com/office/drawing/2014/main" id="{54BE7F1F-076F-4AC7-89AB-58BD13D00D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8" name="Text Box 44">
          <a:extLst>
            <a:ext uri="{FF2B5EF4-FFF2-40B4-BE49-F238E27FC236}">
              <a16:creationId xmlns:a16="http://schemas.microsoft.com/office/drawing/2014/main" id="{EEC2C97F-779F-4286-A0B2-23C5A17333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39" name="Text Box 45">
          <a:extLst>
            <a:ext uri="{FF2B5EF4-FFF2-40B4-BE49-F238E27FC236}">
              <a16:creationId xmlns:a16="http://schemas.microsoft.com/office/drawing/2014/main" id="{AB1079FD-5934-4212-BD9A-E9C2AF1575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0" name="Text Box 46">
          <a:extLst>
            <a:ext uri="{FF2B5EF4-FFF2-40B4-BE49-F238E27FC236}">
              <a16:creationId xmlns:a16="http://schemas.microsoft.com/office/drawing/2014/main" id="{7C469292-9B05-4414-A0A0-D0963380B6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1" name="Text Box 47">
          <a:extLst>
            <a:ext uri="{FF2B5EF4-FFF2-40B4-BE49-F238E27FC236}">
              <a16:creationId xmlns:a16="http://schemas.microsoft.com/office/drawing/2014/main" id="{E9970349-F926-4A5A-9922-8D18B8A02C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2" name="Text Box 48">
          <a:extLst>
            <a:ext uri="{FF2B5EF4-FFF2-40B4-BE49-F238E27FC236}">
              <a16:creationId xmlns:a16="http://schemas.microsoft.com/office/drawing/2014/main" id="{0C0B7A77-4394-4849-9B45-11FF9296B5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3" name="Text Box 55">
          <a:extLst>
            <a:ext uri="{FF2B5EF4-FFF2-40B4-BE49-F238E27FC236}">
              <a16:creationId xmlns:a16="http://schemas.microsoft.com/office/drawing/2014/main" id="{A749A5ED-FDE1-48D8-B325-682A8A8CA8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4" name="Text Box 56">
          <a:extLst>
            <a:ext uri="{FF2B5EF4-FFF2-40B4-BE49-F238E27FC236}">
              <a16:creationId xmlns:a16="http://schemas.microsoft.com/office/drawing/2014/main" id="{19C4B7E2-5617-4225-9A51-F37AF1F9E1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5" name="Text Box 57">
          <a:extLst>
            <a:ext uri="{FF2B5EF4-FFF2-40B4-BE49-F238E27FC236}">
              <a16:creationId xmlns:a16="http://schemas.microsoft.com/office/drawing/2014/main" id="{3523C7B7-2BB0-4331-99C2-DBB981D595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6" name="Text Box 58">
          <a:extLst>
            <a:ext uri="{FF2B5EF4-FFF2-40B4-BE49-F238E27FC236}">
              <a16:creationId xmlns:a16="http://schemas.microsoft.com/office/drawing/2014/main" id="{BF50E673-AAD6-4DD2-B454-94B8E9E0A8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7" name="Text Box 59">
          <a:extLst>
            <a:ext uri="{FF2B5EF4-FFF2-40B4-BE49-F238E27FC236}">
              <a16:creationId xmlns:a16="http://schemas.microsoft.com/office/drawing/2014/main" id="{6AED50A7-4D9D-40B6-BBF4-A81510437F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8" name="Text Box 60">
          <a:extLst>
            <a:ext uri="{FF2B5EF4-FFF2-40B4-BE49-F238E27FC236}">
              <a16:creationId xmlns:a16="http://schemas.microsoft.com/office/drawing/2014/main" id="{74F10CE6-061B-40B5-90BC-B3D1492EFD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49" name="Text Box 61">
          <a:extLst>
            <a:ext uri="{FF2B5EF4-FFF2-40B4-BE49-F238E27FC236}">
              <a16:creationId xmlns:a16="http://schemas.microsoft.com/office/drawing/2014/main" id="{180A9FC9-D4A2-4C04-9EAE-A52E1A17E7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0" name="Text Box 62">
          <a:extLst>
            <a:ext uri="{FF2B5EF4-FFF2-40B4-BE49-F238E27FC236}">
              <a16:creationId xmlns:a16="http://schemas.microsoft.com/office/drawing/2014/main" id="{7EF5BA3B-161D-4AB2-B515-73B16300E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1" name="Text Box 63">
          <a:extLst>
            <a:ext uri="{FF2B5EF4-FFF2-40B4-BE49-F238E27FC236}">
              <a16:creationId xmlns:a16="http://schemas.microsoft.com/office/drawing/2014/main" id="{2E8E8889-DC5A-4FDE-9808-F04FF57B1D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2" name="Text Box 64">
          <a:extLst>
            <a:ext uri="{FF2B5EF4-FFF2-40B4-BE49-F238E27FC236}">
              <a16:creationId xmlns:a16="http://schemas.microsoft.com/office/drawing/2014/main" id="{B790FFD4-4A3D-47D8-9778-E5F943C53B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3" name="Text Box 66">
          <a:extLst>
            <a:ext uri="{FF2B5EF4-FFF2-40B4-BE49-F238E27FC236}">
              <a16:creationId xmlns:a16="http://schemas.microsoft.com/office/drawing/2014/main" id="{B1E99ACB-328B-4A1D-8BC8-052DEDB9A8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4" name="Text Box 67">
          <a:extLst>
            <a:ext uri="{FF2B5EF4-FFF2-40B4-BE49-F238E27FC236}">
              <a16:creationId xmlns:a16="http://schemas.microsoft.com/office/drawing/2014/main" id="{61B3A398-4153-40B3-86D7-D8C8E3E7BD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5" name="Text Box 68">
          <a:extLst>
            <a:ext uri="{FF2B5EF4-FFF2-40B4-BE49-F238E27FC236}">
              <a16:creationId xmlns:a16="http://schemas.microsoft.com/office/drawing/2014/main" id="{8A3320B9-8D51-49FB-BE33-E74D8524B6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6" name="Text Box 69">
          <a:extLst>
            <a:ext uri="{FF2B5EF4-FFF2-40B4-BE49-F238E27FC236}">
              <a16:creationId xmlns:a16="http://schemas.microsoft.com/office/drawing/2014/main" id="{54CD3345-1552-4B0C-8D62-534248E4EB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7" name="Text Box 70">
          <a:extLst>
            <a:ext uri="{FF2B5EF4-FFF2-40B4-BE49-F238E27FC236}">
              <a16:creationId xmlns:a16="http://schemas.microsoft.com/office/drawing/2014/main" id="{C628EA54-58CD-4111-A3AB-94095978D1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8" name="Text Box 71">
          <a:extLst>
            <a:ext uri="{FF2B5EF4-FFF2-40B4-BE49-F238E27FC236}">
              <a16:creationId xmlns:a16="http://schemas.microsoft.com/office/drawing/2014/main" id="{491742C1-5B55-4D94-9D80-BE70834C42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59" name="Text Box 72">
          <a:extLst>
            <a:ext uri="{FF2B5EF4-FFF2-40B4-BE49-F238E27FC236}">
              <a16:creationId xmlns:a16="http://schemas.microsoft.com/office/drawing/2014/main" id="{85B0676F-21FF-4010-852B-45451B1AAC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0" name="Text Box 73">
          <a:extLst>
            <a:ext uri="{FF2B5EF4-FFF2-40B4-BE49-F238E27FC236}">
              <a16:creationId xmlns:a16="http://schemas.microsoft.com/office/drawing/2014/main" id="{5727CD37-EB8F-4A89-A13E-A3DDCCD48D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1" name="Text Box 74">
          <a:extLst>
            <a:ext uri="{FF2B5EF4-FFF2-40B4-BE49-F238E27FC236}">
              <a16:creationId xmlns:a16="http://schemas.microsoft.com/office/drawing/2014/main" id="{56A3A181-79BD-4784-A492-3A8304CECE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2" name="Text Box 50">
          <a:extLst>
            <a:ext uri="{FF2B5EF4-FFF2-40B4-BE49-F238E27FC236}">
              <a16:creationId xmlns:a16="http://schemas.microsoft.com/office/drawing/2014/main" id="{562747E0-DF42-4DFF-94E5-73C0019EE2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3" name="Text Box 52">
          <a:extLst>
            <a:ext uri="{FF2B5EF4-FFF2-40B4-BE49-F238E27FC236}">
              <a16:creationId xmlns:a16="http://schemas.microsoft.com/office/drawing/2014/main" id="{CACF9C71-8A65-43AC-A63E-B6C78FCD1E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4" name="Text Box 53">
          <a:extLst>
            <a:ext uri="{FF2B5EF4-FFF2-40B4-BE49-F238E27FC236}">
              <a16:creationId xmlns:a16="http://schemas.microsoft.com/office/drawing/2014/main" id="{4AE4559B-4A86-4FFA-A0FB-7199A43C05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5" name="Text Box 39">
          <a:extLst>
            <a:ext uri="{FF2B5EF4-FFF2-40B4-BE49-F238E27FC236}">
              <a16:creationId xmlns:a16="http://schemas.microsoft.com/office/drawing/2014/main" id="{52B06DD5-0B80-4B85-A3F0-D37AA63510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6" name="Text Box 40">
          <a:extLst>
            <a:ext uri="{FF2B5EF4-FFF2-40B4-BE49-F238E27FC236}">
              <a16:creationId xmlns:a16="http://schemas.microsoft.com/office/drawing/2014/main" id="{A0CC89DE-8BB3-464A-8988-B53EC24D7C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65E7132D-E297-4472-8AE1-73745DB7DB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8" name="Text Box 42">
          <a:extLst>
            <a:ext uri="{FF2B5EF4-FFF2-40B4-BE49-F238E27FC236}">
              <a16:creationId xmlns:a16="http://schemas.microsoft.com/office/drawing/2014/main" id="{0A9AE243-284E-4E47-ACFE-4ED87BCB26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01F60EDE-0DB1-4E19-A2BE-2145246938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0" name="Text Box 44">
          <a:extLst>
            <a:ext uri="{FF2B5EF4-FFF2-40B4-BE49-F238E27FC236}">
              <a16:creationId xmlns:a16="http://schemas.microsoft.com/office/drawing/2014/main" id="{31BDAD84-5383-4621-8FE0-DABF83347D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1" name="Text Box 45">
          <a:extLst>
            <a:ext uri="{FF2B5EF4-FFF2-40B4-BE49-F238E27FC236}">
              <a16:creationId xmlns:a16="http://schemas.microsoft.com/office/drawing/2014/main" id="{1370B167-06F1-460B-A659-1465F98906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4521BFC0-3B5B-4F4E-BD12-B3955A8C58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3" name="Text Box 47">
          <a:extLst>
            <a:ext uri="{FF2B5EF4-FFF2-40B4-BE49-F238E27FC236}">
              <a16:creationId xmlns:a16="http://schemas.microsoft.com/office/drawing/2014/main" id="{4D5C1444-7F39-4CDF-BC66-4837F9B339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4" name="Text Box 48">
          <a:extLst>
            <a:ext uri="{FF2B5EF4-FFF2-40B4-BE49-F238E27FC236}">
              <a16:creationId xmlns:a16="http://schemas.microsoft.com/office/drawing/2014/main" id="{7F968A4F-0831-4AA7-82D7-A584E83C88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5" name="Text Box 55">
          <a:extLst>
            <a:ext uri="{FF2B5EF4-FFF2-40B4-BE49-F238E27FC236}">
              <a16:creationId xmlns:a16="http://schemas.microsoft.com/office/drawing/2014/main" id="{753C5FC9-A949-4BD1-9316-75E832FF96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6" name="Text Box 56">
          <a:extLst>
            <a:ext uri="{FF2B5EF4-FFF2-40B4-BE49-F238E27FC236}">
              <a16:creationId xmlns:a16="http://schemas.microsoft.com/office/drawing/2014/main" id="{507A6CE7-BEA5-4B61-9352-98ABBE4473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7" name="Text Box 57">
          <a:extLst>
            <a:ext uri="{FF2B5EF4-FFF2-40B4-BE49-F238E27FC236}">
              <a16:creationId xmlns:a16="http://schemas.microsoft.com/office/drawing/2014/main" id="{AFFE972B-2622-4DFA-83D3-258C9EDE59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8" name="Text Box 58">
          <a:extLst>
            <a:ext uri="{FF2B5EF4-FFF2-40B4-BE49-F238E27FC236}">
              <a16:creationId xmlns:a16="http://schemas.microsoft.com/office/drawing/2014/main" id="{950984AA-F820-4B89-8D28-55C0B0E140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79" name="Text Box 59">
          <a:extLst>
            <a:ext uri="{FF2B5EF4-FFF2-40B4-BE49-F238E27FC236}">
              <a16:creationId xmlns:a16="http://schemas.microsoft.com/office/drawing/2014/main" id="{DF36FB00-C15C-4C86-B343-5761C2F257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0" name="Text Box 60">
          <a:extLst>
            <a:ext uri="{FF2B5EF4-FFF2-40B4-BE49-F238E27FC236}">
              <a16:creationId xmlns:a16="http://schemas.microsoft.com/office/drawing/2014/main" id="{5FC07D2C-3EC9-4939-9FF1-34F9C483DB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1" name="Text Box 61">
          <a:extLst>
            <a:ext uri="{FF2B5EF4-FFF2-40B4-BE49-F238E27FC236}">
              <a16:creationId xmlns:a16="http://schemas.microsoft.com/office/drawing/2014/main" id="{EDB49034-FD55-46FC-97B1-47656D42BC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2" name="Text Box 62">
          <a:extLst>
            <a:ext uri="{FF2B5EF4-FFF2-40B4-BE49-F238E27FC236}">
              <a16:creationId xmlns:a16="http://schemas.microsoft.com/office/drawing/2014/main" id="{B8FC7761-993F-4FBF-8EE2-A775602519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3" name="Text Box 63">
          <a:extLst>
            <a:ext uri="{FF2B5EF4-FFF2-40B4-BE49-F238E27FC236}">
              <a16:creationId xmlns:a16="http://schemas.microsoft.com/office/drawing/2014/main" id="{CAF9BD0D-07D8-4F9A-B418-7A4C4E6895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4" name="Text Box 64">
          <a:extLst>
            <a:ext uri="{FF2B5EF4-FFF2-40B4-BE49-F238E27FC236}">
              <a16:creationId xmlns:a16="http://schemas.microsoft.com/office/drawing/2014/main" id="{C458D325-DCD5-4E16-AC25-9D043DD60D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5" name="Text Box 66">
          <a:extLst>
            <a:ext uri="{FF2B5EF4-FFF2-40B4-BE49-F238E27FC236}">
              <a16:creationId xmlns:a16="http://schemas.microsoft.com/office/drawing/2014/main" id="{9DD200A6-7BBD-4728-89A7-3E8539383B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6" name="Text Box 67">
          <a:extLst>
            <a:ext uri="{FF2B5EF4-FFF2-40B4-BE49-F238E27FC236}">
              <a16:creationId xmlns:a16="http://schemas.microsoft.com/office/drawing/2014/main" id="{A1DA1635-5B4B-410D-A995-029883271A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7" name="Text Box 68">
          <a:extLst>
            <a:ext uri="{FF2B5EF4-FFF2-40B4-BE49-F238E27FC236}">
              <a16:creationId xmlns:a16="http://schemas.microsoft.com/office/drawing/2014/main" id="{E934B58C-473F-4A5F-99F0-B2D5E33C81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8" name="Text Box 69">
          <a:extLst>
            <a:ext uri="{FF2B5EF4-FFF2-40B4-BE49-F238E27FC236}">
              <a16:creationId xmlns:a16="http://schemas.microsoft.com/office/drawing/2014/main" id="{4C8C5016-0CF1-4477-A52A-3FDC976812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89" name="Text Box 70">
          <a:extLst>
            <a:ext uri="{FF2B5EF4-FFF2-40B4-BE49-F238E27FC236}">
              <a16:creationId xmlns:a16="http://schemas.microsoft.com/office/drawing/2014/main" id="{DDE51075-43C7-4494-9B3B-D3A52C2949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0" name="Text Box 71">
          <a:extLst>
            <a:ext uri="{FF2B5EF4-FFF2-40B4-BE49-F238E27FC236}">
              <a16:creationId xmlns:a16="http://schemas.microsoft.com/office/drawing/2014/main" id="{BB121242-7E06-4355-8B0C-E1F508CC27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1" name="Text Box 72">
          <a:extLst>
            <a:ext uri="{FF2B5EF4-FFF2-40B4-BE49-F238E27FC236}">
              <a16:creationId xmlns:a16="http://schemas.microsoft.com/office/drawing/2014/main" id="{9C17DF9D-0559-450C-89C9-4566A87B63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2" name="Text Box 73">
          <a:extLst>
            <a:ext uri="{FF2B5EF4-FFF2-40B4-BE49-F238E27FC236}">
              <a16:creationId xmlns:a16="http://schemas.microsoft.com/office/drawing/2014/main" id="{0466E017-792E-4798-8696-BE9C7FE2D3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3" name="Text Box 74">
          <a:extLst>
            <a:ext uri="{FF2B5EF4-FFF2-40B4-BE49-F238E27FC236}">
              <a16:creationId xmlns:a16="http://schemas.microsoft.com/office/drawing/2014/main" id="{5E9CC1D2-8B8D-42DC-9DAA-10ADED6B29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4" name="Text Box 75">
          <a:extLst>
            <a:ext uri="{FF2B5EF4-FFF2-40B4-BE49-F238E27FC236}">
              <a16:creationId xmlns:a16="http://schemas.microsoft.com/office/drawing/2014/main" id="{BF2F423E-DE6D-4599-9CD6-617844447D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5" name="Text Box 77">
          <a:extLst>
            <a:ext uri="{FF2B5EF4-FFF2-40B4-BE49-F238E27FC236}">
              <a16:creationId xmlns:a16="http://schemas.microsoft.com/office/drawing/2014/main" id="{A4AB3D73-59EF-420A-AD40-75E8271895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6" name="Text Box 78">
          <a:extLst>
            <a:ext uri="{FF2B5EF4-FFF2-40B4-BE49-F238E27FC236}">
              <a16:creationId xmlns:a16="http://schemas.microsoft.com/office/drawing/2014/main" id="{53182D52-6FEE-486C-A7DC-91ABC45593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7" name="Text Box 80">
          <a:extLst>
            <a:ext uri="{FF2B5EF4-FFF2-40B4-BE49-F238E27FC236}">
              <a16:creationId xmlns:a16="http://schemas.microsoft.com/office/drawing/2014/main" id="{42D78BCE-0743-4BC9-A1EB-960514C775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8" name="Text Box 81">
          <a:extLst>
            <a:ext uri="{FF2B5EF4-FFF2-40B4-BE49-F238E27FC236}">
              <a16:creationId xmlns:a16="http://schemas.microsoft.com/office/drawing/2014/main" id="{C70C4702-1F1F-43C8-AAA5-FA54DC2355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099" name="Text Box 39">
          <a:extLst>
            <a:ext uri="{FF2B5EF4-FFF2-40B4-BE49-F238E27FC236}">
              <a16:creationId xmlns:a16="http://schemas.microsoft.com/office/drawing/2014/main" id="{743F6C92-1619-44B1-9BC7-2A1A198DE0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0" name="Text Box 40">
          <a:extLst>
            <a:ext uri="{FF2B5EF4-FFF2-40B4-BE49-F238E27FC236}">
              <a16:creationId xmlns:a16="http://schemas.microsoft.com/office/drawing/2014/main" id="{48AD0726-EBD7-427B-BE86-D539960CA3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1" name="Text Box 41">
          <a:extLst>
            <a:ext uri="{FF2B5EF4-FFF2-40B4-BE49-F238E27FC236}">
              <a16:creationId xmlns:a16="http://schemas.microsoft.com/office/drawing/2014/main" id="{594BD0AB-76FA-4E36-B0C5-B9FC05F1A0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2" name="Text Box 42">
          <a:extLst>
            <a:ext uri="{FF2B5EF4-FFF2-40B4-BE49-F238E27FC236}">
              <a16:creationId xmlns:a16="http://schemas.microsoft.com/office/drawing/2014/main" id="{6BD64325-2064-4A6A-9551-E67974520A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3" name="Text Box 43">
          <a:extLst>
            <a:ext uri="{FF2B5EF4-FFF2-40B4-BE49-F238E27FC236}">
              <a16:creationId xmlns:a16="http://schemas.microsoft.com/office/drawing/2014/main" id="{1352E4C4-6D7A-4067-B806-70C68C4E35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4" name="Text Box 44">
          <a:extLst>
            <a:ext uri="{FF2B5EF4-FFF2-40B4-BE49-F238E27FC236}">
              <a16:creationId xmlns:a16="http://schemas.microsoft.com/office/drawing/2014/main" id="{C48578F5-C66C-4EA5-AB6F-0CE3DA92E4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5" name="Text Box 45">
          <a:extLst>
            <a:ext uri="{FF2B5EF4-FFF2-40B4-BE49-F238E27FC236}">
              <a16:creationId xmlns:a16="http://schemas.microsoft.com/office/drawing/2014/main" id="{659841E3-3B8E-4A54-AB28-3ECCB3624D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3F855A1B-6EAE-4D6A-8FDB-D5776A8608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7" name="Text Box 47">
          <a:extLst>
            <a:ext uri="{FF2B5EF4-FFF2-40B4-BE49-F238E27FC236}">
              <a16:creationId xmlns:a16="http://schemas.microsoft.com/office/drawing/2014/main" id="{EDA5B2E5-DE09-44E0-9C56-E57CB878C6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8" name="Text Box 48">
          <a:extLst>
            <a:ext uri="{FF2B5EF4-FFF2-40B4-BE49-F238E27FC236}">
              <a16:creationId xmlns:a16="http://schemas.microsoft.com/office/drawing/2014/main" id="{BEC3262E-128B-491A-899A-978A106BD9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09" name="Text Box 55">
          <a:extLst>
            <a:ext uri="{FF2B5EF4-FFF2-40B4-BE49-F238E27FC236}">
              <a16:creationId xmlns:a16="http://schemas.microsoft.com/office/drawing/2014/main" id="{AD217B95-B67B-41BB-8E81-3FF9CD25DC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0" name="Text Box 56">
          <a:extLst>
            <a:ext uri="{FF2B5EF4-FFF2-40B4-BE49-F238E27FC236}">
              <a16:creationId xmlns:a16="http://schemas.microsoft.com/office/drawing/2014/main" id="{8C1405C7-B377-401F-9CF3-01A80C1FC6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1" name="Text Box 57">
          <a:extLst>
            <a:ext uri="{FF2B5EF4-FFF2-40B4-BE49-F238E27FC236}">
              <a16:creationId xmlns:a16="http://schemas.microsoft.com/office/drawing/2014/main" id="{286C18DE-7234-42AC-AD49-ECCAE53D9C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2" name="Text Box 58">
          <a:extLst>
            <a:ext uri="{FF2B5EF4-FFF2-40B4-BE49-F238E27FC236}">
              <a16:creationId xmlns:a16="http://schemas.microsoft.com/office/drawing/2014/main" id="{168A0B9F-CFF4-4752-A74B-7092B7CD17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3" name="Text Box 59">
          <a:extLst>
            <a:ext uri="{FF2B5EF4-FFF2-40B4-BE49-F238E27FC236}">
              <a16:creationId xmlns:a16="http://schemas.microsoft.com/office/drawing/2014/main" id="{00273869-A343-4CCA-B2CF-D6E7237C87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4" name="Text Box 60">
          <a:extLst>
            <a:ext uri="{FF2B5EF4-FFF2-40B4-BE49-F238E27FC236}">
              <a16:creationId xmlns:a16="http://schemas.microsoft.com/office/drawing/2014/main" id="{C8F296EA-DA53-4291-BD63-1D101D95B4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5" name="Text Box 61">
          <a:extLst>
            <a:ext uri="{FF2B5EF4-FFF2-40B4-BE49-F238E27FC236}">
              <a16:creationId xmlns:a16="http://schemas.microsoft.com/office/drawing/2014/main" id="{8A32AC1B-93E2-447E-9C9B-A7DAF81E9F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6" name="Text Box 62">
          <a:extLst>
            <a:ext uri="{FF2B5EF4-FFF2-40B4-BE49-F238E27FC236}">
              <a16:creationId xmlns:a16="http://schemas.microsoft.com/office/drawing/2014/main" id="{A386FDC5-869E-41D6-B958-86D4D73071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7" name="Text Box 63">
          <a:extLst>
            <a:ext uri="{FF2B5EF4-FFF2-40B4-BE49-F238E27FC236}">
              <a16:creationId xmlns:a16="http://schemas.microsoft.com/office/drawing/2014/main" id="{D6C926C2-12A2-4EFF-9487-157365D624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8" name="Text Box 64">
          <a:extLst>
            <a:ext uri="{FF2B5EF4-FFF2-40B4-BE49-F238E27FC236}">
              <a16:creationId xmlns:a16="http://schemas.microsoft.com/office/drawing/2014/main" id="{D8C962BE-DDF0-40EC-9C66-D18E022C19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19" name="Text Box 66">
          <a:extLst>
            <a:ext uri="{FF2B5EF4-FFF2-40B4-BE49-F238E27FC236}">
              <a16:creationId xmlns:a16="http://schemas.microsoft.com/office/drawing/2014/main" id="{CDEDDBB8-793A-4928-8E8D-2BF4D4EE5B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0" name="Text Box 67">
          <a:extLst>
            <a:ext uri="{FF2B5EF4-FFF2-40B4-BE49-F238E27FC236}">
              <a16:creationId xmlns:a16="http://schemas.microsoft.com/office/drawing/2014/main" id="{8077F153-1BDF-45B5-9481-64B0BBC86A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1" name="Text Box 68">
          <a:extLst>
            <a:ext uri="{FF2B5EF4-FFF2-40B4-BE49-F238E27FC236}">
              <a16:creationId xmlns:a16="http://schemas.microsoft.com/office/drawing/2014/main" id="{C65ABB8A-37AF-4B65-98FB-279642D9A6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2" name="Text Box 69">
          <a:extLst>
            <a:ext uri="{FF2B5EF4-FFF2-40B4-BE49-F238E27FC236}">
              <a16:creationId xmlns:a16="http://schemas.microsoft.com/office/drawing/2014/main" id="{0F4D2A8A-D9A9-4DF5-AA0E-2862C4E9D4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3" name="Text Box 70">
          <a:extLst>
            <a:ext uri="{FF2B5EF4-FFF2-40B4-BE49-F238E27FC236}">
              <a16:creationId xmlns:a16="http://schemas.microsoft.com/office/drawing/2014/main" id="{9D09E302-DDAF-47FA-A552-D30C9C95EF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4" name="Text Box 71">
          <a:extLst>
            <a:ext uri="{FF2B5EF4-FFF2-40B4-BE49-F238E27FC236}">
              <a16:creationId xmlns:a16="http://schemas.microsoft.com/office/drawing/2014/main" id="{A1298660-C1E2-4408-AA85-AB031365DE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5" name="Text Box 72">
          <a:extLst>
            <a:ext uri="{FF2B5EF4-FFF2-40B4-BE49-F238E27FC236}">
              <a16:creationId xmlns:a16="http://schemas.microsoft.com/office/drawing/2014/main" id="{3A1C643A-FBFB-4197-A738-16679FA481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6" name="Text Box 73">
          <a:extLst>
            <a:ext uri="{FF2B5EF4-FFF2-40B4-BE49-F238E27FC236}">
              <a16:creationId xmlns:a16="http://schemas.microsoft.com/office/drawing/2014/main" id="{3CC2628A-FDA1-4B9C-8D53-9D1FC0018C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7" name="Text Box 74">
          <a:extLst>
            <a:ext uri="{FF2B5EF4-FFF2-40B4-BE49-F238E27FC236}">
              <a16:creationId xmlns:a16="http://schemas.microsoft.com/office/drawing/2014/main" id="{3DC78F0C-377A-448F-A208-CC29D8FFB0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8" name="Text Box 75">
          <a:extLst>
            <a:ext uri="{FF2B5EF4-FFF2-40B4-BE49-F238E27FC236}">
              <a16:creationId xmlns:a16="http://schemas.microsoft.com/office/drawing/2014/main" id="{2ADF95E0-9BAD-4FF1-939E-1CA3142AAC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29" name="Text Box 77">
          <a:extLst>
            <a:ext uri="{FF2B5EF4-FFF2-40B4-BE49-F238E27FC236}">
              <a16:creationId xmlns:a16="http://schemas.microsoft.com/office/drawing/2014/main" id="{649B3345-2390-4D14-BDB9-03BEFD2962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0" name="Text Box 78">
          <a:extLst>
            <a:ext uri="{FF2B5EF4-FFF2-40B4-BE49-F238E27FC236}">
              <a16:creationId xmlns:a16="http://schemas.microsoft.com/office/drawing/2014/main" id="{A5CDEFB6-12F3-4EA4-949B-C4FD331A8D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1" name="Text Box 80">
          <a:extLst>
            <a:ext uri="{FF2B5EF4-FFF2-40B4-BE49-F238E27FC236}">
              <a16:creationId xmlns:a16="http://schemas.microsoft.com/office/drawing/2014/main" id="{57A65A1A-CA77-4533-B39D-5A71ACFB0C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2" name="Text Box 81">
          <a:extLst>
            <a:ext uri="{FF2B5EF4-FFF2-40B4-BE49-F238E27FC236}">
              <a16:creationId xmlns:a16="http://schemas.microsoft.com/office/drawing/2014/main" id="{68E619D2-0253-4F76-BDE1-7A07CA3E19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3" name="Text Box 39">
          <a:extLst>
            <a:ext uri="{FF2B5EF4-FFF2-40B4-BE49-F238E27FC236}">
              <a16:creationId xmlns:a16="http://schemas.microsoft.com/office/drawing/2014/main" id="{BEF3DBE4-B2E5-4804-9586-6D41D4B013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4" name="Text Box 40">
          <a:extLst>
            <a:ext uri="{FF2B5EF4-FFF2-40B4-BE49-F238E27FC236}">
              <a16:creationId xmlns:a16="http://schemas.microsoft.com/office/drawing/2014/main" id="{24927572-D9EB-4D06-8E33-D0B636DF04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40B6204B-9E52-4FC2-837B-C6E888B3AE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6" name="Text Box 42">
          <a:extLst>
            <a:ext uri="{FF2B5EF4-FFF2-40B4-BE49-F238E27FC236}">
              <a16:creationId xmlns:a16="http://schemas.microsoft.com/office/drawing/2014/main" id="{9C304EBA-0902-4C78-B0CB-EE6BA0577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7" name="Text Box 43">
          <a:extLst>
            <a:ext uri="{FF2B5EF4-FFF2-40B4-BE49-F238E27FC236}">
              <a16:creationId xmlns:a16="http://schemas.microsoft.com/office/drawing/2014/main" id="{358BFCA1-076A-4D55-9784-208C568015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8" name="Text Box 44">
          <a:extLst>
            <a:ext uri="{FF2B5EF4-FFF2-40B4-BE49-F238E27FC236}">
              <a16:creationId xmlns:a16="http://schemas.microsoft.com/office/drawing/2014/main" id="{B60A3B7E-41AF-4C64-9737-BA01498413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39" name="Text Box 45">
          <a:extLst>
            <a:ext uri="{FF2B5EF4-FFF2-40B4-BE49-F238E27FC236}">
              <a16:creationId xmlns:a16="http://schemas.microsoft.com/office/drawing/2014/main" id="{28FFB79C-66A4-402C-9BC6-22D595FCEB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0" name="Text Box 46">
          <a:extLst>
            <a:ext uri="{FF2B5EF4-FFF2-40B4-BE49-F238E27FC236}">
              <a16:creationId xmlns:a16="http://schemas.microsoft.com/office/drawing/2014/main" id="{184128E0-0ADF-4888-9CBE-BE3E07B8BA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1" name="Text Box 47">
          <a:extLst>
            <a:ext uri="{FF2B5EF4-FFF2-40B4-BE49-F238E27FC236}">
              <a16:creationId xmlns:a16="http://schemas.microsoft.com/office/drawing/2014/main" id="{E81C377F-AB1A-4E0C-928E-E426F0C8F9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2" name="Text Box 48">
          <a:extLst>
            <a:ext uri="{FF2B5EF4-FFF2-40B4-BE49-F238E27FC236}">
              <a16:creationId xmlns:a16="http://schemas.microsoft.com/office/drawing/2014/main" id="{E8AB0E36-37F9-4705-8391-50C51A070D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3" name="Text Box 55">
          <a:extLst>
            <a:ext uri="{FF2B5EF4-FFF2-40B4-BE49-F238E27FC236}">
              <a16:creationId xmlns:a16="http://schemas.microsoft.com/office/drawing/2014/main" id="{C1FA294E-3739-4BEB-A227-E5444746CF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4" name="Text Box 56">
          <a:extLst>
            <a:ext uri="{FF2B5EF4-FFF2-40B4-BE49-F238E27FC236}">
              <a16:creationId xmlns:a16="http://schemas.microsoft.com/office/drawing/2014/main" id="{C8397E05-84A2-437D-8718-E0521C2CE3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5" name="Text Box 57">
          <a:extLst>
            <a:ext uri="{FF2B5EF4-FFF2-40B4-BE49-F238E27FC236}">
              <a16:creationId xmlns:a16="http://schemas.microsoft.com/office/drawing/2014/main" id="{9E7C5B08-D002-421F-8D74-1AB1624E9A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6" name="Text Box 58">
          <a:extLst>
            <a:ext uri="{FF2B5EF4-FFF2-40B4-BE49-F238E27FC236}">
              <a16:creationId xmlns:a16="http://schemas.microsoft.com/office/drawing/2014/main" id="{B953968B-D57C-43A1-B7B6-90FE327192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7" name="Text Box 59">
          <a:extLst>
            <a:ext uri="{FF2B5EF4-FFF2-40B4-BE49-F238E27FC236}">
              <a16:creationId xmlns:a16="http://schemas.microsoft.com/office/drawing/2014/main" id="{FB577ACF-6EDF-4787-90AD-CFBA367EB2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8" name="Text Box 60">
          <a:extLst>
            <a:ext uri="{FF2B5EF4-FFF2-40B4-BE49-F238E27FC236}">
              <a16:creationId xmlns:a16="http://schemas.microsoft.com/office/drawing/2014/main" id="{9C94BCA0-CB9F-46B0-B68D-4D83C28FE0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49" name="Text Box 61">
          <a:extLst>
            <a:ext uri="{FF2B5EF4-FFF2-40B4-BE49-F238E27FC236}">
              <a16:creationId xmlns:a16="http://schemas.microsoft.com/office/drawing/2014/main" id="{C0026FAF-C1B9-4934-9679-6ABA715607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0" name="Text Box 62">
          <a:extLst>
            <a:ext uri="{FF2B5EF4-FFF2-40B4-BE49-F238E27FC236}">
              <a16:creationId xmlns:a16="http://schemas.microsoft.com/office/drawing/2014/main" id="{C5499D1F-85F0-4559-B612-BA9F8AE0D5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1" name="Text Box 63">
          <a:extLst>
            <a:ext uri="{FF2B5EF4-FFF2-40B4-BE49-F238E27FC236}">
              <a16:creationId xmlns:a16="http://schemas.microsoft.com/office/drawing/2014/main" id="{E12078BA-8A73-46B5-A8D5-B8A7603D9F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2" name="Text Box 64">
          <a:extLst>
            <a:ext uri="{FF2B5EF4-FFF2-40B4-BE49-F238E27FC236}">
              <a16:creationId xmlns:a16="http://schemas.microsoft.com/office/drawing/2014/main" id="{E06403EE-A09C-48A0-9578-A65F45456B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3" name="Text Box 66">
          <a:extLst>
            <a:ext uri="{FF2B5EF4-FFF2-40B4-BE49-F238E27FC236}">
              <a16:creationId xmlns:a16="http://schemas.microsoft.com/office/drawing/2014/main" id="{DDFA7344-C2CD-4954-B02F-5D6C17D681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4" name="Text Box 67">
          <a:extLst>
            <a:ext uri="{FF2B5EF4-FFF2-40B4-BE49-F238E27FC236}">
              <a16:creationId xmlns:a16="http://schemas.microsoft.com/office/drawing/2014/main" id="{3C569F0E-E73C-482A-9CB0-4F13F15223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5" name="Text Box 68">
          <a:extLst>
            <a:ext uri="{FF2B5EF4-FFF2-40B4-BE49-F238E27FC236}">
              <a16:creationId xmlns:a16="http://schemas.microsoft.com/office/drawing/2014/main" id="{BBF01705-8493-4B22-9AE4-628968477E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6" name="Text Box 69">
          <a:extLst>
            <a:ext uri="{FF2B5EF4-FFF2-40B4-BE49-F238E27FC236}">
              <a16:creationId xmlns:a16="http://schemas.microsoft.com/office/drawing/2014/main" id="{23BD34DD-63C3-4D41-B921-0C472B54D4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7" name="Text Box 70">
          <a:extLst>
            <a:ext uri="{FF2B5EF4-FFF2-40B4-BE49-F238E27FC236}">
              <a16:creationId xmlns:a16="http://schemas.microsoft.com/office/drawing/2014/main" id="{BC86284B-0613-4DFE-B78F-8FB14D3C0F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8" name="Text Box 71">
          <a:extLst>
            <a:ext uri="{FF2B5EF4-FFF2-40B4-BE49-F238E27FC236}">
              <a16:creationId xmlns:a16="http://schemas.microsoft.com/office/drawing/2014/main" id="{E6A7105F-51D7-4B87-A747-B44115588F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59" name="Text Box 72">
          <a:extLst>
            <a:ext uri="{FF2B5EF4-FFF2-40B4-BE49-F238E27FC236}">
              <a16:creationId xmlns:a16="http://schemas.microsoft.com/office/drawing/2014/main" id="{B4D256C5-23B4-4522-9D91-6ADC068C9C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0" name="Text Box 73">
          <a:extLst>
            <a:ext uri="{FF2B5EF4-FFF2-40B4-BE49-F238E27FC236}">
              <a16:creationId xmlns:a16="http://schemas.microsoft.com/office/drawing/2014/main" id="{DECD3089-E292-47AB-9D74-CDC2A5DF2E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1" name="Text Box 74">
          <a:extLst>
            <a:ext uri="{FF2B5EF4-FFF2-40B4-BE49-F238E27FC236}">
              <a16:creationId xmlns:a16="http://schemas.microsoft.com/office/drawing/2014/main" id="{E4CB66AD-4FC5-4E58-A7C3-06A2597FC1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2" name="Text Box 75">
          <a:extLst>
            <a:ext uri="{FF2B5EF4-FFF2-40B4-BE49-F238E27FC236}">
              <a16:creationId xmlns:a16="http://schemas.microsoft.com/office/drawing/2014/main" id="{5700AA96-A75D-4FC0-B43C-DD0A5F7EB0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3" name="Text Box 77">
          <a:extLst>
            <a:ext uri="{FF2B5EF4-FFF2-40B4-BE49-F238E27FC236}">
              <a16:creationId xmlns:a16="http://schemas.microsoft.com/office/drawing/2014/main" id="{E2FA2B5C-E6DC-401E-A196-913F83E214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4" name="Text Box 78">
          <a:extLst>
            <a:ext uri="{FF2B5EF4-FFF2-40B4-BE49-F238E27FC236}">
              <a16:creationId xmlns:a16="http://schemas.microsoft.com/office/drawing/2014/main" id="{A62FDE8A-FC5B-4F48-9B7F-E604B83891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5" name="Text Box 80">
          <a:extLst>
            <a:ext uri="{FF2B5EF4-FFF2-40B4-BE49-F238E27FC236}">
              <a16:creationId xmlns:a16="http://schemas.microsoft.com/office/drawing/2014/main" id="{A7A66B09-20D5-42E3-820E-B8ED4DAF5C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6" name="Text Box 81">
          <a:extLst>
            <a:ext uri="{FF2B5EF4-FFF2-40B4-BE49-F238E27FC236}">
              <a16:creationId xmlns:a16="http://schemas.microsoft.com/office/drawing/2014/main" id="{33E5627D-2A2D-4860-BFE4-43C1645F0B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7" name="Text Box 3">
          <a:extLst>
            <a:ext uri="{FF2B5EF4-FFF2-40B4-BE49-F238E27FC236}">
              <a16:creationId xmlns:a16="http://schemas.microsoft.com/office/drawing/2014/main" id="{541E0559-9250-4FD5-8918-B1CE71DD13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3E484364-5A54-4310-9A70-72048EF57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id="{0407D987-9869-4452-9EEE-6A76A3751D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0" name="Text Box 6">
          <a:extLst>
            <a:ext uri="{FF2B5EF4-FFF2-40B4-BE49-F238E27FC236}">
              <a16:creationId xmlns:a16="http://schemas.microsoft.com/office/drawing/2014/main" id="{2781D939-E3A6-475B-9D71-E38C4A875C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1" name="Text Box 7">
          <a:extLst>
            <a:ext uri="{FF2B5EF4-FFF2-40B4-BE49-F238E27FC236}">
              <a16:creationId xmlns:a16="http://schemas.microsoft.com/office/drawing/2014/main" id="{9B1CED8E-8F81-4E9F-A29F-051601E718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C9A71244-0929-46E9-878C-E2823BCB0A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677AA5E8-984D-49D6-AD8B-CC212E5570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4" name="Text Box 10">
          <a:extLst>
            <a:ext uri="{FF2B5EF4-FFF2-40B4-BE49-F238E27FC236}">
              <a16:creationId xmlns:a16="http://schemas.microsoft.com/office/drawing/2014/main" id="{531B06E8-5162-494C-9AB1-2D03602707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5" name="Text Box 11">
          <a:extLst>
            <a:ext uri="{FF2B5EF4-FFF2-40B4-BE49-F238E27FC236}">
              <a16:creationId xmlns:a16="http://schemas.microsoft.com/office/drawing/2014/main" id="{9BD12A08-3724-4D7E-9F79-950DEDA725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6" name="Text Box 12">
          <a:extLst>
            <a:ext uri="{FF2B5EF4-FFF2-40B4-BE49-F238E27FC236}">
              <a16:creationId xmlns:a16="http://schemas.microsoft.com/office/drawing/2014/main" id="{D1EC3843-279F-4C7F-A146-CBCAFD3C20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7" name="Text Box 49">
          <a:extLst>
            <a:ext uri="{FF2B5EF4-FFF2-40B4-BE49-F238E27FC236}">
              <a16:creationId xmlns:a16="http://schemas.microsoft.com/office/drawing/2014/main" id="{A1B80904-9E8B-4A74-8A83-932614D3E3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8" name="Text Box 50">
          <a:extLst>
            <a:ext uri="{FF2B5EF4-FFF2-40B4-BE49-F238E27FC236}">
              <a16:creationId xmlns:a16="http://schemas.microsoft.com/office/drawing/2014/main" id="{1F9D89C2-BD39-45BF-8A7C-18C15BB411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79" name="Text Box 52">
          <a:extLst>
            <a:ext uri="{FF2B5EF4-FFF2-40B4-BE49-F238E27FC236}">
              <a16:creationId xmlns:a16="http://schemas.microsoft.com/office/drawing/2014/main" id="{EFF424FC-9F52-4B17-A399-2E676D77BB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0" name="Text Box 53">
          <a:extLst>
            <a:ext uri="{FF2B5EF4-FFF2-40B4-BE49-F238E27FC236}">
              <a16:creationId xmlns:a16="http://schemas.microsoft.com/office/drawing/2014/main" id="{345C74CC-639A-45BC-89BC-B162CB8236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007F30E0-7B43-45ED-A3A3-5340FC26EC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0BFF3A76-ECE6-4BCD-9A08-2FCD5EEE8B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E579A01C-8FCE-47AC-A68C-FFF20D99B7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DF16296F-06B8-44D6-9EAD-DCE7D71D44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10EE3450-7887-4CCF-979F-E0B53A28D1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6" name="Text Box 8">
          <a:extLst>
            <a:ext uri="{FF2B5EF4-FFF2-40B4-BE49-F238E27FC236}">
              <a16:creationId xmlns:a16="http://schemas.microsoft.com/office/drawing/2014/main" id="{47A02620-BA85-4428-879C-5093F78FE4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7" name="Text Box 9">
          <a:extLst>
            <a:ext uri="{FF2B5EF4-FFF2-40B4-BE49-F238E27FC236}">
              <a16:creationId xmlns:a16="http://schemas.microsoft.com/office/drawing/2014/main" id="{6F4D2DBF-AA8D-4274-8BEE-5E36344CF6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8" name="Text Box 10">
          <a:extLst>
            <a:ext uri="{FF2B5EF4-FFF2-40B4-BE49-F238E27FC236}">
              <a16:creationId xmlns:a16="http://schemas.microsoft.com/office/drawing/2014/main" id="{746C8CAF-231E-4A41-AD16-ED6DA464E9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89" name="Text Box 11">
          <a:extLst>
            <a:ext uri="{FF2B5EF4-FFF2-40B4-BE49-F238E27FC236}">
              <a16:creationId xmlns:a16="http://schemas.microsoft.com/office/drawing/2014/main" id="{31DB0E66-7C7B-4CC1-AE95-B767D6DB09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0" name="Text Box 12">
          <a:extLst>
            <a:ext uri="{FF2B5EF4-FFF2-40B4-BE49-F238E27FC236}">
              <a16:creationId xmlns:a16="http://schemas.microsoft.com/office/drawing/2014/main" id="{1190E05E-415E-4A34-9AD6-5777A2E2BC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1" name="Text Box 39">
          <a:extLst>
            <a:ext uri="{FF2B5EF4-FFF2-40B4-BE49-F238E27FC236}">
              <a16:creationId xmlns:a16="http://schemas.microsoft.com/office/drawing/2014/main" id="{F70428ED-D99C-4046-805B-0D2F7858D2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2" name="Text Box 40">
          <a:extLst>
            <a:ext uri="{FF2B5EF4-FFF2-40B4-BE49-F238E27FC236}">
              <a16:creationId xmlns:a16="http://schemas.microsoft.com/office/drawing/2014/main" id="{544AAB8C-A447-4AE9-A61E-515E90A0A5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3" name="Text Box 41">
          <a:extLst>
            <a:ext uri="{FF2B5EF4-FFF2-40B4-BE49-F238E27FC236}">
              <a16:creationId xmlns:a16="http://schemas.microsoft.com/office/drawing/2014/main" id="{9DA7BC75-92B2-4AE5-8373-7E9A495E50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4" name="Text Box 42">
          <a:extLst>
            <a:ext uri="{FF2B5EF4-FFF2-40B4-BE49-F238E27FC236}">
              <a16:creationId xmlns:a16="http://schemas.microsoft.com/office/drawing/2014/main" id="{D1E0A967-F177-4817-8C49-3AB8E6848C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5" name="Text Box 43">
          <a:extLst>
            <a:ext uri="{FF2B5EF4-FFF2-40B4-BE49-F238E27FC236}">
              <a16:creationId xmlns:a16="http://schemas.microsoft.com/office/drawing/2014/main" id="{694BCEF1-8557-4FD6-BF53-2B494C8723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6" name="Text Box 44">
          <a:extLst>
            <a:ext uri="{FF2B5EF4-FFF2-40B4-BE49-F238E27FC236}">
              <a16:creationId xmlns:a16="http://schemas.microsoft.com/office/drawing/2014/main" id="{23182813-8819-405B-A880-DF507AE934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7" name="Text Box 45">
          <a:extLst>
            <a:ext uri="{FF2B5EF4-FFF2-40B4-BE49-F238E27FC236}">
              <a16:creationId xmlns:a16="http://schemas.microsoft.com/office/drawing/2014/main" id="{5D7EE867-40F3-46EE-B477-7E29924E7C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8" name="Text Box 46">
          <a:extLst>
            <a:ext uri="{FF2B5EF4-FFF2-40B4-BE49-F238E27FC236}">
              <a16:creationId xmlns:a16="http://schemas.microsoft.com/office/drawing/2014/main" id="{6F750A19-7D70-4BF8-8869-C881F0697C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199" name="Text Box 47">
          <a:extLst>
            <a:ext uri="{FF2B5EF4-FFF2-40B4-BE49-F238E27FC236}">
              <a16:creationId xmlns:a16="http://schemas.microsoft.com/office/drawing/2014/main" id="{D985E95D-65FB-41BE-8F19-5E4B6A6B24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0" name="Text Box 48">
          <a:extLst>
            <a:ext uri="{FF2B5EF4-FFF2-40B4-BE49-F238E27FC236}">
              <a16:creationId xmlns:a16="http://schemas.microsoft.com/office/drawing/2014/main" id="{724CD3A6-CAF6-4760-BFAE-222DD5AFDB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1" name="Text Box 49">
          <a:extLst>
            <a:ext uri="{FF2B5EF4-FFF2-40B4-BE49-F238E27FC236}">
              <a16:creationId xmlns:a16="http://schemas.microsoft.com/office/drawing/2014/main" id="{BA980DBF-7A87-4606-9A51-8D5845B171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2" name="Text Box 50">
          <a:extLst>
            <a:ext uri="{FF2B5EF4-FFF2-40B4-BE49-F238E27FC236}">
              <a16:creationId xmlns:a16="http://schemas.microsoft.com/office/drawing/2014/main" id="{C6E00EAC-F5C7-4587-8AC5-87FCD5D90B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3" name="Text Box 52">
          <a:extLst>
            <a:ext uri="{FF2B5EF4-FFF2-40B4-BE49-F238E27FC236}">
              <a16:creationId xmlns:a16="http://schemas.microsoft.com/office/drawing/2014/main" id="{8E700E1C-0597-4D72-B380-635B1D08DB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4" name="Text Box 53">
          <a:extLst>
            <a:ext uri="{FF2B5EF4-FFF2-40B4-BE49-F238E27FC236}">
              <a16:creationId xmlns:a16="http://schemas.microsoft.com/office/drawing/2014/main" id="{43AA52A4-0231-40DF-B62D-541EDF2F8F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5" name="Text Box 55">
          <a:extLst>
            <a:ext uri="{FF2B5EF4-FFF2-40B4-BE49-F238E27FC236}">
              <a16:creationId xmlns:a16="http://schemas.microsoft.com/office/drawing/2014/main" id="{BB049238-722B-46B8-8A1C-37F052EEC9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6" name="Text Box 56">
          <a:extLst>
            <a:ext uri="{FF2B5EF4-FFF2-40B4-BE49-F238E27FC236}">
              <a16:creationId xmlns:a16="http://schemas.microsoft.com/office/drawing/2014/main" id="{EB42E922-02A6-4C49-B22F-192209C11B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7" name="Text Box 57">
          <a:extLst>
            <a:ext uri="{FF2B5EF4-FFF2-40B4-BE49-F238E27FC236}">
              <a16:creationId xmlns:a16="http://schemas.microsoft.com/office/drawing/2014/main" id="{A76584A9-6D83-4BE0-9C6B-FE41EA381C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8" name="Text Box 58">
          <a:extLst>
            <a:ext uri="{FF2B5EF4-FFF2-40B4-BE49-F238E27FC236}">
              <a16:creationId xmlns:a16="http://schemas.microsoft.com/office/drawing/2014/main" id="{94A351D3-5B88-4137-A510-13A08BBA6F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09" name="Text Box 59">
          <a:extLst>
            <a:ext uri="{FF2B5EF4-FFF2-40B4-BE49-F238E27FC236}">
              <a16:creationId xmlns:a16="http://schemas.microsoft.com/office/drawing/2014/main" id="{D2B1E020-26D6-49B4-9C79-ACC34B44DC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0" name="Text Box 60">
          <a:extLst>
            <a:ext uri="{FF2B5EF4-FFF2-40B4-BE49-F238E27FC236}">
              <a16:creationId xmlns:a16="http://schemas.microsoft.com/office/drawing/2014/main" id="{F4AC694B-4FA2-4DE9-A54E-61D35B32AB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1" name="Text Box 61">
          <a:extLst>
            <a:ext uri="{FF2B5EF4-FFF2-40B4-BE49-F238E27FC236}">
              <a16:creationId xmlns:a16="http://schemas.microsoft.com/office/drawing/2014/main" id="{372750D9-86DE-4424-AD86-D1D0F8E8C3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2" name="Text Box 62">
          <a:extLst>
            <a:ext uri="{FF2B5EF4-FFF2-40B4-BE49-F238E27FC236}">
              <a16:creationId xmlns:a16="http://schemas.microsoft.com/office/drawing/2014/main" id="{DA2041EF-5BD7-43E8-815F-C91F228B06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3" name="Text Box 63">
          <a:extLst>
            <a:ext uri="{FF2B5EF4-FFF2-40B4-BE49-F238E27FC236}">
              <a16:creationId xmlns:a16="http://schemas.microsoft.com/office/drawing/2014/main" id="{95516A2A-ACEF-466E-92BC-D1F7A9A4B7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4" name="Text Box 64">
          <a:extLst>
            <a:ext uri="{FF2B5EF4-FFF2-40B4-BE49-F238E27FC236}">
              <a16:creationId xmlns:a16="http://schemas.microsoft.com/office/drawing/2014/main" id="{27D0410E-C640-46D1-B39A-9FA2D99D9C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5" name="Text Box 66">
          <a:extLst>
            <a:ext uri="{FF2B5EF4-FFF2-40B4-BE49-F238E27FC236}">
              <a16:creationId xmlns:a16="http://schemas.microsoft.com/office/drawing/2014/main" id="{D1404D8A-69F2-4FE4-AC13-093E169082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6" name="Text Box 67">
          <a:extLst>
            <a:ext uri="{FF2B5EF4-FFF2-40B4-BE49-F238E27FC236}">
              <a16:creationId xmlns:a16="http://schemas.microsoft.com/office/drawing/2014/main" id="{2F93BE2C-6DDC-4401-83D3-C96B1DD45E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7" name="Text Box 68">
          <a:extLst>
            <a:ext uri="{FF2B5EF4-FFF2-40B4-BE49-F238E27FC236}">
              <a16:creationId xmlns:a16="http://schemas.microsoft.com/office/drawing/2014/main" id="{8BB2EB1A-1675-46A5-84CD-A072C34DA7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8" name="Text Box 69">
          <a:extLst>
            <a:ext uri="{FF2B5EF4-FFF2-40B4-BE49-F238E27FC236}">
              <a16:creationId xmlns:a16="http://schemas.microsoft.com/office/drawing/2014/main" id="{626C0563-1EEB-4014-B8ED-60B8514550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19" name="Text Box 70">
          <a:extLst>
            <a:ext uri="{FF2B5EF4-FFF2-40B4-BE49-F238E27FC236}">
              <a16:creationId xmlns:a16="http://schemas.microsoft.com/office/drawing/2014/main" id="{A1FDB7E4-A06E-4ADD-9314-AD380378FB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0" name="Text Box 71">
          <a:extLst>
            <a:ext uri="{FF2B5EF4-FFF2-40B4-BE49-F238E27FC236}">
              <a16:creationId xmlns:a16="http://schemas.microsoft.com/office/drawing/2014/main" id="{1A68A3C6-7E7E-4CC5-AA40-5F23F59B25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1" name="Text Box 72">
          <a:extLst>
            <a:ext uri="{FF2B5EF4-FFF2-40B4-BE49-F238E27FC236}">
              <a16:creationId xmlns:a16="http://schemas.microsoft.com/office/drawing/2014/main" id="{D6CB09C3-AEFF-4FB5-85A2-8DF933E271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2" name="Text Box 73">
          <a:extLst>
            <a:ext uri="{FF2B5EF4-FFF2-40B4-BE49-F238E27FC236}">
              <a16:creationId xmlns:a16="http://schemas.microsoft.com/office/drawing/2014/main" id="{D11F7F4F-905A-43F8-8B68-8922FEA7C7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3" name="Text Box 74">
          <a:extLst>
            <a:ext uri="{FF2B5EF4-FFF2-40B4-BE49-F238E27FC236}">
              <a16:creationId xmlns:a16="http://schemas.microsoft.com/office/drawing/2014/main" id="{385225BB-F287-4B00-AC97-85B12C3EDF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4" name="Text Box 75">
          <a:extLst>
            <a:ext uri="{FF2B5EF4-FFF2-40B4-BE49-F238E27FC236}">
              <a16:creationId xmlns:a16="http://schemas.microsoft.com/office/drawing/2014/main" id="{999759D7-510D-4E7B-83F3-AEF7440F0A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5" name="Text Box 77">
          <a:extLst>
            <a:ext uri="{FF2B5EF4-FFF2-40B4-BE49-F238E27FC236}">
              <a16:creationId xmlns:a16="http://schemas.microsoft.com/office/drawing/2014/main" id="{DDDEDE01-F3BC-46DB-A106-663A5E37AA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6" name="Text Box 78">
          <a:extLst>
            <a:ext uri="{FF2B5EF4-FFF2-40B4-BE49-F238E27FC236}">
              <a16:creationId xmlns:a16="http://schemas.microsoft.com/office/drawing/2014/main" id="{2F89A450-327B-4D8F-9AEF-7EB84DEAF9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7" name="Text Box 80">
          <a:extLst>
            <a:ext uri="{FF2B5EF4-FFF2-40B4-BE49-F238E27FC236}">
              <a16:creationId xmlns:a16="http://schemas.microsoft.com/office/drawing/2014/main" id="{B9F29A3E-B9E6-4637-AAAB-2E22D9740E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8" name="Text Box 81">
          <a:extLst>
            <a:ext uri="{FF2B5EF4-FFF2-40B4-BE49-F238E27FC236}">
              <a16:creationId xmlns:a16="http://schemas.microsoft.com/office/drawing/2014/main" id="{CD97F1AA-5381-4BDB-9A38-027838A2E1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29" name="Text Box 39">
          <a:extLst>
            <a:ext uri="{FF2B5EF4-FFF2-40B4-BE49-F238E27FC236}">
              <a16:creationId xmlns:a16="http://schemas.microsoft.com/office/drawing/2014/main" id="{E31EA822-E897-4018-8C0D-0031DDB06D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0" name="Text Box 40">
          <a:extLst>
            <a:ext uri="{FF2B5EF4-FFF2-40B4-BE49-F238E27FC236}">
              <a16:creationId xmlns:a16="http://schemas.microsoft.com/office/drawing/2014/main" id="{AADEA8FD-5EB8-46E6-9BFA-B750AEA7FA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1" name="Text Box 41">
          <a:extLst>
            <a:ext uri="{FF2B5EF4-FFF2-40B4-BE49-F238E27FC236}">
              <a16:creationId xmlns:a16="http://schemas.microsoft.com/office/drawing/2014/main" id="{FE3D5C00-E5C6-41C9-82DF-59B5B06A42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2" name="Text Box 42">
          <a:extLst>
            <a:ext uri="{FF2B5EF4-FFF2-40B4-BE49-F238E27FC236}">
              <a16:creationId xmlns:a16="http://schemas.microsoft.com/office/drawing/2014/main" id="{DFF3DEB8-41DB-4485-8A71-0BE3A8141B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3" name="Text Box 43">
          <a:extLst>
            <a:ext uri="{FF2B5EF4-FFF2-40B4-BE49-F238E27FC236}">
              <a16:creationId xmlns:a16="http://schemas.microsoft.com/office/drawing/2014/main" id="{7DD5CE7C-24E5-4C17-A12A-CB1321E7FE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4" name="Text Box 44">
          <a:extLst>
            <a:ext uri="{FF2B5EF4-FFF2-40B4-BE49-F238E27FC236}">
              <a16:creationId xmlns:a16="http://schemas.microsoft.com/office/drawing/2014/main" id="{429A6DA9-750C-4778-B134-E909CF5C80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5" name="Text Box 45">
          <a:extLst>
            <a:ext uri="{FF2B5EF4-FFF2-40B4-BE49-F238E27FC236}">
              <a16:creationId xmlns:a16="http://schemas.microsoft.com/office/drawing/2014/main" id="{8A1006EF-C5FA-423C-A963-23E52C1F15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6" name="Text Box 46">
          <a:extLst>
            <a:ext uri="{FF2B5EF4-FFF2-40B4-BE49-F238E27FC236}">
              <a16:creationId xmlns:a16="http://schemas.microsoft.com/office/drawing/2014/main" id="{E8C8D8E4-E0D5-4EB2-B98A-9DCAAE834A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7" name="Text Box 47">
          <a:extLst>
            <a:ext uri="{FF2B5EF4-FFF2-40B4-BE49-F238E27FC236}">
              <a16:creationId xmlns:a16="http://schemas.microsoft.com/office/drawing/2014/main" id="{B5D1E747-850E-433A-94B0-7924FEA382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8" name="Text Box 48">
          <a:extLst>
            <a:ext uri="{FF2B5EF4-FFF2-40B4-BE49-F238E27FC236}">
              <a16:creationId xmlns:a16="http://schemas.microsoft.com/office/drawing/2014/main" id="{5DE3B067-EA98-4EAB-93AD-BBEA5AE356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39" name="Text Box 55">
          <a:extLst>
            <a:ext uri="{FF2B5EF4-FFF2-40B4-BE49-F238E27FC236}">
              <a16:creationId xmlns:a16="http://schemas.microsoft.com/office/drawing/2014/main" id="{1A6D2AFF-1691-4855-965E-A63FC09300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0" name="Text Box 56">
          <a:extLst>
            <a:ext uri="{FF2B5EF4-FFF2-40B4-BE49-F238E27FC236}">
              <a16:creationId xmlns:a16="http://schemas.microsoft.com/office/drawing/2014/main" id="{7354C99F-2D36-4865-9227-33965FF4BF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1" name="Text Box 57">
          <a:extLst>
            <a:ext uri="{FF2B5EF4-FFF2-40B4-BE49-F238E27FC236}">
              <a16:creationId xmlns:a16="http://schemas.microsoft.com/office/drawing/2014/main" id="{4AC15FC9-C84B-4A53-97E2-8EA933FE1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2" name="Text Box 58">
          <a:extLst>
            <a:ext uri="{FF2B5EF4-FFF2-40B4-BE49-F238E27FC236}">
              <a16:creationId xmlns:a16="http://schemas.microsoft.com/office/drawing/2014/main" id="{DA9329EB-DB7A-4F87-8BE0-8B46D30199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3" name="Text Box 59">
          <a:extLst>
            <a:ext uri="{FF2B5EF4-FFF2-40B4-BE49-F238E27FC236}">
              <a16:creationId xmlns:a16="http://schemas.microsoft.com/office/drawing/2014/main" id="{29A42860-A1C0-4EB8-B754-280CD51BC1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4" name="Text Box 60">
          <a:extLst>
            <a:ext uri="{FF2B5EF4-FFF2-40B4-BE49-F238E27FC236}">
              <a16:creationId xmlns:a16="http://schemas.microsoft.com/office/drawing/2014/main" id="{E699D3C5-6126-4B9D-82CE-78A87E549F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5" name="Text Box 61">
          <a:extLst>
            <a:ext uri="{FF2B5EF4-FFF2-40B4-BE49-F238E27FC236}">
              <a16:creationId xmlns:a16="http://schemas.microsoft.com/office/drawing/2014/main" id="{B7FD34A6-E726-4C56-B7D2-C74677B8F9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6" name="Text Box 62">
          <a:extLst>
            <a:ext uri="{FF2B5EF4-FFF2-40B4-BE49-F238E27FC236}">
              <a16:creationId xmlns:a16="http://schemas.microsoft.com/office/drawing/2014/main" id="{186849E9-AB24-45F9-8AC4-FEA6EA7F50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7" name="Text Box 63">
          <a:extLst>
            <a:ext uri="{FF2B5EF4-FFF2-40B4-BE49-F238E27FC236}">
              <a16:creationId xmlns:a16="http://schemas.microsoft.com/office/drawing/2014/main" id="{6A1B3DBB-8C60-4F74-8644-2CC864EB18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8" name="Text Box 64">
          <a:extLst>
            <a:ext uri="{FF2B5EF4-FFF2-40B4-BE49-F238E27FC236}">
              <a16:creationId xmlns:a16="http://schemas.microsoft.com/office/drawing/2014/main" id="{DC8D1002-D93C-4100-9793-A68171AEA7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49" name="Text Box 66">
          <a:extLst>
            <a:ext uri="{FF2B5EF4-FFF2-40B4-BE49-F238E27FC236}">
              <a16:creationId xmlns:a16="http://schemas.microsoft.com/office/drawing/2014/main" id="{4F460623-6CD6-466E-A331-5BD6D64489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0" name="Text Box 67">
          <a:extLst>
            <a:ext uri="{FF2B5EF4-FFF2-40B4-BE49-F238E27FC236}">
              <a16:creationId xmlns:a16="http://schemas.microsoft.com/office/drawing/2014/main" id="{A13939EA-D197-4617-A895-97B8B23200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1" name="Text Box 68">
          <a:extLst>
            <a:ext uri="{FF2B5EF4-FFF2-40B4-BE49-F238E27FC236}">
              <a16:creationId xmlns:a16="http://schemas.microsoft.com/office/drawing/2014/main" id="{1CE5CBC1-DDA5-4A5D-8946-795FC9016A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2" name="Text Box 69">
          <a:extLst>
            <a:ext uri="{FF2B5EF4-FFF2-40B4-BE49-F238E27FC236}">
              <a16:creationId xmlns:a16="http://schemas.microsoft.com/office/drawing/2014/main" id="{497A55A6-9BF3-46CD-B31C-99C22E13DF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3" name="Text Box 70">
          <a:extLst>
            <a:ext uri="{FF2B5EF4-FFF2-40B4-BE49-F238E27FC236}">
              <a16:creationId xmlns:a16="http://schemas.microsoft.com/office/drawing/2014/main" id="{E88A2E45-F31E-4D89-8167-5E67C4C2F5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4" name="Text Box 71">
          <a:extLst>
            <a:ext uri="{FF2B5EF4-FFF2-40B4-BE49-F238E27FC236}">
              <a16:creationId xmlns:a16="http://schemas.microsoft.com/office/drawing/2014/main" id="{A38E80A5-6B56-4587-83F9-C10C97A9A2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5" name="Text Box 72">
          <a:extLst>
            <a:ext uri="{FF2B5EF4-FFF2-40B4-BE49-F238E27FC236}">
              <a16:creationId xmlns:a16="http://schemas.microsoft.com/office/drawing/2014/main" id="{3E948111-38F1-4012-9C27-9A6F4D1932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6" name="Text Box 73">
          <a:extLst>
            <a:ext uri="{FF2B5EF4-FFF2-40B4-BE49-F238E27FC236}">
              <a16:creationId xmlns:a16="http://schemas.microsoft.com/office/drawing/2014/main" id="{62DFFF9F-0F69-4889-A411-F72B7782A2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7" name="Text Box 74">
          <a:extLst>
            <a:ext uri="{FF2B5EF4-FFF2-40B4-BE49-F238E27FC236}">
              <a16:creationId xmlns:a16="http://schemas.microsoft.com/office/drawing/2014/main" id="{3161D3E6-8B97-4BC8-A25D-E1CAC836CB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8" name="Text Box 75">
          <a:extLst>
            <a:ext uri="{FF2B5EF4-FFF2-40B4-BE49-F238E27FC236}">
              <a16:creationId xmlns:a16="http://schemas.microsoft.com/office/drawing/2014/main" id="{15B228AB-D236-4924-B742-2DB7BE42CA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59" name="Text Box 77">
          <a:extLst>
            <a:ext uri="{FF2B5EF4-FFF2-40B4-BE49-F238E27FC236}">
              <a16:creationId xmlns:a16="http://schemas.microsoft.com/office/drawing/2014/main" id="{5B4D74CE-1DEE-4A5A-B9D0-E774323213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0" name="Text Box 78">
          <a:extLst>
            <a:ext uri="{FF2B5EF4-FFF2-40B4-BE49-F238E27FC236}">
              <a16:creationId xmlns:a16="http://schemas.microsoft.com/office/drawing/2014/main" id="{43DF160E-EE7A-4AA3-85BD-98CD6130B4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1" name="Text Box 80">
          <a:extLst>
            <a:ext uri="{FF2B5EF4-FFF2-40B4-BE49-F238E27FC236}">
              <a16:creationId xmlns:a16="http://schemas.microsoft.com/office/drawing/2014/main" id="{2FC1F185-8469-455F-9EC9-C02A56A00C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2" name="Text Box 81">
          <a:extLst>
            <a:ext uri="{FF2B5EF4-FFF2-40B4-BE49-F238E27FC236}">
              <a16:creationId xmlns:a16="http://schemas.microsoft.com/office/drawing/2014/main" id="{07E62217-D98B-4B68-B4DB-311DDD6811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3" name="Text Box 39">
          <a:extLst>
            <a:ext uri="{FF2B5EF4-FFF2-40B4-BE49-F238E27FC236}">
              <a16:creationId xmlns:a16="http://schemas.microsoft.com/office/drawing/2014/main" id="{DD52B2E5-3890-4AB8-9B41-98B0A1E55B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4" name="Text Box 40">
          <a:extLst>
            <a:ext uri="{FF2B5EF4-FFF2-40B4-BE49-F238E27FC236}">
              <a16:creationId xmlns:a16="http://schemas.microsoft.com/office/drawing/2014/main" id="{6BD918DA-5EA3-41D0-ADAC-0DC96D8F59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5" name="Text Box 41">
          <a:extLst>
            <a:ext uri="{FF2B5EF4-FFF2-40B4-BE49-F238E27FC236}">
              <a16:creationId xmlns:a16="http://schemas.microsoft.com/office/drawing/2014/main" id="{87FCFE18-0A9E-45E5-AF1D-2C5D588E1E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6" name="Text Box 42">
          <a:extLst>
            <a:ext uri="{FF2B5EF4-FFF2-40B4-BE49-F238E27FC236}">
              <a16:creationId xmlns:a16="http://schemas.microsoft.com/office/drawing/2014/main" id="{A53E3B15-A296-4AF9-BF84-953C065BC1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7" name="Text Box 43">
          <a:extLst>
            <a:ext uri="{FF2B5EF4-FFF2-40B4-BE49-F238E27FC236}">
              <a16:creationId xmlns:a16="http://schemas.microsoft.com/office/drawing/2014/main" id="{78461B4E-91E8-4D10-BECF-C0D5318BEF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8" name="Text Box 44">
          <a:extLst>
            <a:ext uri="{FF2B5EF4-FFF2-40B4-BE49-F238E27FC236}">
              <a16:creationId xmlns:a16="http://schemas.microsoft.com/office/drawing/2014/main" id="{D42D0163-17B6-4325-9E33-D3FFCBF7F6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69" name="Text Box 45">
          <a:extLst>
            <a:ext uri="{FF2B5EF4-FFF2-40B4-BE49-F238E27FC236}">
              <a16:creationId xmlns:a16="http://schemas.microsoft.com/office/drawing/2014/main" id="{9B98AE0B-ADFC-47D3-A3EA-D9C6C910C6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A11DD39F-4537-480F-8176-9C8D4E77CB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1" name="Text Box 47">
          <a:extLst>
            <a:ext uri="{FF2B5EF4-FFF2-40B4-BE49-F238E27FC236}">
              <a16:creationId xmlns:a16="http://schemas.microsoft.com/office/drawing/2014/main" id="{933BEB2B-92E0-4D67-9BC3-5EB51DAE33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2" name="Text Box 48">
          <a:extLst>
            <a:ext uri="{FF2B5EF4-FFF2-40B4-BE49-F238E27FC236}">
              <a16:creationId xmlns:a16="http://schemas.microsoft.com/office/drawing/2014/main" id="{4DFFF855-A9FD-45E7-B955-C65B237FA9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3" name="Text Box 55">
          <a:extLst>
            <a:ext uri="{FF2B5EF4-FFF2-40B4-BE49-F238E27FC236}">
              <a16:creationId xmlns:a16="http://schemas.microsoft.com/office/drawing/2014/main" id="{2B81190D-8651-4C5E-A996-558BE94FD5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4" name="Text Box 56">
          <a:extLst>
            <a:ext uri="{FF2B5EF4-FFF2-40B4-BE49-F238E27FC236}">
              <a16:creationId xmlns:a16="http://schemas.microsoft.com/office/drawing/2014/main" id="{860057C5-3F15-485C-8DA4-1F9536468C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5" name="Text Box 57">
          <a:extLst>
            <a:ext uri="{FF2B5EF4-FFF2-40B4-BE49-F238E27FC236}">
              <a16:creationId xmlns:a16="http://schemas.microsoft.com/office/drawing/2014/main" id="{7FFD2898-E309-4A93-90AD-946E60E31A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6" name="Text Box 58">
          <a:extLst>
            <a:ext uri="{FF2B5EF4-FFF2-40B4-BE49-F238E27FC236}">
              <a16:creationId xmlns:a16="http://schemas.microsoft.com/office/drawing/2014/main" id="{3A42FBE9-B4CF-40CA-8112-E5BEBA5A17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7" name="Text Box 59">
          <a:extLst>
            <a:ext uri="{FF2B5EF4-FFF2-40B4-BE49-F238E27FC236}">
              <a16:creationId xmlns:a16="http://schemas.microsoft.com/office/drawing/2014/main" id="{554AD38D-3DD3-4116-9CA8-70FF3DA3F4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8" name="Text Box 60">
          <a:extLst>
            <a:ext uri="{FF2B5EF4-FFF2-40B4-BE49-F238E27FC236}">
              <a16:creationId xmlns:a16="http://schemas.microsoft.com/office/drawing/2014/main" id="{B56CE4D7-77F5-45AC-BB8D-0674B6B8D5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79" name="Text Box 61">
          <a:extLst>
            <a:ext uri="{FF2B5EF4-FFF2-40B4-BE49-F238E27FC236}">
              <a16:creationId xmlns:a16="http://schemas.microsoft.com/office/drawing/2014/main" id="{3C95096B-5CDA-47DF-98CA-D67860960D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0" name="Text Box 62">
          <a:extLst>
            <a:ext uri="{FF2B5EF4-FFF2-40B4-BE49-F238E27FC236}">
              <a16:creationId xmlns:a16="http://schemas.microsoft.com/office/drawing/2014/main" id="{B00F2B01-E4C5-4373-850F-5BA55E5004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1" name="Text Box 63">
          <a:extLst>
            <a:ext uri="{FF2B5EF4-FFF2-40B4-BE49-F238E27FC236}">
              <a16:creationId xmlns:a16="http://schemas.microsoft.com/office/drawing/2014/main" id="{03372B13-1A2F-46A3-9B4B-F02E4FC9B6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2" name="Text Box 64">
          <a:extLst>
            <a:ext uri="{FF2B5EF4-FFF2-40B4-BE49-F238E27FC236}">
              <a16:creationId xmlns:a16="http://schemas.microsoft.com/office/drawing/2014/main" id="{57DA4278-9B03-4D1B-9D4E-4DF0027F2D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3" name="Text Box 66">
          <a:extLst>
            <a:ext uri="{FF2B5EF4-FFF2-40B4-BE49-F238E27FC236}">
              <a16:creationId xmlns:a16="http://schemas.microsoft.com/office/drawing/2014/main" id="{9CBAC443-62E9-4FB3-9B94-61183C6C18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4" name="Text Box 67">
          <a:extLst>
            <a:ext uri="{FF2B5EF4-FFF2-40B4-BE49-F238E27FC236}">
              <a16:creationId xmlns:a16="http://schemas.microsoft.com/office/drawing/2014/main" id="{AFAD5D4B-66FE-46B7-BBE7-9CF4CD9615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5" name="Text Box 68">
          <a:extLst>
            <a:ext uri="{FF2B5EF4-FFF2-40B4-BE49-F238E27FC236}">
              <a16:creationId xmlns:a16="http://schemas.microsoft.com/office/drawing/2014/main" id="{47BCB61D-231E-47E6-847B-BEB87110FA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6" name="Text Box 69">
          <a:extLst>
            <a:ext uri="{FF2B5EF4-FFF2-40B4-BE49-F238E27FC236}">
              <a16:creationId xmlns:a16="http://schemas.microsoft.com/office/drawing/2014/main" id="{E32326B2-7714-44FA-A92B-069F649153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7" name="Text Box 70">
          <a:extLst>
            <a:ext uri="{FF2B5EF4-FFF2-40B4-BE49-F238E27FC236}">
              <a16:creationId xmlns:a16="http://schemas.microsoft.com/office/drawing/2014/main" id="{4D38B790-3EF7-40C1-AAF6-849FC9543B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8" name="Text Box 71">
          <a:extLst>
            <a:ext uri="{FF2B5EF4-FFF2-40B4-BE49-F238E27FC236}">
              <a16:creationId xmlns:a16="http://schemas.microsoft.com/office/drawing/2014/main" id="{C1FD20BE-4495-4977-B18B-CD17223F99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89" name="Text Box 72">
          <a:extLst>
            <a:ext uri="{FF2B5EF4-FFF2-40B4-BE49-F238E27FC236}">
              <a16:creationId xmlns:a16="http://schemas.microsoft.com/office/drawing/2014/main" id="{1FFBE0ED-1397-40C4-A895-AB66734E6F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0" name="Text Box 73">
          <a:extLst>
            <a:ext uri="{FF2B5EF4-FFF2-40B4-BE49-F238E27FC236}">
              <a16:creationId xmlns:a16="http://schemas.microsoft.com/office/drawing/2014/main" id="{B8F261D7-03AE-4ED2-87A3-EA2E7DF157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1" name="Text Box 74">
          <a:extLst>
            <a:ext uri="{FF2B5EF4-FFF2-40B4-BE49-F238E27FC236}">
              <a16:creationId xmlns:a16="http://schemas.microsoft.com/office/drawing/2014/main" id="{D57EC2F9-5D16-41FD-B6EE-C0AD9A4186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2" name="Text Box 75">
          <a:extLst>
            <a:ext uri="{FF2B5EF4-FFF2-40B4-BE49-F238E27FC236}">
              <a16:creationId xmlns:a16="http://schemas.microsoft.com/office/drawing/2014/main" id="{BB94653A-EAB0-48FA-9D46-AF0660597E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3" name="Text Box 77">
          <a:extLst>
            <a:ext uri="{FF2B5EF4-FFF2-40B4-BE49-F238E27FC236}">
              <a16:creationId xmlns:a16="http://schemas.microsoft.com/office/drawing/2014/main" id="{DFD18E04-66BE-47EE-86A5-490F8990C4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4" name="Text Box 78">
          <a:extLst>
            <a:ext uri="{FF2B5EF4-FFF2-40B4-BE49-F238E27FC236}">
              <a16:creationId xmlns:a16="http://schemas.microsoft.com/office/drawing/2014/main" id="{B1EA0EE7-B0AE-4B32-8C28-3D974F9D7D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5" name="Text Box 80">
          <a:extLst>
            <a:ext uri="{FF2B5EF4-FFF2-40B4-BE49-F238E27FC236}">
              <a16:creationId xmlns:a16="http://schemas.microsoft.com/office/drawing/2014/main" id="{7CC167B2-0775-413E-B415-8CF2618D2E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6" name="Text Box 81">
          <a:extLst>
            <a:ext uri="{FF2B5EF4-FFF2-40B4-BE49-F238E27FC236}">
              <a16:creationId xmlns:a16="http://schemas.microsoft.com/office/drawing/2014/main" id="{14E13B33-54F8-4CA7-8C38-85676B1611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7" name="Text Box 39">
          <a:extLst>
            <a:ext uri="{FF2B5EF4-FFF2-40B4-BE49-F238E27FC236}">
              <a16:creationId xmlns:a16="http://schemas.microsoft.com/office/drawing/2014/main" id="{93BAD963-0889-46D0-B544-0C8594A383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8" name="Text Box 40">
          <a:extLst>
            <a:ext uri="{FF2B5EF4-FFF2-40B4-BE49-F238E27FC236}">
              <a16:creationId xmlns:a16="http://schemas.microsoft.com/office/drawing/2014/main" id="{D7A1B291-EB9E-4568-9C10-8B3C2AAC7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299" name="Text Box 41">
          <a:extLst>
            <a:ext uri="{FF2B5EF4-FFF2-40B4-BE49-F238E27FC236}">
              <a16:creationId xmlns:a16="http://schemas.microsoft.com/office/drawing/2014/main" id="{49290850-C256-4BEF-8AAF-EA22E99B0E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0" name="Text Box 42">
          <a:extLst>
            <a:ext uri="{FF2B5EF4-FFF2-40B4-BE49-F238E27FC236}">
              <a16:creationId xmlns:a16="http://schemas.microsoft.com/office/drawing/2014/main" id="{4F5BBB28-3A8C-47A2-88FA-BABF1068FE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1" name="Text Box 43">
          <a:extLst>
            <a:ext uri="{FF2B5EF4-FFF2-40B4-BE49-F238E27FC236}">
              <a16:creationId xmlns:a16="http://schemas.microsoft.com/office/drawing/2014/main" id="{EFA21423-F7AA-422B-8B5C-C8874FAECD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2" name="Text Box 44">
          <a:extLst>
            <a:ext uri="{FF2B5EF4-FFF2-40B4-BE49-F238E27FC236}">
              <a16:creationId xmlns:a16="http://schemas.microsoft.com/office/drawing/2014/main" id="{703A8F63-5C0C-43C0-B91A-A5B0E7E34A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3" name="Text Box 45">
          <a:extLst>
            <a:ext uri="{FF2B5EF4-FFF2-40B4-BE49-F238E27FC236}">
              <a16:creationId xmlns:a16="http://schemas.microsoft.com/office/drawing/2014/main" id="{E68EA315-DAA0-4BDC-9F8D-098F8730FF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4" name="Text Box 46">
          <a:extLst>
            <a:ext uri="{FF2B5EF4-FFF2-40B4-BE49-F238E27FC236}">
              <a16:creationId xmlns:a16="http://schemas.microsoft.com/office/drawing/2014/main" id="{F65765C4-38CC-46E5-8263-D8CA62AA74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5" name="Text Box 47">
          <a:extLst>
            <a:ext uri="{FF2B5EF4-FFF2-40B4-BE49-F238E27FC236}">
              <a16:creationId xmlns:a16="http://schemas.microsoft.com/office/drawing/2014/main" id="{46005A39-72BE-4873-ADD7-C1FC18402F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6" name="Text Box 48">
          <a:extLst>
            <a:ext uri="{FF2B5EF4-FFF2-40B4-BE49-F238E27FC236}">
              <a16:creationId xmlns:a16="http://schemas.microsoft.com/office/drawing/2014/main" id="{7E73D41D-2CF8-496A-8DBF-1100B6F68F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7" name="Text Box 55">
          <a:extLst>
            <a:ext uri="{FF2B5EF4-FFF2-40B4-BE49-F238E27FC236}">
              <a16:creationId xmlns:a16="http://schemas.microsoft.com/office/drawing/2014/main" id="{93EC9A57-21DA-4B91-A9D7-5CBE5A3DCC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8" name="Text Box 56">
          <a:extLst>
            <a:ext uri="{FF2B5EF4-FFF2-40B4-BE49-F238E27FC236}">
              <a16:creationId xmlns:a16="http://schemas.microsoft.com/office/drawing/2014/main" id="{20937366-C039-45AE-9E9D-44827BB514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09" name="Text Box 57">
          <a:extLst>
            <a:ext uri="{FF2B5EF4-FFF2-40B4-BE49-F238E27FC236}">
              <a16:creationId xmlns:a16="http://schemas.microsoft.com/office/drawing/2014/main" id="{14660CB3-5B06-4E0B-BF03-8A78892AD7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0" name="Text Box 58">
          <a:extLst>
            <a:ext uri="{FF2B5EF4-FFF2-40B4-BE49-F238E27FC236}">
              <a16:creationId xmlns:a16="http://schemas.microsoft.com/office/drawing/2014/main" id="{1E06834B-3CE3-47AB-9186-6E8D3B4DB7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1" name="Text Box 59">
          <a:extLst>
            <a:ext uri="{FF2B5EF4-FFF2-40B4-BE49-F238E27FC236}">
              <a16:creationId xmlns:a16="http://schemas.microsoft.com/office/drawing/2014/main" id="{4F83E581-7C75-499A-B3A7-FE2CFBCB98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2" name="Text Box 60">
          <a:extLst>
            <a:ext uri="{FF2B5EF4-FFF2-40B4-BE49-F238E27FC236}">
              <a16:creationId xmlns:a16="http://schemas.microsoft.com/office/drawing/2014/main" id="{0BD4878D-6AC7-4A4D-95D0-4F3289874E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3" name="Text Box 61">
          <a:extLst>
            <a:ext uri="{FF2B5EF4-FFF2-40B4-BE49-F238E27FC236}">
              <a16:creationId xmlns:a16="http://schemas.microsoft.com/office/drawing/2014/main" id="{110FAAF0-84A5-4C13-B9D0-5CBDCB1CA7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4" name="Text Box 62">
          <a:extLst>
            <a:ext uri="{FF2B5EF4-FFF2-40B4-BE49-F238E27FC236}">
              <a16:creationId xmlns:a16="http://schemas.microsoft.com/office/drawing/2014/main" id="{56A60502-E85D-4E40-A5D9-2362411A5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5" name="Text Box 63">
          <a:extLst>
            <a:ext uri="{FF2B5EF4-FFF2-40B4-BE49-F238E27FC236}">
              <a16:creationId xmlns:a16="http://schemas.microsoft.com/office/drawing/2014/main" id="{7B3B2D0D-A667-431A-9CEA-F47A733569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6" name="Text Box 64">
          <a:extLst>
            <a:ext uri="{FF2B5EF4-FFF2-40B4-BE49-F238E27FC236}">
              <a16:creationId xmlns:a16="http://schemas.microsoft.com/office/drawing/2014/main" id="{5CD52555-DC7A-48EF-B85B-C754284D1F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7" name="Text Box 66">
          <a:extLst>
            <a:ext uri="{FF2B5EF4-FFF2-40B4-BE49-F238E27FC236}">
              <a16:creationId xmlns:a16="http://schemas.microsoft.com/office/drawing/2014/main" id="{689DC667-D0B6-496F-BAC6-C78F04D059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8" name="Text Box 67">
          <a:extLst>
            <a:ext uri="{FF2B5EF4-FFF2-40B4-BE49-F238E27FC236}">
              <a16:creationId xmlns:a16="http://schemas.microsoft.com/office/drawing/2014/main" id="{7CA8B07C-51FB-4172-82F8-77A9A8EF94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19" name="Text Box 68">
          <a:extLst>
            <a:ext uri="{FF2B5EF4-FFF2-40B4-BE49-F238E27FC236}">
              <a16:creationId xmlns:a16="http://schemas.microsoft.com/office/drawing/2014/main" id="{E5D31DF5-0341-436D-8D8D-94D6F901C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0" name="Text Box 69">
          <a:extLst>
            <a:ext uri="{FF2B5EF4-FFF2-40B4-BE49-F238E27FC236}">
              <a16:creationId xmlns:a16="http://schemas.microsoft.com/office/drawing/2014/main" id="{C924A7CA-C4B3-4BA1-90E2-540FC5AF2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1" name="Text Box 70">
          <a:extLst>
            <a:ext uri="{FF2B5EF4-FFF2-40B4-BE49-F238E27FC236}">
              <a16:creationId xmlns:a16="http://schemas.microsoft.com/office/drawing/2014/main" id="{2792C0C0-4034-4639-B5B0-9D763BFCC7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2" name="Text Box 71">
          <a:extLst>
            <a:ext uri="{FF2B5EF4-FFF2-40B4-BE49-F238E27FC236}">
              <a16:creationId xmlns:a16="http://schemas.microsoft.com/office/drawing/2014/main" id="{FB3FB29B-C89E-4A28-9D0A-6391F5CA58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3" name="Text Box 72">
          <a:extLst>
            <a:ext uri="{FF2B5EF4-FFF2-40B4-BE49-F238E27FC236}">
              <a16:creationId xmlns:a16="http://schemas.microsoft.com/office/drawing/2014/main" id="{2DDBAF21-60F6-4B28-904B-5E95D1126D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4" name="Text Box 73">
          <a:extLst>
            <a:ext uri="{FF2B5EF4-FFF2-40B4-BE49-F238E27FC236}">
              <a16:creationId xmlns:a16="http://schemas.microsoft.com/office/drawing/2014/main" id="{787CAA5C-0E87-4204-A6D8-8274E24CC2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5" name="Text Box 74">
          <a:extLst>
            <a:ext uri="{FF2B5EF4-FFF2-40B4-BE49-F238E27FC236}">
              <a16:creationId xmlns:a16="http://schemas.microsoft.com/office/drawing/2014/main" id="{8F4F77DE-AFDB-4AB8-BC78-37CD21819F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6" name="Text Box 75">
          <a:extLst>
            <a:ext uri="{FF2B5EF4-FFF2-40B4-BE49-F238E27FC236}">
              <a16:creationId xmlns:a16="http://schemas.microsoft.com/office/drawing/2014/main" id="{6D04F5C2-EB7D-468D-9116-AC83D1F94D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7" name="Text Box 77">
          <a:extLst>
            <a:ext uri="{FF2B5EF4-FFF2-40B4-BE49-F238E27FC236}">
              <a16:creationId xmlns:a16="http://schemas.microsoft.com/office/drawing/2014/main" id="{48C97EA4-4226-4C85-A02F-85D089D15D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8" name="Text Box 78">
          <a:extLst>
            <a:ext uri="{FF2B5EF4-FFF2-40B4-BE49-F238E27FC236}">
              <a16:creationId xmlns:a16="http://schemas.microsoft.com/office/drawing/2014/main" id="{EDEC71CC-1906-492F-A249-5185745D52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29" name="Text Box 80">
          <a:extLst>
            <a:ext uri="{FF2B5EF4-FFF2-40B4-BE49-F238E27FC236}">
              <a16:creationId xmlns:a16="http://schemas.microsoft.com/office/drawing/2014/main" id="{E9C8A719-C7E0-4DA8-846D-4E1307058C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0" name="Text Box 8">
          <a:extLst>
            <a:ext uri="{FF2B5EF4-FFF2-40B4-BE49-F238E27FC236}">
              <a16:creationId xmlns:a16="http://schemas.microsoft.com/office/drawing/2014/main" id="{87530E88-F2B4-400C-B418-1D41B4A7F6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DA8CE800-F6C8-4C33-A915-197E9600BC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2" name="Text Box 10">
          <a:extLst>
            <a:ext uri="{FF2B5EF4-FFF2-40B4-BE49-F238E27FC236}">
              <a16:creationId xmlns:a16="http://schemas.microsoft.com/office/drawing/2014/main" id="{BC94F7E3-7773-4507-92ED-63EC7B4BBD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3" name="Text Box 11">
          <a:extLst>
            <a:ext uri="{FF2B5EF4-FFF2-40B4-BE49-F238E27FC236}">
              <a16:creationId xmlns:a16="http://schemas.microsoft.com/office/drawing/2014/main" id="{EE55A37A-4F61-4EDF-B76D-ADB2490737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4" name="Text Box 12">
          <a:extLst>
            <a:ext uri="{FF2B5EF4-FFF2-40B4-BE49-F238E27FC236}">
              <a16:creationId xmlns:a16="http://schemas.microsoft.com/office/drawing/2014/main" id="{A3931B03-B12C-4D77-A33A-CA4B4B22FB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5" name="Text Box 49">
          <a:extLst>
            <a:ext uri="{FF2B5EF4-FFF2-40B4-BE49-F238E27FC236}">
              <a16:creationId xmlns:a16="http://schemas.microsoft.com/office/drawing/2014/main" id="{9546E31B-AF8B-441B-9A23-D95D0DAB6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6" name="Text Box 50">
          <a:extLst>
            <a:ext uri="{FF2B5EF4-FFF2-40B4-BE49-F238E27FC236}">
              <a16:creationId xmlns:a16="http://schemas.microsoft.com/office/drawing/2014/main" id="{190F190D-D318-4FE4-8DC4-F90D50BBA9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7" name="Text Box 52">
          <a:extLst>
            <a:ext uri="{FF2B5EF4-FFF2-40B4-BE49-F238E27FC236}">
              <a16:creationId xmlns:a16="http://schemas.microsoft.com/office/drawing/2014/main" id="{AEA3D001-A435-4E0D-9729-1ADD05332E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8" name="Text Box 53">
          <a:extLst>
            <a:ext uri="{FF2B5EF4-FFF2-40B4-BE49-F238E27FC236}">
              <a16:creationId xmlns:a16="http://schemas.microsoft.com/office/drawing/2014/main" id="{2AB12CA4-837B-4575-A489-F755E40817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39" name="Text Box 39">
          <a:extLst>
            <a:ext uri="{FF2B5EF4-FFF2-40B4-BE49-F238E27FC236}">
              <a16:creationId xmlns:a16="http://schemas.microsoft.com/office/drawing/2014/main" id="{1E98B033-9CB8-4FD5-89EB-FBEC44F958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0" name="Text Box 40">
          <a:extLst>
            <a:ext uri="{FF2B5EF4-FFF2-40B4-BE49-F238E27FC236}">
              <a16:creationId xmlns:a16="http://schemas.microsoft.com/office/drawing/2014/main" id="{D0DD9B0E-BA9B-496C-BBD7-3A9B6E4158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1" name="Text Box 41">
          <a:extLst>
            <a:ext uri="{FF2B5EF4-FFF2-40B4-BE49-F238E27FC236}">
              <a16:creationId xmlns:a16="http://schemas.microsoft.com/office/drawing/2014/main" id="{0E5DB874-C8C5-4199-A62D-EF7DCBEF69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2" name="Text Box 42">
          <a:extLst>
            <a:ext uri="{FF2B5EF4-FFF2-40B4-BE49-F238E27FC236}">
              <a16:creationId xmlns:a16="http://schemas.microsoft.com/office/drawing/2014/main" id="{A28A8F78-9322-433D-B087-B76B5D2199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3" name="Text Box 43">
          <a:extLst>
            <a:ext uri="{FF2B5EF4-FFF2-40B4-BE49-F238E27FC236}">
              <a16:creationId xmlns:a16="http://schemas.microsoft.com/office/drawing/2014/main" id="{412FDEBF-C521-4BA0-9090-AD3D29EE01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4" name="Text Box 44">
          <a:extLst>
            <a:ext uri="{FF2B5EF4-FFF2-40B4-BE49-F238E27FC236}">
              <a16:creationId xmlns:a16="http://schemas.microsoft.com/office/drawing/2014/main" id="{A01687F9-5B5D-4816-961E-F6C6F0733C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5" name="Text Box 45">
          <a:extLst>
            <a:ext uri="{FF2B5EF4-FFF2-40B4-BE49-F238E27FC236}">
              <a16:creationId xmlns:a16="http://schemas.microsoft.com/office/drawing/2014/main" id="{B60A6CC6-B24B-47ED-B2A7-3BD9052BFD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6" name="Text Box 46">
          <a:extLst>
            <a:ext uri="{FF2B5EF4-FFF2-40B4-BE49-F238E27FC236}">
              <a16:creationId xmlns:a16="http://schemas.microsoft.com/office/drawing/2014/main" id="{E6AD3FD8-E5D1-461D-90D2-BEE4C234D4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7" name="Text Box 47">
          <a:extLst>
            <a:ext uri="{FF2B5EF4-FFF2-40B4-BE49-F238E27FC236}">
              <a16:creationId xmlns:a16="http://schemas.microsoft.com/office/drawing/2014/main" id="{B1D0DCAC-B99A-4A1A-8B47-3F85F9C9F2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8" name="Text Box 48">
          <a:extLst>
            <a:ext uri="{FF2B5EF4-FFF2-40B4-BE49-F238E27FC236}">
              <a16:creationId xmlns:a16="http://schemas.microsoft.com/office/drawing/2014/main" id="{20E08192-FB48-4940-9716-F4A2962B7D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49" name="Text Box 55">
          <a:extLst>
            <a:ext uri="{FF2B5EF4-FFF2-40B4-BE49-F238E27FC236}">
              <a16:creationId xmlns:a16="http://schemas.microsoft.com/office/drawing/2014/main" id="{BD7B94E1-29B6-4258-B726-D17871543D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0" name="Text Box 56">
          <a:extLst>
            <a:ext uri="{FF2B5EF4-FFF2-40B4-BE49-F238E27FC236}">
              <a16:creationId xmlns:a16="http://schemas.microsoft.com/office/drawing/2014/main" id="{C0F3326B-32FE-4994-983D-A51BAC1DB0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1" name="Text Box 57">
          <a:extLst>
            <a:ext uri="{FF2B5EF4-FFF2-40B4-BE49-F238E27FC236}">
              <a16:creationId xmlns:a16="http://schemas.microsoft.com/office/drawing/2014/main" id="{E80795B1-22E1-409D-8DB5-5E0F23DD7E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2" name="Text Box 58">
          <a:extLst>
            <a:ext uri="{FF2B5EF4-FFF2-40B4-BE49-F238E27FC236}">
              <a16:creationId xmlns:a16="http://schemas.microsoft.com/office/drawing/2014/main" id="{3BA1A0E4-C6C3-4593-95D9-FCD9574312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3" name="Text Box 59">
          <a:extLst>
            <a:ext uri="{FF2B5EF4-FFF2-40B4-BE49-F238E27FC236}">
              <a16:creationId xmlns:a16="http://schemas.microsoft.com/office/drawing/2014/main" id="{3B7F1C18-1742-4ED0-9439-D2F8B53B95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4" name="Text Box 60">
          <a:extLst>
            <a:ext uri="{FF2B5EF4-FFF2-40B4-BE49-F238E27FC236}">
              <a16:creationId xmlns:a16="http://schemas.microsoft.com/office/drawing/2014/main" id="{2A6AFA1C-A8B9-4F87-ABA9-67805B2046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5" name="Text Box 61">
          <a:extLst>
            <a:ext uri="{FF2B5EF4-FFF2-40B4-BE49-F238E27FC236}">
              <a16:creationId xmlns:a16="http://schemas.microsoft.com/office/drawing/2014/main" id="{596CE8E3-AC4D-4434-9DD3-CAF1F45609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6" name="Text Box 62">
          <a:extLst>
            <a:ext uri="{FF2B5EF4-FFF2-40B4-BE49-F238E27FC236}">
              <a16:creationId xmlns:a16="http://schemas.microsoft.com/office/drawing/2014/main" id="{26791C82-3AB0-4655-BEEB-90E82B7413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7" name="Text Box 63">
          <a:extLst>
            <a:ext uri="{FF2B5EF4-FFF2-40B4-BE49-F238E27FC236}">
              <a16:creationId xmlns:a16="http://schemas.microsoft.com/office/drawing/2014/main" id="{F486CD6C-50DF-47E3-9AEB-D1FA7C3C97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8" name="Text Box 64">
          <a:extLst>
            <a:ext uri="{FF2B5EF4-FFF2-40B4-BE49-F238E27FC236}">
              <a16:creationId xmlns:a16="http://schemas.microsoft.com/office/drawing/2014/main" id="{E0C6E162-00C7-41F6-BE57-D198DA3286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59" name="Text Box 66">
          <a:extLst>
            <a:ext uri="{FF2B5EF4-FFF2-40B4-BE49-F238E27FC236}">
              <a16:creationId xmlns:a16="http://schemas.microsoft.com/office/drawing/2014/main" id="{CC40292B-556E-4A53-B15E-28ED28C6E6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0" name="Text Box 67">
          <a:extLst>
            <a:ext uri="{FF2B5EF4-FFF2-40B4-BE49-F238E27FC236}">
              <a16:creationId xmlns:a16="http://schemas.microsoft.com/office/drawing/2014/main" id="{6DFCBA4D-7E6C-43CD-995D-2DA6981A57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1" name="Text Box 68">
          <a:extLst>
            <a:ext uri="{FF2B5EF4-FFF2-40B4-BE49-F238E27FC236}">
              <a16:creationId xmlns:a16="http://schemas.microsoft.com/office/drawing/2014/main" id="{7BD9F454-15F3-45DE-A75C-89B907B147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2" name="Text Box 69">
          <a:extLst>
            <a:ext uri="{FF2B5EF4-FFF2-40B4-BE49-F238E27FC236}">
              <a16:creationId xmlns:a16="http://schemas.microsoft.com/office/drawing/2014/main" id="{10F9BE8D-3992-458F-A15E-3816826E12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3" name="Text Box 70">
          <a:extLst>
            <a:ext uri="{FF2B5EF4-FFF2-40B4-BE49-F238E27FC236}">
              <a16:creationId xmlns:a16="http://schemas.microsoft.com/office/drawing/2014/main" id="{882697A8-85A2-4BCF-850D-C384E480D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4" name="Text Box 71">
          <a:extLst>
            <a:ext uri="{FF2B5EF4-FFF2-40B4-BE49-F238E27FC236}">
              <a16:creationId xmlns:a16="http://schemas.microsoft.com/office/drawing/2014/main" id="{B4FAA902-39DA-4E22-A027-FBD59397D6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5" name="Text Box 72">
          <a:extLst>
            <a:ext uri="{FF2B5EF4-FFF2-40B4-BE49-F238E27FC236}">
              <a16:creationId xmlns:a16="http://schemas.microsoft.com/office/drawing/2014/main" id="{40DAAE61-05CA-48D7-B765-24C215EBAB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6" name="Text Box 73">
          <a:extLst>
            <a:ext uri="{FF2B5EF4-FFF2-40B4-BE49-F238E27FC236}">
              <a16:creationId xmlns:a16="http://schemas.microsoft.com/office/drawing/2014/main" id="{68BC227F-C1CA-48ED-891D-F9DFBD5E96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7" name="Text Box 74">
          <a:extLst>
            <a:ext uri="{FF2B5EF4-FFF2-40B4-BE49-F238E27FC236}">
              <a16:creationId xmlns:a16="http://schemas.microsoft.com/office/drawing/2014/main" id="{25BB4CAE-58FE-43A0-A295-E21B7E5C89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8" name="Text Box 75">
          <a:extLst>
            <a:ext uri="{FF2B5EF4-FFF2-40B4-BE49-F238E27FC236}">
              <a16:creationId xmlns:a16="http://schemas.microsoft.com/office/drawing/2014/main" id="{2D658B82-9763-4591-BBE5-039F920109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69" name="Text Box 77">
          <a:extLst>
            <a:ext uri="{FF2B5EF4-FFF2-40B4-BE49-F238E27FC236}">
              <a16:creationId xmlns:a16="http://schemas.microsoft.com/office/drawing/2014/main" id="{FB861720-4C54-4571-B580-A337A3386C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0" name="Text Box 78">
          <a:extLst>
            <a:ext uri="{FF2B5EF4-FFF2-40B4-BE49-F238E27FC236}">
              <a16:creationId xmlns:a16="http://schemas.microsoft.com/office/drawing/2014/main" id="{A585271B-628C-4B0F-99B5-D0E40DEB4A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1" name="Text Box 80">
          <a:extLst>
            <a:ext uri="{FF2B5EF4-FFF2-40B4-BE49-F238E27FC236}">
              <a16:creationId xmlns:a16="http://schemas.microsoft.com/office/drawing/2014/main" id="{208C2A8F-FF1E-407A-AA61-813B06871F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2" name="Text Box 81">
          <a:extLst>
            <a:ext uri="{FF2B5EF4-FFF2-40B4-BE49-F238E27FC236}">
              <a16:creationId xmlns:a16="http://schemas.microsoft.com/office/drawing/2014/main" id="{287D02C4-B883-4196-90D9-A40542E44C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3" name="Text Box 39">
          <a:extLst>
            <a:ext uri="{FF2B5EF4-FFF2-40B4-BE49-F238E27FC236}">
              <a16:creationId xmlns:a16="http://schemas.microsoft.com/office/drawing/2014/main" id="{0A3EBBF3-4189-4323-A4E1-825179DD2A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4" name="Text Box 40">
          <a:extLst>
            <a:ext uri="{FF2B5EF4-FFF2-40B4-BE49-F238E27FC236}">
              <a16:creationId xmlns:a16="http://schemas.microsoft.com/office/drawing/2014/main" id="{B06CBC93-CBF7-43F5-9483-0F279323BF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5" name="Text Box 41">
          <a:extLst>
            <a:ext uri="{FF2B5EF4-FFF2-40B4-BE49-F238E27FC236}">
              <a16:creationId xmlns:a16="http://schemas.microsoft.com/office/drawing/2014/main" id="{0FA0054E-9D1B-48AD-A9D6-203DA35DFF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6" name="Text Box 42">
          <a:extLst>
            <a:ext uri="{FF2B5EF4-FFF2-40B4-BE49-F238E27FC236}">
              <a16:creationId xmlns:a16="http://schemas.microsoft.com/office/drawing/2014/main" id="{F81D7A06-C891-41FA-B3AA-3B3CF4E0A9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7" name="Text Box 43">
          <a:extLst>
            <a:ext uri="{FF2B5EF4-FFF2-40B4-BE49-F238E27FC236}">
              <a16:creationId xmlns:a16="http://schemas.microsoft.com/office/drawing/2014/main" id="{DE16A3DC-ADFE-48AC-A6F2-4EF2B51394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8" name="Text Box 44">
          <a:extLst>
            <a:ext uri="{FF2B5EF4-FFF2-40B4-BE49-F238E27FC236}">
              <a16:creationId xmlns:a16="http://schemas.microsoft.com/office/drawing/2014/main" id="{BB23E9CA-3CCB-480B-A7C5-1550F57B85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79" name="Text Box 45">
          <a:extLst>
            <a:ext uri="{FF2B5EF4-FFF2-40B4-BE49-F238E27FC236}">
              <a16:creationId xmlns:a16="http://schemas.microsoft.com/office/drawing/2014/main" id="{B3425640-15D8-4590-A4C7-EDE014075F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0" name="Text Box 46">
          <a:extLst>
            <a:ext uri="{FF2B5EF4-FFF2-40B4-BE49-F238E27FC236}">
              <a16:creationId xmlns:a16="http://schemas.microsoft.com/office/drawing/2014/main" id="{515FD0E1-9B08-474C-B981-32DBDE73AB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1" name="Text Box 47">
          <a:extLst>
            <a:ext uri="{FF2B5EF4-FFF2-40B4-BE49-F238E27FC236}">
              <a16:creationId xmlns:a16="http://schemas.microsoft.com/office/drawing/2014/main" id="{3F0FFA2E-30FD-49FC-BC3A-92E418E888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2" name="Text Box 48">
          <a:extLst>
            <a:ext uri="{FF2B5EF4-FFF2-40B4-BE49-F238E27FC236}">
              <a16:creationId xmlns:a16="http://schemas.microsoft.com/office/drawing/2014/main" id="{523231A6-0178-45F6-94E2-2A2742AAC2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3" name="Text Box 55">
          <a:extLst>
            <a:ext uri="{FF2B5EF4-FFF2-40B4-BE49-F238E27FC236}">
              <a16:creationId xmlns:a16="http://schemas.microsoft.com/office/drawing/2014/main" id="{10FA56F1-A5EE-46A0-9792-496834017A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4" name="Text Box 56">
          <a:extLst>
            <a:ext uri="{FF2B5EF4-FFF2-40B4-BE49-F238E27FC236}">
              <a16:creationId xmlns:a16="http://schemas.microsoft.com/office/drawing/2014/main" id="{898C4A10-D5E6-4475-B9B0-7052D4FE32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5" name="Text Box 57">
          <a:extLst>
            <a:ext uri="{FF2B5EF4-FFF2-40B4-BE49-F238E27FC236}">
              <a16:creationId xmlns:a16="http://schemas.microsoft.com/office/drawing/2014/main" id="{7A3551D0-B19E-4970-9DA4-04A901C9E7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6" name="Text Box 58">
          <a:extLst>
            <a:ext uri="{FF2B5EF4-FFF2-40B4-BE49-F238E27FC236}">
              <a16:creationId xmlns:a16="http://schemas.microsoft.com/office/drawing/2014/main" id="{7739962C-0082-4E2B-9AC8-9858EF2D42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7" name="Text Box 59">
          <a:extLst>
            <a:ext uri="{FF2B5EF4-FFF2-40B4-BE49-F238E27FC236}">
              <a16:creationId xmlns:a16="http://schemas.microsoft.com/office/drawing/2014/main" id="{B49FB47E-4827-4F5E-891C-37E98ADAA4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8" name="Text Box 60">
          <a:extLst>
            <a:ext uri="{FF2B5EF4-FFF2-40B4-BE49-F238E27FC236}">
              <a16:creationId xmlns:a16="http://schemas.microsoft.com/office/drawing/2014/main" id="{3EB617A3-9656-44AD-9E1E-DEF55348E4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89" name="Text Box 61">
          <a:extLst>
            <a:ext uri="{FF2B5EF4-FFF2-40B4-BE49-F238E27FC236}">
              <a16:creationId xmlns:a16="http://schemas.microsoft.com/office/drawing/2014/main" id="{EF2DFFA3-0AEE-40D8-9D61-ACADF1A3DC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0" name="Text Box 62">
          <a:extLst>
            <a:ext uri="{FF2B5EF4-FFF2-40B4-BE49-F238E27FC236}">
              <a16:creationId xmlns:a16="http://schemas.microsoft.com/office/drawing/2014/main" id="{BBB9AD4E-A507-45BD-AF96-FB497A4F67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1" name="Text Box 63">
          <a:extLst>
            <a:ext uri="{FF2B5EF4-FFF2-40B4-BE49-F238E27FC236}">
              <a16:creationId xmlns:a16="http://schemas.microsoft.com/office/drawing/2014/main" id="{F3F847A1-5F90-4775-ACB0-0F1F9DDD43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2" name="Text Box 64">
          <a:extLst>
            <a:ext uri="{FF2B5EF4-FFF2-40B4-BE49-F238E27FC236}">
              <a16:creationId xmlns:a16="http://schemas.microsoft.com/office/drawing/2014/main" id="{ECD90C36-B6AF-4CE2-A4F7-1B3A54725F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3" name="Text Box 66">
          <a:extLst>
            <a:ext uri="{FF2B5EF4-FFF2-40B4-BE49-F238E27FC236}">
              <a16:creationId xmlns:a16="http://schemas.microsoft.com/office/drawing/2014/main" id="{BA8D2742-6841-410F-8C9C-1C113390E9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4" name="Text Box 67">
          <a:extLst>
            <a:ext uri="{FF2B5EF4-FFF2-40B4-BE49-F238E27FC236}">
              <a16:creationId xmlns:a16="http://schemas.microsoft.com/office/drawing/2014/main" id="{8DE85B83-60F0-4CA9-B403-B474D037BD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5" name="Text Box 68">
          <a:extLst>
            <a:ext uri="{FF2B5EF4-FFF2-40B4-BE49-F238E27FC236}">
              <a16:creationId xmlns:a16="http://schemas.microsoft.com/office/drawing/2014/main" id="{B672E90E-6544-4C10-B6E7-8CD631CF2D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6" name="Text Box 69">
          <a:extLst>
            <a:ext uri="{FF2B5EF4-FFF2-40B4-BE49-F238E27FC236}">
              <a16:creationId xmlns:a16="http://schemas.microsoft.com/office/drawing/2014/main" id="{29BE8143-521F-4F48-8EB0-8656003A6C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7" name="Text Box 70">
          <a:extLst>
            <a:ext uri="{FF2B5EF4-FFF2-40B4-BE49-F238E27FC236}">
              <a16:creationId xmlns:a16="http://schemas.microsoft.com/office/drawing/2014/main" id="{30BAD40C-D8A7-4F37-AAA2-497F8B39E9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8" name="Text Box 71">
          <a:extLst>
            <a:ext uri="{FF2B5EF4-FFF2-40B4-BE49-F238E27FC236}">
              <a16:creationId xmlns:a16="http://schemas.microsoft.com/office/drawing/2014/main" id="{D5B603BD-5B82-4ABD-900B-A059B21F4B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399" name="Text Box 72">
          <a:extLst>
            <a:ext uri="{FF2B5EF4-FFF2-40B4-BE49-F238E27FC236}">
              <a16:creationId xmlns:a16="http://schemas.microsoft.com/office/drawing/2014/main" id="{7984137C-6D21-4818-92C3-16E128FA17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0" name="Text Box 73">
          <a:extLst>
            <a:ext uri="{FF2B5EF4-FFF2-40B4-BE49-F238E27FC236}">
              <a16:creationId xmlns:a16="http://schemas.microsoft.com/office/drawing/2014/main" id="{33A30739-D75C-44F7-9F5E-0EFE34B529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1" name="Text Box 74">
          <a:extLst>
            <a:ext uri="{FF2B5EF4-FFF2-40B4-BE49-F238E27FC236}">
              <a16:creationId xmlns:a16="http://schemas.microsoft.com/office/drawing/2014/main" id="{E2F3027C-B4C5-4994-8A7E-F9599E4761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2" name="Text Box 75">
          <a:extLst>
            <a:ext uri="{FF2B5EF4-FFF2-40B4-BE49-F238E27FC236}">
              <a16:creationId xmlns:a16="http://schemas.microsoft.com/office/drawing/2014/main" id="{F0D836D1-0647-4441-80A6-0DA2759835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3" name="Text Box 77">
          <a:extLst>
            <a:ext uri="{FF2B5EF4-FFF2-40B4-BE49-F238E27FC236}">
              <a16:creationId xmlns:a16="http://schemas.microsoft.com/office/drawing/2014/main" id="{90FC6B40-40FF-4AA5-B671-887FD46B1E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4" name="Text Box 78">
          <a:extLst>
            <a:ext uri="{FF2B5EF4-FFF2-40B4-BE49-F238E27FC236}">
              <a16:creationId xmlns:a16="http://schemas.microsoft.com/office/drawing/2014/main" id="{8E2EA949-64C0-4540-9556-E19750F22B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5" name="Text Box 80">
          <a:extLst>
            <a:ext uri="{FF2B5EF4-FFF2-40B4-BE49-F238E27FC236}">
              <a16:creationId xmlns:a16="http://schemas.microsoft.com/office/drawing/2014/main" id="{3BDE4B97-2E9A-43CE-BE01-9A04A13433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6" name="Text Box 81">
          <a:extLst>
            <a:ext uri="{FF2B5EF4-FFF2-40B4-BE49-F238E27FC236}">
              <a16:creationId xmlns:a16="http://schemas.microsoft.com/office/drawing/2014/main" id="{D8AE1B27-2B6F-4E24-BE0A-5BE135322E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7" name="Text Box 39">
          <a:extLst>
            <a:ext uri="{FF2B5EF4-FFF2-40B4-BE49-F238E27FC236}">
              <a16:creationId xmlns:a16="http://schemas.microsoft.com/office/drawing/2014/main" id="{C43FCD85-5161-4341-988D-3CC23C4B91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8" name="Text Box 40">
          <a:extLst>
            <a:ext uri="{FF2B5EF4-FFF2-40B4-BE49-F238E27FC236}">
              <a16:creationId xmlns:a16="http://schemas.microsoft.com/office/drawing/2014/main" id="{2697408D-89C5-422B-96EC-490FC10FF6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09" name="Text Box 41">
          <a:extLst>
            <a:ext uri="{FF2B5EF4-FFF2-40B4-BE49-F238E27FC236}">
              <a16:creationId xmlns:a16="http://schemas.microsoft.com/office/drawing/2014/main" id="{E0DA7B90-4E1C-4414-A701-4FA1B7C429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0" name="Text Box 42">
          <a:extLst>
            <a:ext uri="{FF2B5EF4-FFF2-40B4-BE49-F238E27FC236}">
              <a16:creationId xmlns:a16="http://schemas.microsoft.com/office/drawing/2014/main" id="{22F6B400-DD3D-4F57-BD57-AA5FBA6A5E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1" name="Text Box 43">
          <a:extLst>
            <a:ext uri="{FF2B5EF4-FFF2-40B4-BE49-F238E27FC236}">
              <a16:creationId xmlns:a16="http://schemas.microsoft.com/office/drawing/2014/main" id="{5641D8B9-6819-4437-876D-2F172E5CA6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2" name="Text Box 44">
          <a:extLst>
            <a:ext uri="{FF2B5EF4-FFF2-40B4-BE49-F238E27FC236}">
              <a16:creationId xmlns:a16="http://schemas.microsoft.com/office/drawing/2014/main" id="{1ECA140A-D1B9-4031-B694-4ACCADB974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3" name="Text Box 45">
          <a:extLst>
            <a:ext uri="{FF2B5EF4-FFF2-40B4-BE49-F238E27FC236}">
              <a16:creationId xmlns:a16="http://schemas.microsoft.com/office/drawing/2014/main" id="{77A7B55D-A0F4-46D7-861F-26ECE029E6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4" name="Text Box 46">
          <a:extLst>
            <a:ext uri="{FF2B5EF4-FFF2-40B4-BE49-F238E27FC236}">
              <a16:creationId xmlns:a16="http://schemas.microsoft.com/office/drawing/2014/main" id="{A5EB498E-20C9-4656-AACE-9134426DC4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5" name="Text Box 47">
          <a:extLst>
            <a:ext uri="{FF2B5EF4-FFF2-40B4-BE49-F238E27FC236}">
              <a16:creationId xmlns:a16="http://schemas.microsoft.com/office/drawing/2014/main" id="{5C2902C9-2C4B-4D56-9B33-51E43D2228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6" name="Text Box 48">
          <a:extLst>
            <a:ext uri="{FF2B5EF4-FFF2-40B4-BE49-F238E27FC236}">
              <a16:creationId xmlns:a16="http://schemas.microsoft.com/office/drawing/2014/main" id="{11890D8D-9B11-47E4-B8F2-4522B4C89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7" name="Text Box 55">
          <a:extLst>
            <a:ext uri="{FF2B5EF4-FFF2-40B4-BE49-F238E27FC236}">
              <a16:creationId xmlns:a16="http://schemas.microsoft.com/office/drawing/2014/main" id="{B481B5D3-5BB7-4CF4-A4D7-A2FE90C514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8" name="Text Box 56">
          <a:extLst>
            <a:ext uri="{FF2B5EF4-FFF2-40B4-BE49-F238E27FC236}">
              <a16:creationId xmlns:a16="http://schemas.microsoft.com/office/drawing/2014/main" id="{C210A6D7-C66D-4AC8-8B8B-FBCC3DE1FE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19" name="Text Box 57">
          <a:extLst>
            <a:ext uri="{FF2B5EF4-FFF2-40B4-BE49-F238E27FC236}">
              <a16:creationId xmlns:a16="http://schemas.microsoft.com/office/drawing/2014/main" id="{0E2646EF-747A-4094-841D-65B5DD50D2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0" name="Text Box 58">
          <a:extLst>
            <a:ext uri="{FF2B5EF4-FFF2-40B4-BE49-F238E27FC236}">
              <a16:creationId xmlns:a16="http://schemas.microsoft.com/office/drawing/2014/main" id="{691CB525-173D-47F9-A8C7-B501C417C5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1" name="Text Box 59">
          <a:extLst>
            <a:ext uri="{FF2B5EF4-FFF2-40B4-BE49-F238E27FC236}">
              <a16:creationId xmlns:a16="http://schemas.microsoft.com/office/drawing/2014/main" id="{DCB94B1F-3A3D-4B85-A2D0-64396D72AB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2" name="Text Box 60">
          <a:extLst>
            <a:ext uri="{FF2B5EF4-FFF2-40B4-BE49-F238E27FC236}">
              <a16:creationId xmlns:a16="http://schemas.microsoft.com/office/drawing/2014/main" id="{32163534-2E83-474B-9C81-F4C683F618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3" name="Text Box 61">
          <a:extLst>
            <a:ext uri="{FF2B5EF4-FFF2-40B4-BE49-F238E27FC236}">
              <a16:creationId xmlns:a16="http://schemas.microsoft.com/office/drawing/2014/main" id="{2A894DF9-741A-4ED4-A4DE-A1AC6B0CAD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4" name="Text Box 62">
          <a:extLst>
            <a:ext uri="{FF2B5EF4-FFF2-40B4-BE49-F238E27FC236}">
              <a16:creationId xmlns:a16="http://schemas.microsoft.com/office/drawing/2014/main" id="{F949CC37-D495-4A79-A7C4-DB287225B5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5" name="Text Box 63">
          <a:extLst>
            <a:ext uri="{FF2B5EF4-FFF2-40B4-BE49-F238E27FC236}">
              <a16:creationId xmlns:a16="http://schemas.microsoft.com/office/drawing/2014/main" id="{63B36DCB-58E0-4BB8-898C-35C65E337E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6" name="Text Box 64">
          <a:extLst>
            <a:ext uri="{FF2B5EF4-FFF2-40B4-BE49-F238E27FC236}">
              <a16:creationId xmlns:a16="http://schemas.microsoft.com/office/drawing/2014/main" id="{14C86DFA-B340-47A6-8D92-6AA87B8259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7" name="Text Box 66">
          <a:extLst>
            <a:ext uri="{FF2B5EF4-FFF2-40B4-BE49-F238E27FC236}">
              <a16:creationId xmlns:a16="http://schemas.microsoft.com/office/drawing/2014/main" id="{483FD8D5-C69B-4CF7-A33B-4542228446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8" name="Text Box 67">
          <a:extLst>
            <a:ext uri="{FF2B5EF4-FFF2-40B4-BE49-F238E27FC236}">
              <a16:creationId xmlns:a16="http://schemas.microsoft.com/office/drawing/2014/main" id="{09785311-5F36-4CCD-A5F7-7653E461A9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4D361FF0-A248-479D-963B-DC54539182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7490385B-D549-4CC8-A605-A06EE46822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70711832-BC56-4514-8487-C0D8416090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86B14BD9-5110-4F5A-9197-A33C37C2EA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660989B1-3981-45B1-AA8E-70DC88A222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694D3748-35BF-4D99-9A1C-23CC07A88F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5" name="Text Box 74">
          <a:extLst>
            <a:ext uri="{FF2B5EF4-FFF2-40B4-BE49-F238E27FC236}">
              <a16:creationId xmlns:a16="http://schemas.microsoft.com/office/drawing/2014/main" id="{0EFBE745-4CD0-44DD-8CBD-9FF50BC070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6" name="Text Box 75">
          <a:extLst>
            <a:ext uri="{FF2B5EF4-FFF2-40B4-BE49-F238E27FC236}">
              <a16:creationId xmlns:a16="http://schemas.microsoft.com/office/drawing/2014/main" id="{BDB0B49C-7F8C-4331-896B-558657F4C1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7" name="Text Box 77">
          <a:extLst>
            <a:ext uri="{FF2B5EF4-FFF2-40B4-BE49-F238E27FC236}">
              <a16:creationId xmlns:a16="http://schemas.microsoft.com/office/drawing/2014/main" id="{5C34F293-A84F-4656-8E8C-9B6567913E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8" name="Text Box 78">
          <a:extLst>
            <a:ext uri="{FF2B5EF4-FFF2-40B4-BE49-F238E27FC236}">
              <a16:creationId xmlns:a16="http://schemas.microsoft.com/office/drawing/2014/main" id="{28FA290D-F87F-4234-A7F0-3D13B5DDF0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39" name="Text Box 80">
          <a:extLst>
            <a:ext uri="{FF2B5EF4-FFF2-40B4-BE49-F238E27FC236}">
              <a16:creationId xmlns:a16="http://schemas.microsoft.com/office/drawing/2014/main" id="{021B8FED-FA97-443D-A40C-5A0794C8F4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0" name="Text Box 81">
          <a:extLst>
            <a:ext uri="{FF2B5EF4-FFF2-40B4-BE49-F238E27FC236}">
              <a16:creationId xmlns:a16="http://schemas.microsoft.com/office/drawing/2014/main" id="{4462930E-8B96-4317-B533-EAF6500074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DF9BA350-F019-4480-AF7E-E54467A846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8D14BC8A-DDF5-44E8-A6BF-44C2046431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C8F32E76-FEAB-466F-933C-334B947275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E8206D31-C05A-45D8-8E46-A5A0F51599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39EFD4E4-9C1D-437C-A30B-2D101252B1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6" name="Text Box 8">
          <a:extLst>
            <a:ext uri="{FF2B5EF4-FFF2-40B4-BE49-F238E27FC236}">
              <a16:creationId xmlns:a16="http://schemas.microsoft.com/office/drawing/2014/main" id="{F3B7F793-ED9E-43BC-AA40-049733805A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F66C0CCA-05CE-4A8A-AC94-27CD6DBFBB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8" name="Text Box 10">
          <a:extLst>
            <a:ext uri="{FF2B5EF4-FFF2-40B4-BE49-F238E27FC236}">
              <a16:creationId xmlns:a16="http://schemas.microsoft.com/office/drawing/2014/main" id="{D6F48559-B8FF-4933-86D0-6FB6435AB6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7CDDE6EE-7BB1-4C43-BA6A-42E1F4207F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0734059F-7B61-470D-95E8-0C7953245A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1" name="Text Box 49">
          <a:extLst>
            <a:ext uri="{FF2B5EF4-FFF2-40B4-BE49-F238E27FC236}">
              <a16:creationId xmlns:a16="http://schemas.microsoft.com/office/drawing/2014/main" id="{BDB8BDA2-081E-49C7-B784-D49731ACCE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2" name="Text Box 50">
          <a:extLst>
            <a:ext uri="{FF2B5EF4-FFF2-40B4-BE49-F238E27FC236}">
              <a16:creationId xmlns:a16="http://schemas.microsoft.com/office/drawing/2014/main" id="{5479545C-390A-4C78-BC79-FEAB3A0254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3" name="Text Box 52">
          <a:extLst>
            <a:ext uri="{FF2B5EF4-FFF2-40B4-BE49-F238E27FC236}">
              <a16:creationId xmlns:a16="http://schemas.microsoft.com/office/drawing/2014/main" id="{BD097A1F-EFC4-4A80-A56F-64F4E138F2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4" name="Text Box 53">
          <a:extLst>
            <a:ext uri="{FF2B5EF4-FFF2-40B4-BE49-F238E27FC236}">
              <a16:creationId xmlns:a16="http://schemas.microsoft.com/office/drawing/2014/main" id="{2F35EB8B-4D0A-4DE8-AD8B-935844E44A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E2744B3C-F6FA-4518-BE47-4234DA0FD6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7BC79EE8-4603-4BFA-A655-42846CF685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7" name="Text Box 5">
          <a:extLst>
            <a:ext uri="{FF2B5EF4-FFF2-40B4-BE49-F238E27FC236}">
              <a16:creationId xmlns:a16="http://schemas.microsoft.com/office/drawing/2014/main" id="{EA28652A-E7F3-490C-986F-0184BD015C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8" name="Text Box 6">
          <a:extLst>
            <a:ext uri="{FF2B5EF4-FFF2-40B4-BE49-F238E27FC236}">
              <a16:creationId xmlns:a16="http://schemas.microsoft.com/office/drawing/2014/main" id="{8B949BC6-6A3A-42C7-A787-2C98E8E354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014A1ECB-5329-4F05-A48E-1F5200BAD2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0" name="Text Box 8">
          <a:extLst>
            <a:ext uri="{FF2B5EF4-FFF2-40B4-BE49-F238E27FC236}">
              <a16:creationId xmlns:a16="http://schemas.microsoft.com/office/drawing/2014/main" id="{C47D4C0F-70BF-4EB9-8A08-BB6A107B0E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1" name="Text Box 9">
          <a:extLst>
            <a:ext uri="{FF2B5EF4-FFF2-40B4-BE49-F238E27FC236}">
              <a16:creationId xmlns:a16="http://schemas.microsoft.com/office/drawing/2014/main" id="{3A05C54F-B242-42DD-BD3B-C9969729A5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2" name="Text Box 10">
          <a:extLst>
            <a:ext uri="{FF2B5EF4-FFF2-40B4-BE49-F238E27FC236}">
              <a16:creationId xmlns:a16="http://schemas.microsoft.com/office/drawing/2014/main" id="{9FC5C5F6-7C77-46EC-9CC9-AA30BA2177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3" name="Text Box 11">
          <a:extLst>
            <a:ext uri="{FF2B5EF4-FFF2-40B4-BE49-F238E27FC236}">
              <a16:creationId xmlns:a16="http://schemas.microsoft.com/office/drawing/2014/main" id="{0FC72207-104F-4990-9084-98BDC7121D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4" name="Text Box 12">
          <a:extLst>
            <a:ext uri="{FF2B5EF4-FFF2-40B4-BE49-F238E27FC236}">
              <a16:creationId xmlns:a16="http://schemas.microsoft.com/office/drawing/2014/main" id="{8E498FE0-848A-4E2C-B7EB-B048BE910C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5" name="Text Box 39">
          <a:extLst>
            <a:ext uri="{FF2B5EF4-FFF2-40B4-BE49-F238E27FC236}">
              <a16:creationId xmlns:a16="http://schemas.microsoft.com/office/drawing/2014/main" id="{EA5828CC-BB07-49CB-8739-E0CF0E3382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6" name="Text Box 40">
          <a:extLst>
            <a:ext uri="{FF2B5EF4-FFF2-40B4-BE49-F238E27FC236}">
              <a16:creationId xmlns:a16="http://schemas.microsoft.com/office/drawing/2014/main" id="{3EF32505-92B2-4DBC-82DC-28D21B0512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7" name="Text Box 41">
          <a:extLst>
            <a:ext uri="{FF2B5EF4-FFF2-40B4-BE49-F238E27FC236}">
              <a16:creationId xmlns:a16="http://schemas.microsoft.com/office/drawing/2014/main" id="{8B6F0367-6276-45A5-884E-54CD27459C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8" name="Text Box 42">
          <a:extLst>
            <a:ext uri="{FF2B5EF4-FFF2-40B4-BE49-F238E27FC236}">
              <a16:creationId xmlns:a16="http://schemas.microsoft.com/office/drawing/2014/main" id="{270BE49D-E059-4CBC-BBEA-6D03F32A89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69" name="Text Box 43">
          <a:extLst>
            <a:ext uri="{FF2B5EF4-FFF2-40B4-BE49-F238E27FC236}">
              <a16:creationId xmlns:a16="http://schemas.microsoft.com/office/drawing/2014/main" id="{79103E93-6E0A-4FCA-B271-5F13FBD205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0" name="Text Box 44">
          <a:extLst>
            <a:ext uri="{FF2B5EF4-FFF2-40B4-BE49-F238E27FC236}">
              <a16:creationId xmlns:a16="http://schemas.microsoft.com/office/drawing/2014/main" id="{92590EF5-FE20-4597-8279-D3F5434C13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1" name="Text Box 45">
          <a:extLst>
            <a:ext uri="{FF2B5EF4-FFF2-40B4-BE49-F238E27FC236}">
              <a16:creationId xmlns:a16="http://schemas.microsoft.com/office/drawing/2014/main" id="{F79154D4-F7E2-4C26-A474-D36C47D268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E83AEADB-46BD-41F5-9351-F4EA156F1D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3" name="Text Box 47">
          <a:extLst>
            <a:ext uri="{FF2B5EF4-FFF2-40B4-BE49-F238E27FC236}">
              <a16:creationId xmlns:a16="http://schemas.microsoft.com/office/drawing/2014/main" id="{DC73B1FD-FB1C-434E-87B0-12D5995009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4" name="Text Box 48">
          <a:extLst>
            <a:ext uri="{FF2B5EF4-FFF2-40B4-BE49-F238E27FC236}">
              <a16:creationId xmlns:a16="http://schemas.microsoft.com/office/drawing/2014/main" id="{250C18B8-4A0B-4C0C-800F-9FA24D8EEC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5" name="Text Box 49">
          <a:extLst>
            <a:ext uri="{FF2B5EF4-FFF2-40B4-BE49-F238E27FC236}">
              <a16:creationId xmlns:a16="http://schemas.microsoft.com/office/drawing/2014/main" id="{E32A4338-96E0-4949-9C72-4C1D522CE7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6" name="Text Box 50">
          <a:extLst>
            <a:ext uri="{FF2B5EF4-FFF2-40B4-BE49-F238E27FC236}">
              <a16:creationId xmlns:a16="http://schemas.microsoft.com/office/drawing/2014/main" id="{0B24CE89-9226-4BB0-A31E-232001D3AA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7" name="Text Box 52">
          <a:extLst>
            <a:ext uri="{FF2B5EF4-FFF2-40B4-BE49-F238E27FC236}">
              <a16:creationId xmlns:a16="http://schemas.microsoft.com/office/drawing/2014/main" id="{DC1A761B-DDFE-42B0-8441-2352DFD887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8" name="Text Box 53">
          <a:extLst>
            <a:ext uri="{FF2B5EF4-FFF2-40B4-BE49-F238E27FC236}">
              <a16:creationId xmlns:a16="http://schemas.microsoft.com/office/drawing/2014/main" id="{D19E55D2-DEEE-4F10-B8F7-22EFD6BE48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79" name="Text Box 55">
          <a:extLst>
            <a:ext uri="{FF2B5EF4-FFF2-40B4-BE49-F238E27FC236}">
              <a16:creationId xmlns:a16="http://schemas.microsoft.com/office/drawing/2014/main" id="{989D2A1B-FDD8-4ECC-A698-8B159167DE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0" name="Text Box 56">
          <a:extLst>
            <a:ext uri="{FF2B5EF4-FFF2-40B4-BE49-F238E27FC236}">
              <a16:creationId xmlns:a16="http://schemas.microsoft.com/office/drawing/2014/main" id="{8D2D3282-C17D-4EFB-A233-26C5DDE1D9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1" name="Text Box 57">
          <a:extLst>
            <a:ext uri="{FF2B5EF4-FFF2-40B4-BE49-F238E27FC236}">
              <a16:creationId xmlns:a16="http://schemas.microsoft.com/office/drawing/2014/main" id="{1338D3FA-67BF-48AF-8D58-E732EF761C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2" name="Text Box 58">
          <a:extLst>
            <a:ext uri="{FF2B5EF4-FFF2-40B4-BE49-F238E27FC236}">
              <a16:creationId xmlns:a16="http://schemas.microsoft.com/office/drawing/2014/main" id="{639C66E5-8E04-4C36-9DE9-079C20D39B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3" name="Text Box 59">
          <a:extLst>
            <a:ext uri="{FF2B5EF4-FFF2-40B4-BE49-F238E27FC236}">
              <a16:creationId xmlns:a16="http://schemas.microsoft.com/office/drawing/2014/main" id="{E63E30A2-2B47-49B8-8FA3-DEEA9C2800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4" name="Text Box 60">
          <a:extLst>
            <a:ext uri="{FF2B5EF4-FFF2-40B4-BE49-F238E27FC236}">
              <a16:creationId xmlns:a16="http://schemas.microsoft.com/office/drawing/2014/main" id="{77278282-4ACA-456D-AE75-2E4AFDEA1B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5" name="Text Box 61">
          <a:extLst>
            <a:ext uri="{FF2B5EF4-FFF2-40B4-BE49-F238E27FC236}">
              <a16:creationId xmlns:a16="http://schemas.microsoft.com/office/drawing/2014/main" id="{2DCA5083-B8DF-47DB-9482-AEE9A61242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6" name="Text Box 62">
          <a:extLst>
            <a:ext uri="{FF2B5EF4-FFF2-40B4-BE49-F238E27FC236}">
              <a16:creationId xmlns:a16="http://schemas.microsoft.com/office/drawing/2014/main" id="{A03A5604-81AF-4F86-A036-719EBC8E58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7" name="Text Box 63">
          <a:extLst>
            <a:ext uri="{FF2B5EF4-FFF2-40B4-BE49-F238E27FC236}">
              <a16:creationId xmlns:a16="http://schemas.microsoft.com/office/drawing/2014/main" id="{92D104EF-A91C-4E5C-9D9B-45AF79D798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8" name="Text Box 64">
          <a:extLst>
            <a:ext uri="{FF2B5EF4-FFF2-40B4-BE49-F238E27FC236}">
              <a16:creationId xmlns:a16="http://schemas.microsoft.com/office/drawing/2014/main" id="{0DAC2F3E-EF32-47DA-90BD-E99E891BF8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89" name="Text Box 66">
          <a:extLst>
            <a:ext uri="{FF2B5EF4-FFF2-40B4-BE49-F238E27FC236}">
              <a16:creationId xmlns:a16="http://schemas.microsoft.com/office/drawing/2014/main" id="{3147EEE8-86AF-4459-921D-2729B5216A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0" name="Text Box 67">
          <a:extLst>
            <a:ext uri="{FF2B5EF4-FFF2-40B4-BE49-F238E27FC236}">
              <a16:creationId xmlns:a16="http://schemas.microsoft.com/office/drawing/2014/main" id="{610790C5-93CE-4EA9-B67A-BA615B482D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1" name="Text Box 68">
          <a:extLst>
            <a:ext uri="{FF2B5EF4-FFF2-40B4-BE49-F238E27FC236}">
              <a16:creationId xmlns:a16="http://schemas.microsoft.com/office/drawing/2014/main" id="{9D6A2F07-3E49-4ACB-803A-B05B8BE1E4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2" name="Text Box 69">
          <a:extLst>
            <a:ext uri="{FF2B5EF4-FFF2-40B4-BE49-F238E27FC236}">
              <a16:creationId xmlns:a16="http://schemas.microsoft.com/office/drawing/2014/main" id="{3DB2D6DE-53D8-428D-9FC4-75E28A7CDB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3" name="Text Box 70">
          <a:extLst>
            <a:ext uri="{FF2B5EF4-FFF2-40B4-BE49-F238E27FC236}">
              <a16:creationId xmlns:a16="http://schemas.microsoft.com/office/drawing/2014/main" id="{7B55A688-92A0-4C7D-B231-E4D49711CB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4" name="Text Box 71">
          <a:extLst>
            <a:ext uri="{FF2B5EF4-FFF2-40B4-BE49-F238E27FC236}">
              <a16:creationId xmlns:a16="http://schemas.microsoft.com/office/drawing/2014/main" id="{5F5D4442-2FA5-4BF2-80A5-D0A33F8D40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5" name="Text Box 72">
          <a:extLst>
            <a:ext uri="{FF2B5EF4-FFF2-40B4-BE49-F238E27FC236}">
              <a16:creationId xmlns:a16="http://schemas.microsoft.com/office/drawing/2014/main" id="{CF4B7379-1B7C-40FD-AD72-7FF4EF6921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6" name="Text Box 73">
          <a:extLst>
            <a:ext uri="{FF2B5EF4-FFF2-40B4-BE49-F238E27FC236}">
              <a16:creationId xmlns:a16="http://schemas.microsoft.com/office/drawing/2014/main" id="{AB3C85C6-B973-4A0E-B383-2D7C54B0D3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7" name="Text Box 74">
          <a:extLst>
            <a:ext uri="{FF2B5EF4-FFF2-40B4-BE49-F238E27FC236}">
              <a16:creationId xmlns:a16="http://schemas.microsoft.com/office/drawing/2014/main" id="{E6B59C1A-7DEF-4A00-8B5D-CAF3479170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8" name="Text Box 75">
          <a:extLst>
            <a:ext uri="{FF2B5EF4-FFF2-40B4-BE49-F238E27FC236}">
              <a16:creationId xmlns:a16="http://schemas.microsoft.com/office/drawing/2014/main" id="{2EE01639-4317-4BE4-8ADC-144187441D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499" name="Text Box 77">
          <a:extLst>
            <a:ext uri="{FF2B5EF4-FFF2-40B4-BE49-F238E27FC236}">
              <a16:creationId xmlns:a16="http://schemas.microsoft.com/office/drawing/2014/main" id="{B6246548-D9BF-4466-A4C9-F07A6BC0DB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0" name="Text Box 78">
          <a:extLst>
            <a:ext uri="{FF2B5EF4-FFF2-40B4-BE49-F238E27FC236}">
              <a16:creationId xmlns:a16="http://schemas.microsoft.com/office/drawing/2014/main" id="{FCF9CABD-39C0-4120-BCB3-D74DCF9333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1" name="Text Box 80">
          <a:extLst>
            <a:ext uri="{FF2B5EF4-FFF2-40B4-BE49-F238E27FC236}">
              <a16:creationId xmlns:a16="http://schemas.microsoft.com/office/drawing/2014/main" id="{2C8148D3-DB03-4370-9E60-1968F91193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2" name="Text Box 81">
          <a:extLst>
            <a:ext uri="{FF2B5EF4-FFF2-40B4-BE49-F238E27FC236}">
              <a16:creationId xmlns:a16="http://schemas.microsoft.com/office/drawing/2014/main" id="{AE753E94-838A-4C76-8185-084303C0CD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3" name="Text Box 39">
          <a:extLst>
            <a:ext uri="{FF2B5EF4-FFF2-40B4-BE49-F238E27FC236}">
              <a16:creationId xmlns:a16="http://schemas.microsoft.com/office/drawing/2014/main" id="{778879EB-F3EA-42A6-84F6-37C92F8963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4" name="Text Box 40">
          <a:extLst>
            <a:ext uri="{FF2B5EF4-FFF2-40B4-BE49-F238E27FC236}">
              <a16:creationId xmlns:a16="http://schemas.microsoft.com/office/drawing/2014/main" id="{9EA0E800-1E27-4B11-A03D-DBBA6B9666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5" name="Text Box 41">
          <a:extLst>
            <a:ext uri="{FF2B5EF4-FFF2-40B4-BE49-F238E27FC236}">
              <a16:creationId xmlns:a16="http://schemas.microsoft.com/office/drawing/2014/main" id="{17CA3EC0-3A4F-41C8-AD96-6CF939A080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6" name="Text Box 42">
          <a:extLst>
            <a:ext uri="{FF2B5EF4-FFF2-40B4-BE49-F238E27FC236}">
              <a16:creationId xmlns:a16="http://schemas.microsoft.com/office/drawing/2014/main" id="{5C9F6F9E-1CA9-414D-9C3E-FA3C3E6878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7" name="Text Box 43">
          <a:extLst>
            <a:ext uri="{FF2B5EF4-FFF2-40B4-BE49-F238E27FC236}">
              <a16:creationId xmlns:a16="http://schemas.microsoft.com/office/drawing/2014/main" id="{B828A26F-DE87-44C4-8F0A-4A12B31755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8" name="Text Box 44">
          <a:extLst>
            <a:ext uri="{FF2B5EF4-FFF2-40B4-BE49-F238E27FC236}">
              <a16:creationId xmlns:a16="http://schemas.microsoft.com/office/drawing/2014/main" id="{96A5CB9F-F459-476B-BD46-15944B988C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09" name="Text Box 45">
          <a:extLst>
            <a:ext uri="{FF2B5EF4-FFF2-40B4-BE49-F238E27FC236}">
              <a16:creationId xmlns:a16="http://schemas.microsoft.com/office/drawing/2014/main" id="{17469202-2FB9-475D-A66D-071F3480FD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003C189F-4ABC-4693-AC8F-4C21F13CFD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1" name="Text Box 47">
          <a:extLst>
            <a:ext uri="{FF2B5EF4-FFF2-40B4-BE49-F238E27FC236}">
              <a16:creationId xmlns:a16="http://schemas.microsoft.com/office/drawing/2014/main" id="{5EACD68B-6559-4012-9C61-63203263F0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2" name="Text Box 48">
          <a:extLst>
            <a:ext uri="{FF2B5EF4-FFF2-40B4-BE49-F238E27FC236}">
              <a16:creationId xmlns:a16="http://schemas.microsoft.com/office/drawing/2014/main" id="{C19BC41B-4E29-4AAC-983E-4B7D1C037C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3" name="Text Box 55">
          <a:extLst>
            <a:ext uri="{FF2B5EF4-FFF2-40B4-BE49-F238E27FC236}">
              <a16:creationId xmlns:a16="http://schemas.microsoft.com/office/drawing/2014/main" id="{4C38AC19-B3A8-4927-A4A4-461250878B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4" name="Text Box 56">
          <a:extLst>
            <a:ext uri="{FF2B5EF4-FFF2-40B4-BE49-F238E27FC236}">
              <a16:creationId xmlns:a16="http://schemas.microsoft.com/office/drawing/2014/main" id="{8C22EF8F-416B-47D8-B74F-F4CE53F85A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5" name="Text Box 57">
          <a:extLst>
            <a:ext uri="{FF2B5EF4-FFF2-40B4-BE49-F238E27FC236}">
              <a16:creationId xmlns:a16="http://schemas.microsoft.com/office/drawing/2014/main" id="{06FF43A5-7DC3-41A4-AD97-A395519970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6" name="Text Box 58">
          <a:extLst>
            <a:ext uri="{FF2B5EF4-FFF2-40B4-BE49-F238E27FC236}">
              <a16:creationId xmlns:a16="http://schemas.microsoft.com/office/drawing/2014/main" id="{1EC7B18A-C3AA-421C-A71A-75B8E22E08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7" name="Text Box 59">
          <a:extLst>
            <a:ext uri="{FF2B5EF4-FFF2-40B4-BE49-F238E27FC236}">
              <a16:creationId xmlns:a16="http://schemas.microsoft.com/office/drawing/2014/main" id="{DF37D35E-6208-4724-BFEE-F0E6469D8A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8" name="Text Box 60">
          <a:extLst>
            <a:ext uri="{FF2B5EF4-FFF2-40B4-BE49-F238E27FC236}">
              <a16:creationId xmlns:a16="http://schemas.microsoft.com/office/drawing/2014/main" id="{F344E85B-FD45-4BC8-80B7-ECC0732732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19" name="Text Box 61">
          <a:extLst>
            <a:ext uri="{FF2B5EF4-FFF2-40B4-BE49-F238E27FC236}">
              <a16:creationId xmlns:a16="http://schemas.microsoft.com/office/drawing/2014/main" id="{D96DB630-E3CB-412E-8F09-12125FCDB5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0" name="Text Box 62">
          <a:extLst>
            <a:ext uri="{FF2B5EF4-FFF2-40B4-BE49-F238E27FC236}">
              <a16:creationId xmlns:a16="http://schemas.microsoft.com/office/drawing/2014/main" id="{038D8988-2032-423A-AAE3-76D73F27EE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1" name="Text Box 63">
          <a:extLst>
            <a:ext uri="{FF2B5EF4-FFF2-40B4-BE49-F238E27FC236}">
              <a16:creationId xmlns:a16="http://schemas.microsoft.com/office/drawing/2014/main" id="{BA6D7909-58D8-4EAC-B236-598B4BE879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2" name="Text Box 64">
          <a:extLst>
            <a:ext uri="{FF2B5EF4-FFF2-40B4-BE49-F238E27FC236}">
              <a16:creationId xmlns:a16="http://schemas.microsoft.com/office/drawing/2014/main" id="{7AEA4821-F0AE-4B8F-830B-646F7B6F33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3" name="Text Box 66">
          <a:extLst>
            <a:ext uri="{FF2B5EF4-FFF2-40B4-BE49-F238E27FC236}">
              <a16:creationId xmlns:a16="http://schemas.microsoft.com/office/drawing/2014/main" id="{B98FD98E-10CC-4FC2-B433-EC77A91E92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4" name="Text Box 67">
          <a:extLst>
            <a:ext uri="{FF2B5EF4-FFF2-40B4-BE49-F238E27FC236}">
              <a16:creationId xmlns:a16="http://schemas.microsoft.com/office/drawing/2014/main" id="{55DC8E40-67E2-49A8-8B24-88E0889A86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5" name="Text Box 68">
          <a:extLst>
            <a:ext uri="{FF2B5EF4-FFF2-40B4-BE49-F238E27FC236}">
              <a16:creationId xmlns:a16="http://schemas.microsoft.com/office/drawing/2014/main" id="{930A1FE6-A772-45C4-A6B1-E8216A6432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6" name="Text Box 69">
          <a:extLst>
            <a:ext uri="{FF2B5EF4-FFF2-40B4-BE49-F238E27FC236}">
              <a16:creationId xmlns:a16="http://schemas.microsoft.com/office/drawing/2014/main" id="{8F2E5A99-0AA0-4FFE-8077-5C9D036FAF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7" name="Text Box 70">
          <a:extLst>
            <a:ext uri="{FF2B5EF4-FFF2-40B4-BE49-F238E27FC236}">
              <a16:creationId xmlns:a16="http://schemas.microsoft.com/office/drawing/2014/main" id="{0D3DE8F7-E66A-4B34-BA83-8FA3D32E7C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8" name="Text Box 71">
          <a:extLst>
            <a:ext uri="{FF2B5EF4-FFF2-40B4-BE49-F238E27FC236}">
              <a16:creationId xmlns:a16="http://schemas.microsoft.com/office/drawing/2014/main" id="{96E29578-D752-497F-82EC-1E98DF9032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29" name="Text Box 72">
          <a:extLst>
            <a:ext uri="{FF2B5EF4-FFF2-40B4-BE49-F238E27FC236}">
              <a16:creationId xmlns:a16="http://schemas.microsoft.com/office/drawing/2014/main" id="{1408C0F7-CE73-4F71-9EB4-A734C60B07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0" name="Text Box 73">
          <a:extLst>
            <a:ext uri="{FF2B5EF4-FFF2-40B4-BE49-F238E27FC236}">
              <a16:creationId xmlns:a16="http://schemas.microsoft.com/office/drawing/2014/main" id="{38680476-4BDD-4B03-9500-6EBC2AF9AA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1" name="Text Box 74">
          <a:extLst>
            <a:ext uri="{FF2B5EF4-FFF2-40B4-BE49-F238E27FC236}">
              <a16:creationId xmlns:a16="http://schemas.microsoft.com/office/drawing/2014/main" id="{8FBD87DB-CB09-401D-986D-E8BC70D973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2" name="Text Box 75">
          <a:extLst>
            <a:ext uri="{FF2B5EF4-FFF2-40B4-BE49-F238E27FC236}">
              <a16:creationId xmlns:a16="http://schemas.microsoft.com/office/drawing/2014/main" id="{48CE22D3-774D-44A1-90F6-782E82DECC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3" name="Text Box 77">
          <a:extLst>
            <a:ext uri="{FF2B5EF4-FFF2-40B4-BE49-F238E27FC236}">
              <a16:creationId xmlns:a16="http://schemas.microsoft.com/office/drawing/2014/main" id="{62194A1D-D9EF-4719-A562-483F53F161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4" name="Text Box 78">
          <a:extLst>
            <a:ext uri="{FF2B5EF4-FFF2-40B4-BE49-F238E27FC236}">
              <a16:creationId xmlns:a16="http://schemas.microsoft.com/office/drawing/2014/main" id="{96461C26-7152-424A-B326-6EE61F198D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5" name="Text Box 80">
          <a:extLst>
            <a:ext uri="{FF2B5EF4-FFF2-40B4-BE49-F238E27FC236}">
              <a16:creationId xmlns:a16="http://schemas.microsoft.com/office/drawing/2014/main" id="{44B6B392-03BC-40CC-9C77-EAF39A9A84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6" name="Text Box 81">
          <a:extLst>
            <a:ext uri="{FF2B5EF4-FFF2-40B4-BE49-F238E27FC236}">
              <a16:creationId xmlns:a16="http://schemas.microsoft.com/office/drawing/2014/main" id="{F21DF663-6536-4880-AC2C-BA7F7EA171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7" name="Text Box 39">
          <a:extLst>
            <a:ext uri="{FF2B5EF4-FFF2-40B4-BE49-F238E27FC236}">
              <a16:creationId xmlns:a16="http://schemas.microsoft.com/office/drawing/2014/main" id="{39F40F5E-4E97-4E3B-A03E-AEBCCB01EE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8" name="Text Box 40">
          <a:extLst>
            <a:ext uri="{FF2B5EF4-FFF2-40B4-BE49-F238E27FC236}">
              <a16:creationId xmlns:a16="http://schemas.microsoft.com/office/drawing/2014/main" id="{F62550D7-41CC-4C61-8B13-767F8357A6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39" name="Text Box 41">
          <a:extLst>
            <a:ext uri="{FF2B5EF4-FFF2-40B4-BE49-F238E27FC236}">
              <a16:creationId xmlns:a16="http://schemas.microsoft.com/office/drawing/2014/main" id="{1DD6DF66-6910-4C2C-B436-2F4D3B591F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0" name="Text Box 42">
          <a:extLst>
            <a:ext uri="{FF2B5EF4-FFF2-40B4-BE49-F238E27FC236}">
              <a16:creationId xmlns:a16="http://schemas.microsoft.com/office/drawing/2014/main" id="{BEC34EC0-9787-4FCB-9A9F-594E9AD400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1" name="Text Box 43">
          <a:extLst>
            <a:ext uri="{FF2B5EF4-FFF2-40B4-BE49-F238E27FC236}">
              <a16:creationId xmlns:a16="http://schemas.microsoft.com/office/drawing/2014/main" id="{9AC369AD-B756-4027-9FB3-6318B10637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866E6077-977C-4472-938F-0E19B2502A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3" name="Text Box 45">
          <a:extLst>
            <a:ext uri="{FF2B5EF4-FFF2-40B4-BE49-F238E27FC236}">
              <a16:creationId xmlns:a16="http://schemas.microsoft.com/office/drawing/2014/main" id="{693CD40E-2A11-405D-BF6A-DDB8389E2C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4" name="Text Box 46">
          <a:extLst>
            <a:ext uri="{FF2B5EF4-FFF2-40B4-BE49-F238E27FC236}">
              <a16:creationId xmlns:a16="http://schemas.microsoft.com/office/drawing/2014/main" id="{E7C0EAF4-81AA-44FD-87C8-F2706430D3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5" name="Text Box 47">
          <a:extLst>
            <a:ext uri="{FF2B5EF4-FFF2-40B4-BE49-F238E27FC236}">
              <a16:creationId xmlns:a16="http://schemas.microsoft.com/office/drawing/2014/main" id="{54766E13-B728-4307-BE71-01A610D5BA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6" name="Text Box 48">
          <a:extLst>
            <a:ext uri="{FF2B5EF4-FFF2-40B4-BE49-F238E27FC236}">
              <a16:creationId xmlns:a16="http://schemas.microsoft.com/office/drawing/2014/main" id="{AAC3F27C-08F4-48E0-AC6A-232C654F8D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7" name="Text Box 55">
          <a:extLst>
            <a:ext uri="{FF2B5EF4-FFF2-40B4-BE49-F238E27FC236}">
              <a16:creationId xmlns:a16="http://schemas.microsoft.com/office/drawing/2014/main" id="{681C2EDB-A3AC-4EF5-AFFF-CCE5C775B7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8" name="Text Box 56">
          <a:extLst>
            <a:ext uri="{FF2B5EF4-FFF2-40B4-BE49-F238E27FC236}">
              <a16:creationId xmlns:a16="http://schemas.microsoft.com/office/drawing/2014/main" id="{3A6AA6F6-E634-457A-A96A-B88C082843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49" name="Text Box 57">
          <a:extLst>
            <a:ext uri="{FF2B5EF4-FFF2-40B4-BE49-F238E27FC236}">
              <a16:creationId xmlns:a16="http://schemas.microsoft.com/office/drawing/2014/main" id="{2E789D5A-12CB-40A2-8813-B9293B67CE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0" name="Text Box 58">
          <a:extLst>
            <a:ext uri="{FF2B5EF4-FFF2-40B4-BE49-F238E27FC236}">
              <a16:creationId xmlns:a16="http://schemas.microsoft.com/office/drawing/2014/main" id="{E2952B81-4B1B-4F18-A4C5-CB431D2562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1" name="Text Box 59">
          <a:extLst>
            <a:ext uri="{FF2B5EF4-FFF2-40B4-BE49-F238E27FC236}">
              <a16:creationId xmlns:a16="http://schemas.microsoft.com/office/drawing/2014/main" id="{93099C1C-2127-4D1D-83DD-D13F094807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2" name="Text Box 60">
          <a:extLst>
            <a:ext uri="{FF2B5EF4-FFF2-40B4-BE49-F238E27FC236}">
              <a16:creationId xmlns:a16="http://schemas.microsoft.com/office/drawing/2014/main" id="{979E2AC7-69C1-4375-B60B-BEBA437F99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3" name="Text Box 61">
          <a:extLst>
            <a:ext uri="{FF2B5EF4-FFF2-40B4-BE49-F238E27FC236}">
              <a16:creationId xmlns:a16="http://schemas.microsoft.com/office/drawing/2014/main" id="{4E8374B4-2BCE-4E3A-A35F-26509616C2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4" name="Text Box 62">
          <a:extLst>
            <a:ext uri="{FF2B5EF4-FFF2-40B4-BE49-F238E27FC236}">
              <a16:creationId xmlns:a16="http://schemas.microsoft.com/office/drawing/2014/main" id="{932E8E5D-F479-4235-AF9A-1D18D19B4A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5" name="Text Box 63">
          <a:extLst>
            <a:ext uri="{FF2B5EF4-FFF2-40B4-BE49-F238E27FC236}">
              <a16:creationId xmlns:a16="http://schemas.microsoft.com/office/drawing/2014/main" id="{11C2192A-7CC3-4847-9897-6CA4AADDF0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6" name="Text Box 64">
          <a:extLst>
            <a:ext uri="{FF2B5EF4-FFF2-40B4-BE49-F238E27FC236}">
              <a16:creationId xmlns:a16="http://schemas.microsoft.com/office/drawing/2014/main" id="{1DFA8C50-A16B-4B66-86D7-CEAEC6E961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7" name="Text Box 66">
          <a:extLst>
            <a:ext uri="{FF2B5EF4-FFF2-40B4-BE49-F238E27FC236}">
              <a16:creationId xmlns:a16="http://schemas.microsoft.com/office/drawing/2014/main" id="{879DBDA4-DFA5-4404-BDFE-5591BE2980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8" name="Text Box 67">
          <a:extLst>
            <a:ext uri="{FF2B5EF4-FFF2-40B4-BE49-F238E27FC236}">
              <a16:creationId xmlns:a16="http://schemas.microsoft.com/office/drawing/2014/main" id="{35288AD3-52FC-423F-ADB0-BADE4BBF96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59" name="Text Box 68">
          <a:extLst>
            <a:ext uri="{FF2B5EF4-FFF2-40B4-BE49-F238E27FC236}">
              <a16:creationId xmlns:a16="http://schemas.microsoft.com/office/drawing/2014/main" id="{A45F117B-287B-4D15-812A-A75DACF1D0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0" name="Text Box 69">
          <a:extLst>
            <a:ext uri="{FF2B5EF4-FFF2-40B4-BE49-F238E27FC236}">
              <a16:creationId xmlns:a16="http://schemas.microsoft.com/office/drawing/2014/main" id="{294317B1-3B4E-45D5-8A4D-507A7A2830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1" name="Text Box 70">
          <a:extLst>
            <a:ext uri="{FF2B5EF4-FFF2-40B4-BE49-F238E27FC236}">
              <a16:creationId xmlns:a16="http://schemas.microsoft.com/office/drawing/2014/main" id="{1624C3B6-C044-4C68-8121-150F48923B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2" name="Text Box 71">
          <a:extLst>
            <a:ext uri="{FF2B5EF4-FFF2-40B4-BE49-F238E27FC236}">
              <a16:creationId xmlns:a16="http://schemas.microsoft.com/office/drawing/2014/main" id="{2091F41F-7325-4ED7-9718-539494C948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3" name="Text Box 72">
          <a:extLst>
            <a:ext uri="{FF2B5EF4-FFF2-40B4-BE49-F238E27FC236}">
              <a16:creationId xmlns:a16="http://schemas.microsoft.com/office/drawing/2014/main" id="{EC755B08-79B2-48C2-9D3F-2F55D5D13E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4" name="Text Box 73">
          <a:extLst>
            <a:ext uri="{FF2B5EF4-FFF2-40B4-BE49-F238E27FC236}">
              <a16:creationId xmlns:a16="http://schemas.microsoft.com/office/drawing/2014/main" id="{058DC04E-CA43-4D48-AC70-D839168EEC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5" name="Text Box 74">
          <a:extLst>
            <a:ext uri="{FF2B5EF4-FFF2-40B4-BE49-F238E27FC236}">
              <a16:creationId xmlns:a16="http://schemas.microsoft.com/office/drawing/2014/main" id="{28918A6F-26CC-43E2-92EB-7DDE6207DB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6" name="Text Box 75">
          <a:extLst>
            <a:ext uri="{FF2B5EF4-FFF2-40B4-BE49-F238E27FC236}">
              <a16:creationId xmlns:a16="http://schemas.microsoft.com/office/drawing/2014/main" id="{D6E71E92-C265-4747-94BC-F529876AD6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7" name="Text Box 77">
          <a:extLst>
            <a:ext uri="{FF2B5EF4-FFF2-40B4-BE49-F238E27FC236}">
              <a16:creationId xmlns:a16="http://schemas.microsoft.com/office/drawing/2014/main" id="{DA54687E-5AAE-46AE-9B05-3C530C6DB3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8" name="Text Box 78">
          <a:extLst>
            <a:ext uri="{FF2B5EF4-FFF2-40B4-BE49-F238E27FC236}">
              <a16:creationId xmlns:a16="http://schemas.microsoft.com/office/drawing/2014/main" id="{E3E5BF9C-7334-40CD-8B79-225A6399C0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69" name="Text Box 80">
          <a:extLst>
            <a:ext uri="{FF2B5EF4-FFF2-40B4-BE49-F238E27FC236}">
              <a16:creationId xmlns:a16="http://schemas.microsoft.com/office/drawing/2014/main" id="{082AC19D-84CB-4008-B0F2-30BC2526C5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0" name="Text Box 81">
          <a:extLst>
            <a:ext uri="{FF2B5EF4-FFF2-40B4-BE49-F238E27FC236}">
              <a16:creationId xmlns:a16="http://schemas.microsoft.com/office/drawing/2014/main" id="{57BE805A-2992-4DF6-9F86-20D0617800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1" name="Text Box 39">
          <a:extLst>
            <a:ext uri="{FF2B5EF4-FFF2-40B4-BE49-F238E27FC236}">
              <a16:creationId xmlns:a16="http://schemas.microsoft.com/office/drawing/2014/main" id="{E089DE5C-6285-4358-888E-E9C23ED37A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2" name="Text Box 40">
          <a:extLst>
            <a:ext uri="{FF2B5EF4-FFF2-40B4-BE49-F238E27FC236}">
              <a16:creationId xmlns:a16="http://schemas.microsoft.com/office/drawing/2014/main" id="{2FA4BCF4-2FD6-47BD-B32B-9D42ABA0DD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3" name="Text Box 41">
          <a:extLst>
            <a:ext uri="{FF2B5EF4-FFF2-40B4-BE49-F238E27FC236}">
              <a16:creationId xmlns:a16="http://schemas.microsoft.com/office/drawing/2014/main" id="{070F8F90-F2BB-4A49-B0FD-C79F666845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4" name="Text Box 42">
          <a:extLst>
            <a:ext uri="{FF2B5EF4-FFF2-40B4-BE49-F238E27FC236}">
              <a16:creationId xmlns:a16="http://schemas.microsoft.com/office/drawing/2014/main" id="{4D95985D-35A9-4A79-94A2-77B076C6D5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5" name="Text Box 43">
          <a:extLst>
            <a:ext uri="{FF2B5EF4-FFF2-40B4-BE49-F238E27FC236}">
              <a16:creationId xmlns:a16="http://schemas.microsoft.com/office/drawing/2014/main" id="{A735DAF9-F04C-446A-81AD-C5A01780F6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6" name="Text Box 44">
          <a:extLst>
            <a:ext uri="{FF2B5EF4-FFF2-40B4-BE49-F238E27FC236}">
              <a16:creationId xmlns:a16="http://schemas.microsoft.com/office/drawing/2014/main" id="{48442687-C227-41EC-97DE-882285FF1E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7" name="Text Box 45">
          <a:extLst>
            <a:ext uri="{FF2B5EF4-FFF2-40B4-BE49-F238E27FC236}">
              <a16:creationId xmlns:a16="http://schemas.microsoft.com/office/drawing/2014/main" id="{1E7BE895-E2E0-41AB-B165-0FCBAABBEC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8" name="Text Box 46">
          <a:extLst>
            <a:ext uri="{FF2B5EF4-FFF2-40B4-BE49-F238E27FC236}">
              <a16:creationId xmlns:a16="http://schemas.microsoft.com/office/drawing/2014/main" id="{F0B0002C-AE80-4B95-BF22-C1D068616E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79" name="Text Box 47">
          <a:extLst>
            <a:ext uri="{FF2B5EF4-FFF2-40B4-BE49-F238E27FC236}">
              <a16:creationId xmlns:a16="http://schemas.microsoft.com/office/drawing/2014/main" id="{0964A98C-5FA2-42A3-96DD-CFE8D5E64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0" name="Text Box 48">
          <a:extLst>
            <a:ext uri="{FF2B5EF4-FFF2-40B4-BE49-F238E27FC236}">
              <a16:creationId xmlns:a16="http://schemas.microsoft.com/office/drawing/2014/main" id="{EF6F8286-2C40-4352-BED3-99A87C8529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1" name="Text Box 55">
          <a:extLst>
            <a:ext uri="{FF2B5EF4-FFF2-40B4-BE49-F238E27FC236}">
              <a16:creationId xmlns:a16="http://schemas.microsoft.com/office/drawing/2014/main" id="{72368B04-D3AB-4CC9-8D05-09689DCCEF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2" name="Text Box 56">
          <a:extLst>
            <a:ext uri="{FF2B5EF4-FFF2-40B4-BE49-F238E27FC236}">
              <a16:creationId xmlns:a16="http://schemas.microsoft.com/office/drawing/2014/main" id="{DECC8255-121B-4538-8B81-5676CF3BD4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3" name="Text Box 57">
          <a:extLst>
            <a:ext uri="{FF2B5EF4-FFF2-40B4-BE49-F238E27FC236}">
              <a16:creationId xmlns:a16="http://schemas.microsoft.com/office/drawing/2014/main" id="{791A84C0-BB35-4B64-8113-5979EFF0D3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4" name="Text Box 58">
          <a:extLst>
            <a:ext uri="{FF2B5EF4-FFF2-40B4-BE49-F238E27FC236}">
              <a16:creationId xmlns:a16="http://schemas.microsoft.com/office/drawing/2014/main" id="{43B48425-BE69-452E-8823-72F384A11C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5" name="Text Box 59">
          <a:extLst>
            <a:ext uri="{FF2B5EF4-FFF2-40B4-BE49-F238E27FC236}">
              <a16:creationId xmlns:a16="http://schemas.microsoft.com/office/drawing/2014/main" id="{01C9F391-C309-4EE9-88FF-48519DFA22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6" name="Text Box 60">
          <a:extLst>
            <a:ext uri="{FF2B5EF4-FFF2-40B4-BE49-F238E27FC236}">
              <a16:creationId xmlns:a16="http://schemas.microsoft.com/office/drawing/2014/main" id="{9AFCF267-3E4D-48B1-9B8D-F4DBF11DCB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7" name="Text Box 61">
          <a:extLst>
            <a:ext uri="{FF2B5EF4-FFF2-40B4-BE49-F238E27FC236}">
              <a16:creationId xmlns:a16="http://schemas.microsoft.com/office/drawing/2014/main" id="{20971781-24D1-46AD-8ABE-BA2C5E7624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8" name="Text Box 62">
          <a:extLst>
            <a:ext uri="{FF2B5EF4-FFF2-40B4-BE49-F238E27FC236}">
              <a16:creationId xmlns:a16="http://schemas.microsoft.com/office/drawing/2014/main" id="{F013A1C0-1023-48AD-852E-0F26F67DCA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89" name="Text Box 63">
          <a:extLst>
            <a:ext uri="{FF2B5EF4-FFF2-40B4-BE49-F238E27FC236}">
              <a16:creationId xmlns:a16="http://schemas.microsoft.com/office/drawing/2014/main" id="{62A277AF-BF58-444F-B8E5-B1D3D82FED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0" name="Text Box 64">
          <a:extLst>
            <a:ext uri="{FF2B5EF4-FFF2-40B4-BE49-F238E27FC236}">
              <a16:creationId xmlns:a16="http://schemas.microsoft.com/office/drawing/2014/main" id="{E9965C14-EF05-4501-A540-85353E9C5C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1" name="Text Box 66">
          <a:extLst>
            <a:ext uri="{FF2B5EF4-FFF2-40B4-BE49-F238E27FC236}">
              <a16:creationId xmlns:a16="http://schemas.microsoft.com/office/drawing/2014/main" id="{40C85890-B2BA-4A86-A06C-0F67841F2F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2" name="Text Box 67">
          <a:extLst>
            <a:ext uri="{FF2B5EF4-FFF2-40B4-BE49-F238E27FC236}">
              <a16:creationId xmlns:a16="http://schemas.microsoft.com/office/drawing/2014/main" id="{07C9CBD2-5C66-4B6D-8850-7DAF3F1AED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3" name="Text Box 68">
          <a:extLst>
            <a:ext uri="{FF2B5EF4-FFF2-40B4-BE49-F238E27FC236}">
              <a16:creationId xmlns:a16="http://schemas.microsoft.com/office/drawing/2014/main" id="{B4792CDC-A20C-4B6B-BBB3-FF627535C7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4" name="Text Box 69">
          <a:extLst>
            <a:ext uri="{FF2B5EF4-FFF2-40B4-BE49-F238E27FC236}">
              <a16:creationId xmlns:a16="http://schemas.microsoft.com/office/drawing/2014/main" id="{AF9D83E9-934A-4294-81E1-F9094ED4DB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5" name="Text Box 70">
          <a:extLst>
            <a:ext uri="{FF2B5EF4-FFF2-40B4-BE49-F238E27FC236}">
              <a16:creationId xmlns:a16="http://schemas.microsoft.com/office/drawing/2014/main" id="{B62FB21B-EBAC-4D9F-B000-C2AC1F53BE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6" name="Text Box 71">
          <a:extLst>
            <a:ext uri="{FF2B5EF4-FFF2-40B4-BE49-F238E27FC236}">
              <a16:creationId xmlns:a16="http://schemas.microsoft.com/office/drawing/2014/main" id="{1E375B83-95E5-43B8-A51F-4F514D9CBF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7" name="Text Box 72">
          <a:extLst>
            <a:ext uri="{FF2B5EF4-FFF2-40B4-BE49-F238E27FC236}">
              <a16:creationId xmlns:a16="http://schemas.microsoft.com/office/drawing/2014/main" id="{FA227CE7-92A6-481C-B715-6F75898554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8" name="Text Box 73">
          <a:extLst>
            <a:ext uri="{FF2B5EF4-FFF2-40B4-BE49-F238E27FC236}">
              <a16:creationId xmlns:a16="http://schemas.microsoft.com/office/drawing/2014/main" id="{F477DBFF-198B-4470-9C6B-1562B1E722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599" name="Text Box 74">
          <a:extLst>
            <a:ext uri="{FF2B5EF4-FFF2-40B4-BE49-F238E27FC236}">
              <a16:creationId xmlns:a16="http://schemas.microsoft.com/office/drawing/2014/main" id="{0F86CAF5-B563-496A-AE23-061990AECE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0" name="Text Box 75">
          <a:extLst>
            <a:ext uri="{FF2B5EF4-FFF2-40B4-BE49-F238E27FC236}">
              <a16:creationId xmlns:a16="http://schemas.microsoft.com/office/drawing/2014/main" id="{70C1E66F-8566-4352-8AB0-5C164DE7DC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1" name="Text Box 77">
          <a:extLst>
            <a:ext uri="{FF2B5EF4-FFF2-40B4-BE49-F238E27FC236}">
              <a16:creationId xmlns:a16="http://schemas.microsoft.com/office/drawing/2014/main" id="{43EBED24-3477-4A05-9944-90144C4AAD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2" name="Text Box 78">
          <a:extLst>
            <a:ext uri="{FF2B5EF4-FFF2-40B4-BE49-F238E27FC236}">
              <a16:creationId xmlns:a16="http://schemas.microsoft.com/office/drawing/2014/main" id="{0F21A4DB-4BE9-4CF3-8ADC-EC90EB114D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3" name="Text Box 80">
          <a:extLst>
            <a:ext uri="{FF2B5EF4-FFF2-40B4-BE49-F238E27FC236}">
              <a16:creationId xmlns:a16="http://schemas.microsoft.com/office/drawing/2014/main" id="{CA2BBF7A-263F-4720-ACA2-952C1478A6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911D3CF7-9233-4367-BC68-0663008D2B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5" name="Text Box 9">
          <a:extLst>
            <a:ext uri="{FF2B5EF4-FFF2-40B4-BE49-F238E27FC236}">
              <a16:creationId xmlns:a16="http://schemas.microsoft.com/office/drawing/2014/main" id="{38657567-4997-4D39-9745-B5EF9BC298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D5EDC9A3-5F7A-46E3-9629-351BC36D44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A8F9AD8F-5163-4BD0-B731-B242A682E9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8" name="Text Box 12">
          <a:extLst>
            <a:ext uri="{FF2B5EF4-FFF2-40B4-BE49-F238E27FC236}">
              <a16:creationId xmlns:a16="http://schemas.microsoft.com/office/drawing/2014/main" id="{30828971-9FB8-46C1-9BAE-39A10CBC51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09" name="Text Box 49">
          <a:extLst>
            <a:ext uri="{FF2B5EF4-FFF2-40B4-BE49-F238E27FC236}">
              <a16:creationId xmlns:a16="http://schemas.microsoft.com/office/drawing/2014/main" id="{9CBFFC5F-0AA8-4CFF-8CE1-7F6F3122F8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0" name="Text Box 50">
          <a:extLst>
            <a:ext uri="{FF2B5EF4-FFF2-40B4-BE49-F238E27FC236}">
              <a16:creationId xmlns:a16="http://schemas.microsoft.com/office/drawing/2014/main" id="{AE536C7E-1374-4AFC-9655-D81E111500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1" name="Text Box 52">
          <a:extLst>
            <a:ext uri="{FF2B5EF4-FFF2-40B4-BE49-F238E27FC236}">
              <a16:creationId xmlns:a16="http://schemas.microsoft.com/office/drawing/2014/main" id="{1DB1B2C2-BCE1-4E9B-B04E-56470ABBFD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2" name="Text Box 53">
          <a:extLst>
            <a:ext uri="{FF2B5EF4-FFF2-40B4-BE49-F238E27FC236}">
              <a16:creationId xmlns:a16="http://schemas.microsoft.com/office/drawing/2014/main" id="{D19E5E73-54F3-4651-8D92-8F31C5D5EA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3" name="Text Box 39">
          <a:extLst>
            <a:ext uri="{FF2B5EF4-FFF2-40B4-BE49-F238E27FC236}">
              <a16:creationId xmlns:a16="http://schemas.microsoft.com/office/drawing/2014/main" id="{2F0146B4-ABD9-4790-A903-1672784066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4" name="Text Box 40">
          <a:extLst>
            <a:ext uri="{FF2B5EF4-FFF2-40B4-BE49-F238E27FC236}">
              <a16:creationId xmlns:a16="http://schemas.microsoft.com/office/drawing/2014/main" id="{C8B9EBD1-22E1-45FE-AD34-8023A7C6C4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5" name="Text Box 41">
          <a:extLst>
            <a:ext uri="{FF2B5EF4-FFF2-40B4-BE49-F238E27FC236}">
              <a16:creationId xmlns:a16="http://schemas.microsoft.com/office/drawing/2014/main" id="{4B2AE3E0-B874-4D9C-9320-2C81896CC7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6" name="Text Box 42">
          <a:extLst>
            <a:ext uri="{FF2B5EF4-FFF2-40B4-BE49-F238E27FC236}">
              <a16:creationId xmlns:a16="http://schemas.microsoft.com/office/drawing/2014/main" id="{4BD0AC4A-DEFA-4434-B121-9F8538A043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7" name="Text Box 43">
          <a:extLst>
            <a:ext uri="{FF2B5EF4-FFF2-40B4-BE49-F238E27FC236}">
              <a16:creationId xmlns:a16="http://schemas.microsoft.com/office/drawing/2014/main" id="{C9A1E319-4EEB-40E8-9025-CFD09623E7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8" name="Text Box 44">
          <a:extLst>
            <a:ext uri="{FF2B5EF4-FFF2-40B4-BE49-F238E27FC236}">
              <a16:creationId xmlns:a16="http://schemas.microsoft.com/office/drawing/2014/main" id="{E8337D66-30E6-48AB-AD3C-B26621A620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19" name="Text Box 45">
          <a:extLst>
            <a:ext uri="{FF2B5EF4-FFF2-40B4-BE49-F238E27FC236}">
              <a16:creationId xmlns:a16="http://schemas.microsoft.com/office/drawing/2014/main" id="{CFFED1C6-1355-4334-B381-793AA0C50D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0" name="Text Box 46">
          <a:extLst>
            <a:ext uri="{FF2B5EF4-FFF2-40B4-BE49-F238E27FC236}">
              <a16:creationId xmlns:a16="http://schemas.microsoft.com/office/drawing/2014/main" id="{B5E5991F-3304-44A1-9ED5-0A067EFF84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1" name="Text Box 47">
          <a:extLst>
            <a:ext uri="{FF2B5EF4-FFF2-40B4-BE49-F238E27FC236}">
              <a16:creationId xmlns:a16="http://schemas.microsoft.com/office/drawing/2014/main" id="{D9C889BA-C52D-494B-A591-BB2D2E9F31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2" name="Text Box 48">
          <a:extLst>
            <a:ext uri="{FF2B5EF4-FFF2-40B4-BE49-F238E27FC236}">
              <a16:creationId xmlns:a16="http://schemas.microsoft.com/office/drawing/2014/main" id="{F0C03C52-1D3C-4D24-BDF9-CDFF938B3B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3" name="Text Box 55">
          <a:extLst>
            <a:ext uri="{FF2B5EF4-FFF2-40B4-BE49-F238E27FC236}">
              <a16:creationId xmlns:a16="http://schemas.microsoft.com/office/drawing/2014/main" id="{54FC7137-92A5-4B73-BFF3-986C39499B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4" name="Text Box 56">
          <a:extLst>
            <a:ext uri="{FF2B5EF4-FFF2-40B4-BE49-F238E27FC236}">
              <a16:creationId xmlns:a16="http://schemas.microsoft.com/office/drawing/2014/main" id="{6632E2ED-64D8-4620-8AC1-5E05DB0CDF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5" name="Text Box 57">
          <a:extLst>
            <a:ext uri="{FF2B5EF4-FFF2-40B4-BE49-F238E27FC236}">
              <a16:creationId xmlns:a16="http://schemas.microsoft.com/office/drawing/2014/main" id="{311D5F05-18B2-4D24-A6BE-AB8A717DB7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6" name="Text Box 58">
          <a:extLst>
            <a:ext uri="{FF2B5EF4-FFF2-40B4-BE49-F238E27FC236}">
              <a16:creationId xmlns:a16="http://schemas.microsoft.com/office/drawing/2014/main" id="{B9A7D5D5-E6CA-4C35-86C7-19EF2D247B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7" name="Text Box 59">
          <a:extLst>
            <a:ext uri="{FF2B5EF4-FFF2-40B4-BE49-F238E27FC236}">
              <a16:creationId xmlns:a16="http://schemas.microsoft.com/office/drawing/2014/main" id="{AC6284F8-14D1-4CC2-9AB4-082E30FA9D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8" name="Text Box 60">
          <a:extLst>
            <a:ext uri="{FF2B5EF4-FFF2-40B4-BE49-F238E27FC236}">
              <a16:creationId xmlns:a16="http://schemas.microsoft.com/office/drawing/2014/main" id="{9561BFB8-086C-435E-BD46-A24D55B843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29" name="Text Box 61">
          <a:extLst>
            <a:ext uri="{FF2B5EF4-FFF2-40B4-BE49-F238E27FC236}">
              <a16:creationId xmlns:a16="http://schemas.microsoft.com/office/drawing/2014/main" id="{91F0CE15-52F9-4F72-AD15-03DD858658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0" name="Text Box 62">
          <a:extLst>
            <a:ext uri="{FF2B5EF4-FFF2-40B4-BE49-F238E27FC236}">
              <a16:creationId xmlns:a16="http://schemas.microsoft.com/office/drawing/2014/main" id="{6BA88389-F164-4A40-AB5C-13FA36C239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1" name="Text Box 63">
          <a:extLst>
            <a:ext uri="{FF2B5EF4-FFF2-40B4-BE49-F238E27FC236}">
              <a16:creationId xmlns:a16="http://schemas.microsoft.com/office/drawing/2014/main" id="{7952DD68-81FD-436F-BE3B-D4D49EAC9C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2" name="Text Box 64">
          <a:extLst>
            <a:ext uri="{FF2B5EF4-FFF2-40B4-BE49-F238E27FC236}">
              <a16:creationId xmlns:a16="http://schemas.microsoft.com/office/drawing/2014/main" id="{440B2A44-9D5E-40DC-9BC4-8556C6B98A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3" name="Text Box 66">
          <a:extLst>
            <a:ext uri="{FF2B5EF4-FFF2-40B4-BE49-F238E27FC236}">
              <a16:creationId xmlns:a16="http://schemas.microsoft.com/office/drawing/2014/main" id="{DAA3C9B9-C43C-4B45-AE7F-0E97DD3988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4" name="Text Box 67">
          <a:extLst>
            <a:ext uri="{FF2B5EF4-FFF2-40B4-BE49-F238E27FC236}">
              <a16:creationId xmlns:a16="http://schemas.microsoft.com/office/drawing/2014/main" id="{4B19C89D-F3BD-4575-A6C0-B80846A6E8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5" name="Text Box 68">
          <a:extLst>
            <a:ext uri="{FF2B5EF4-FFF2-40B4-BE49-F238E27FC236}">
              <a16:creationId xmlns:a16="http://schemas.microsoft.com/office/drawing/2014/main" id="{A6A58DB9-A447-4ADF-A6C6-D72E5F9A21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6" name="Text Box 69">
          <a:extLst>
            <a:ext uri="{FF2B5EF4-FFF2-40B4-BE49-F238E27FC236}">
              <a16:creationId xmlns:a16="http://schemas.microsoft.com/office/drawing/2014/main" id="{47352D9F-BE4B-4AE8-929A-66584777DC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7" name="Text Box 70">
          <a:extLst>
            <a:ext uri="{FF2B5EF4-FFF2-40B4-BE49-F238E27FC236}">
              <a16:creationId xmlns:a16="http://schemas.microsoft.com/office/drawing/2014/main" id="{D07A560D-5CB8-4A24-A04C-2BA38EE407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8" name="Text Box 71">
          <a:extLst>
            <a:ext uri="{FF2B5EF4-FFF2-40B4-BE49-F238E27FC236}">
              <a16:creationId xmlns:a16="http://schemas.microsoft.com/office/drawing/2014/main" id="{5C92377F-2CCF-417C-BC41-4576DE015F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39" name="Text Box 72">
          <a:extLst>
            <a:ext uri="{FF2B5EF4-FFF2-40B4-BE49-F238E27FC236}">
              <a16:creationId xmlns:a16="http://schemas.microsoft.com/office/drawing/2014/main" id="{EDAE86E2-0994-4704-AF1D-7EC2C5CFEB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0" name="Text Box 73">
          <a:extLst>
            <a:ext uri="{FF2B5EF4-FFF2-40B4-BE49-F238E27FC236}">
              <a16:creationId xmlns:a16="http://schemas.microsoft.com/office/drawing/2014/main" id="{22B9C87B-311C-4AE0-816E-AE5BF98563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1" name="Text Box 74">
          <a:extLst>
            <a:ext uri="{FF2B5EF4-FFF2-40B4-BE49-F238E27FC236}">
              <a16:creationId xmlns:a16="http://schemas.microsoft.com/office/drawing/2014/main" id="{977E38E1-A47F-4E37-B59D-AC285B3E7E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2" name="Text Box 75">
          <a:extLst>
            <a:ext uri="{FF2B5EF4-FFF2-40B4-BE49-F238E27FC236}">
              <a16:creationId xmlns:a16="http://schemas.microsoft.com/office/drawing/2014/main" id="{A567ED0A-BA1C-448D-8312-04379A21F8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3" name="Text Box 77">
          <a:extLst>
            <a:ext uri="{FF2B5EF4-FFF2-40B4-BE49-F238E27FC236}">
              <a16:creationId xmlns:a16="http://schemas.microsoft.com/office/drawing/2014/main" id="{63D3E6D4-65B9-494D-827A-A6F8EBA208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4" name="Text Box 78">
          <a:extLst>
            <a:ext uri="{FF2B5EF4-FFF2-40B4-BE49-F238E27FC236}">
              <a16:creationId xmlns:a16="http://schemas.microsoft.com/office/drawing/2014/main" id="{FD4447F9-E63F-4DBA-874F-D3174A653B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5" name="Text Box 80">
          <a:extLst>
            <a:ext uri="{FF2B5EF4-FFF2-40B4-BE49-F238E27FC236}">
              <a16:creationId xmlns:a16="http://schemas.microsoft.com/office/drawing/2014/main" id="{1B61628C-3700-4DB3-B114-6901018792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6" name="Text Box 81">
          <a:extLst>
            <a:ext uri="{FF2B5EF4-FFF2-40B4-BE49-F238E27FC236}">
              <a16:creationId xmlns:a16="http://schemas.microsoft.com/office/drawing/2014/main" id="{A4D1624D-14F1-453B-A99C-30FDA2984E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7" name="Text Box 39">
          <a:extLst>
            <a:ext uri="{FF2B5EF4-FFF2-40B4-BE49-F238E27FC236}">
              <a16:creationId xmlns:a16="http://schemas.microsoft.com/office/drawing/2014/main" id="{3978AF87-9958-4297-A960-0C79FFC7CF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8" name="Text Box 40">
          <a:extLst>
            <a:ext uri="{FF2B5EF4-FFF2-40B4-BE49-F238E27FC236}">
              <a16:creationId xmlns:a16="http://schemas.microsoft.com/office/drawing/2014/main" id="{AC91DE58-D311-4E42-B367-BC2321C369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49" name="Text Box 41">
          <a:extLst>
            <a:ext uri="{FF2B5EF4-FFF2-40B4-BE49-F238E27FC236}">
              <a16:creationId xmlns:a16="http://schemas.microsoft.com/office/drawing/2014/main" id="{D69DC06C-38A4-4B81-ADA2-43B4023D61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0" name="Text Box 42">
          <a:extLst>
            <a:ext uri="{FF2B5EF4-FFF2-40B4-BE49-F238E27FC236}">
              <a16:creationId xmlns:a16="http://schemas.microsoft.com/office/drawing/2014/main" id="{C43B25D8-9295-42C9-8BF5-A872E70677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1" name="Text Box 43">
          <a:extLst>
            <a:ext uri="{FF2B5EF4-FFF2-40B4-BE49-F238E27FC236}">
              <a16:creationId xmlns:a16="http://schemas.microsoft.com/office/drawing/2014/main" id="{BA74541E-56E1-452C-B69D-8CC79D7AC7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2" name="Text Box 44">
          <a:extLst>
            <a:ext uri="{FF2B5EF4-FFF2-40B4-BE49-F238E27FC236}">
              <a16:creationId xmlns:a16="http://schemas.microsoft.com/office/drawing/2014/main" id="{59B3AB20-0B85-4508-AFF1-0FE576C58C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3" name="Text Box 45">
          <a:extLst>
            <a:ext uri="{FF2B5EF4-FFF2-40B4-BE49-F238E27FC236}">
              <a16:creationId xmlns:a16="http://schemas.microsoft.com/office/drawing/2014/main" id="{AA034FF0-1590-4FC4-AAB2-56D950BB03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4" name="Text Box 46">
          <a:extLst>
            <a:ext uri="{FF2B5EF4-FFF2-40B4-BE49-F238E27FC236}">
              <a16:creationId xmlns:a16="http://schemas.microsoft.com/office/drawing/2014/main" id="{BB8535BE-EC86-41DF-B723-7EF3874258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5" name="Text Box 47">
          <a:extLst>
            <a:ext uri="{FF2B5EF4-FFF2-40B4-BE49-F238E27FC236}">
              <a16:creationId xmlns:a16="http://schemas.microsoft.com/office/drawing/2014/main" id="{09604AC6-07C0-46D1-9AF9-FE28B06FB6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6" name="Text Box 48">
          <a:extLst>
            <a:ext uri="{FF2B5EF4-FFF2-40B4-BE49-F238E27FC236}">
              <a16:creationId xmlns:a16="http://schemas.microsoft.com/office/drawing/2014/main" id="{DE220B81-6BE9-4CF9-8407-F26161FA83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7" name="Text Box 55">
          <a:extLst>
            <a:ext uri="{FF2B5EF4-FFF2-40B4-BE49-F238E27FC236}">
              <a16:creationId xmlns:a16="http://schemas.microsoft.com/office/drawing/2014/main" id="{7497071D-59C5-4366-BBF4-3AB16EBF66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8" name="Text Box 56">
          <a:extLst>
            <a:ext uri="{FF2B5EF4-FFF2-40B4-BE49-F238E27FC236}">
              <a16:creationId xmlns:a16="http://schemas.microsoft.com/office/drawing/2014/main" id="{E097EC25-987E-4AA1-8B9F-B13A57F908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59" name="Text Box 57">
          <a:extLst>
            <a:ext uri="{FF2B5EF4-FFF2-40B4-BE49-F238E27FC236}">
              <a16:creationId xmlns:a16="http://schemas.microsoft.com/office/drawing/2014/main" id="{26FD82DB-BA80-4293-ACF6-7838CBE668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0" name="Text Box 58">
          <a:extLst>
            <a:ext uri="{FF2B5EF4-FFF2-40B4-BE49-F238E27FC236}">
              <a16:creationId xmlns:a16="http://schemas.microsoft.com/office/drawing/2014/main" id="{F1DD1682-7DCE-4A3B-BCDD-9A002693E1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1" name="Text Box 59">
          <a:extLst>
            <a:ext uri="{FF2B5EF4-FFF2-40B4-BE49-F238E27FC236}">
              <a16:creationId xmlns:a16="http://schemas.microsoft.com/office/drawing/2014/main" id="{A30AC284-3DCA-47F9-BC9B-B0930B555B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2" name="Text Box 60">
          <a:extLst>
            <a:ext uri="{FF2B5EF4-FFF2-40B4-BE49-F238E27FC236}">
              <a16:creationId xmlns:a16="http://schemas.microsoft.com/office/drawing/2014/main" id="{4F196DAA-4E0F-481F-B4DF-C845BED047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3" name="Text Box 61">
          <a:extLst>
            <a:ext uri="{FF2B5EF4-FFF2-40B4-BE49-F238E27FC236}">
              <a16:creationId xmlns:a16="http://schemas.microsoft.com/office/drawing/2014/main" id="{537D59FA-7C16-4B17-A98B-0A55894D1C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4" name="Text Box 62">
          <a:extLst>
            <a:ext uri="{FF2B5EF4-FFF2-40B4-BE49-F238E27FC236}">
              <a16:creationId xmlns:a16="http://schemas.microsoft.com/office/drawing/2014/main" id="{B968A9C3-9E30-492A-95A8-237BD4C8CF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38D01C6F-6CED-40DE-837B-B9B69CB5CB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6" name="Text Box 64">
          <a:extLst>
            <a:ext uri="{FF2B5EF4-FFF2-40B4-BE49-F238E27FC236}">
              <a16:creationId xmlns:a16="http://schemas.microsoft.com/office/drawing/2014/main" id="{47D097E4-D144-46CD-8E99-5D4BD0AF85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7" name="Text Box 66">
          <a:extLst>
            <a:ext uri="{FF2B5EF4-FFF2-40B4-BE49-F238E27FC236}">
              <a16:creationId xmlns:a16="http://schemas.microsoft.com/office/drawing/2014/main" id="{86AB2DC0-0A5D-4738-9B7C-F9E6761495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8" name="Text Box 67">
          <a:extLst>
            <a:ext uri="{FF2B5EF4-FFF2-40B4-BE49-F238E27FC236}">
              <a16:creationId xmlns:a16="http://schemas.microsoft.com/office/drawing/2014/main" id="{0E673340-1317-46E7-8C90-294DCDAC20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69" name="Text Box 68">
          <a:extLst>
            <a:ext uri="{FF2B5EF4-FFF2-40B4-BE49-F238E27FC236}">
              <a16:creationId xmlns:a16="http://schemas.microsoft.com/office/drawing/2014/main" id="{E6709BD9-0480-437C-8E21-12C464A951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0" name="Text Box 69">
          <a:extLst>
            <a:ext uri="{FF2B5EF4-FFF2-40B4-BE49-F238E27FC236}">
              <a16:creationId xmlns:a16="http://schemas.microsoft.com/office/drawing/2014/main" id="{8F7C46FC-2F56-430F-A8B0-93248E4B47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1" name="Text Box 70">
          <a:extLst>
            <a:ext uri="{FF2B5EF4-FFF2-40B4-BE49-F238E27FC236}">
              <a16:creationId xmlns:a16="http://schemas.microsoft.com/office/drawing/2014/main" id="{0B1CC5E1-C67B-4F45-86E1-7D624F5A69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2" name="Text Box 71">
          <a:extLst>
            <a:ext uri="{FF2B5EF4-FFF2-40B4-BE49-F238E27FC236}">
              <a16:creationId xmlns:a16="http://schemas.microsoft.com/office/drawing/2014/main" id="{323BDF87-36B7-4D62-A0FC-50B6AE31E1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3" name="Text Box 72">
          <a:extLst>
            <a:ext uri="{FF2B5EF4-FFF2-40B4-BE49-F238E27FC236}">
              <a16:creationId xmlns:a16="http://schemas.microsoft.com/office/drawing/2014/main" id="{CAB2CD9C-25F9-4B59-B93A-0F5C4CA18F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4" name="Text Box 73">
          <a:extLst>
            <a:ext uri="{FF2B5EF4-FFF2-40B4-BE49-F238E27FC236}">
              <a16:creationId xmlns:a16="http://schemas.microsoft.com/office/drawing/2014/main" id="{47AF48FA-59F3-400B-ACD1-46361148A6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5" name="Text Box 74">
          <a:extLst>
            <a:ext uri="{FF2B5EF4-FFF2-40B4-BE49-F238E27FC236}">
              <a16:creationId xmlns:a16="http://schemas.microsoft.com/office/drawing/2014/main" id="{137DB54C-6F7E-4A32-AF4C-239290A6FC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6" name="Text Box 75">
          <a:extLst>
            <a:ext uri="{FF2B5EF4-FFF2-40B4-BE49-F238E27FC236}">
              <a16:creationId xmlns:a16="http://schemas.microsoft.com/office/drawing/2014/main" id="{BB1537F2-D1BF-4F4E-8A4F-CB6EBC4BBE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7" name="Text Box 77">
          <a:extLst>
            <a:ext uri="{FF2B5EF4-FFF2-40B4-BE49-F238E27FC236}">
              <a16:creationId xmlns:a16="http://schemas.microsoft.com/office/drawing/2014/main" id="{E4972227-C46A-44BE-80DF-061A75A515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8" name="Text Box 78">
          <a:extLst>
            <a:ext uri="{FF2B5EF4-FFF2-40B4-BE49-F238E27FC236}">
              <a16:creationId xmlns:a16="http://schemas.microsoft.com/office/drawing/2014/main" id="{356B106C-2066-4A00-B228-26E74F5FCC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79" name="Text Box 80">
          <a:extLst>
            <a:ext uri="{FF2B5EF4-FFF2-40B4-BE49-F238E27FC236}">
              <a16:creationId xmlns:a16="http://schemas.microsoft.com/office/drawing/2014/main" id="{F68DADBA-149A-41B1-AF50-775F467DB1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0" name="Text Box 81">
          <a:extLst>
            <a:ext uri="{FF2B5EF4-FFF2-40B4-BE49-F238E27FC236}">
              <a16:creationId xmlns:a16="http://schemas.microsoft.com/office/drawing/2014/main" id="{17237E57-7919-48D3-9F6A-339F5D108D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1" name="Text Box 39">
          <a:extLst>
            <a:ext uri="{FF2B5EF4-FFF2-40B4-BE49-F238E27FC236}">
              <a16:creationId xmlns:a16="http://schemas.microsoft.com/office/drawing/2014/main" id="{5CF67A5A-9B5F-4B17-BFDA-C475890071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2" name="Text Box 40">
          <a:extLst>
            <a:ext uri="{FF2B5EF4-FFF2-40B4-BE49-F238E27FC236}">
              <a16:creationId xmlns:a16="http://schemas.microsoft.com/office/drawing/2014/main" id="{4E380763-75AB-4698-8CEC-754B51BDEF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3" name="Text Box 41">
          <a:extLst>
            <a:ext uri="{FF2B5EF4-FFF2-40B4-BE49-F238E27FC236}">
              <a16:creationId xmlns:a16="http://schemas.microsoft.com/office/drawing/2014/main" id="{AC5DAEF3-BA95-4C54-A724-BED0FCF7E0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4" name="Text Box 42">
          <a:extLst>
            <a:ext uri="{FF2B5EF4-FFF2-40B4-BE49-F238E27FC236}">
              <a16:creationId xmlns:a16="http://schemas.microsoft.com/office/drawing/2014/main" id="{FD7560CB-D161-4605-B2CC-1C793A7944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5" name="Text Box 43">
          <a:extLst>
            <a:ext uri="{FF2B5EF4-FFF2-40B4-BE49-F238E27FC236}">
              <a16:creationId xmlns:a16="http://schemas.microsoft.com/office/drawing/2014/main" id="{951699BF-C1A5-435E-BF96-8D53C4B343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6" name="Text Box 44">
          <a:extLst>
            <a:ext uri="{FF2B5EF4-FFF2-40B4-BE49-F238E27FC236}">
              <a16:creationId xmlns:a16="http://schemas.microsoft.com/office/drawing/2014/main" id="{3C6A6F35-3AC6-4AB2-8B2E-7B85C80A8F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7" name="Text Box 45">
          <a:extLst>
            <a:ext uri="{FF2B5EF4-FFF2-40B4-BE49-F238E27FC236}">
              <a16:creationId xmlns:a16="http://schemas.microsoft.com/office/drawing/2014/main" id="{E16B1181-5EE4-4C00-9B6F-267332BB3A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8" name="Text Box 46">
          <a:extLst>
            <a:ext uri="{FF2B5EF4-FFF2-40B4-BE49-F238E27FC236}">
              <a16:creationId xmlns:a16="http://schemas.microsoft.com/office/drawing/2014/main" id="{84DEDBB6-25E3-4086-A68A-BC22C7E65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89" name="Text Box 47">
          <a:extLst>
            <a:ext uri="{FF2B5EF4-FFF2-40B4-BE49-F238E27FC236}">
              <a16:creationId xmlns:a16="http://schemas.microsoft.com/office/drawing/2014/main" id="{67666C1A-D824-4231-A11F-48D8466141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0" name="Text Box 48">
          <a:extLst>
            <a:ext uri="{FF2B5EF4-FFF2-40B4-BE49-F238E27FC236}">
              <a16:creationId xmlns:a16="http://schemas.microsoft.com/office/drawing/2014/main" id="{7A39D919-4783-4968-B439-06AB328665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1" name="Text Box 55">
          <a:extLst>
            <a:ext uri="{FF2B5EF4-FFF2-40B4-BE49-F238E27FC236}">
              <a16:creationId xmlns:a16="http://schemas.microsoft.com/office/drawing/2014/main" id="{CAEBD1EF-A259-4477-BDE3-E7A221380A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2" name="Text Box 56">
          <a:extLst>
            <a:ext uri="{FF2B5EF4-FFF2-40B4-BE49-F238E27FC236}">
              <a16:creationId xmlns:a16="http://schemas.microsoft.com/office/drawing/2014/main" id="{C727B15E-601C-4C25-AEB4-68C0A669D9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3" name="Text Box 57">
          <a:extLst>
            <a:ext uri="{FF2B5EF4-FFF2-40B4-BE49-F238E27FC236}">
              <a16:creationId xmlns:a16="http://schemas.microsoft.com/office/drawing/2014/main" id="{79765D05-E45B-4AAD-A995-07EB12A75D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4" name="Text Box 58">
          <a:extLst>
            <a:ext uri="{FF2B5EF4-FFF2-40B4-BE49-F238E27FC236}">
              <a16:creationId xmlns:a16="http://schemas.microsoft.com/office/drawing/2014/main" id="{64D992B1-861E-47A9-AA9C-44BD1BE886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5" name="Text Box 59">
          <a:extLst>
            <a:ext uri="{FF2B5EF4-FFF2-40B4-BE49-F238E27FC236}">
              <a16:creationId xmlns:a16="http://schemas.microsoft.com/office/drawing/2014/main" id="{22324640-A5F4-4CC8-BC71-CA587A3770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6" name="Text Box 60">
          <a:extLst>
            <a:ext uri="{FF2B5EF4-FFF2-40B4-BE49-F238E27FC236}">
              <a16:creationId xmlns:a16="http://schemas.microsoft.com/office/drawing/2014/main" id="{5D005AD6-45EF-4494-915B-945F8803E0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7" name="Text Box 61">
          <a:extLst>
            <a:ext uri="{FF2B5EF4-FFF2-40B4-BE49-F238E27FC236}">
              <a16:creationId xmlns:a16="http://schemas.microsoft.com/office/drawing/2014/main" id="{20419F95-8C0C-470A-85F5-4103560575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8" name="Text Box 62">
          <a:extLst>
            <a:ext uri="{FF2B5EF4-FFF2-40B4-BE49-F238E27FC236}">
              <a16:creationId xmlns:a16="http://schemas.microsoft.com/office/drawing/2014/main" id="{77E9E7BB-46E4-418D-B975-14791D0D88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699" name="Text Box 63">
          <a:extLst>
            <a:ext uri="{FF2B5EF4-FFF2-40B4-BE49-F238E27FC236}">
              <a16:creationId xmlns:a16="http://schemas.microsoft.com/office/drawing/2014/main" id="{1BC2FB26-F3CB-4B4F-9D39-83EF055420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0" name="Text Box 64">
          <a:extLst>
            <a:ext uri="{FF2B5EF4-FFF2-40B4-BE49-F238E27FC236}">
              <a16:creationId xmlns:a16="http://schemas.microsoft.com/office/drawing/2014/main" id="{ACE54259-5A80-4805-AFCA-EEEFDAC306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1" name="Text Box 66">
          <a:extLst>
            <a:ext uri="{FF2B5EF4-FFF2-40B4-BE49-F238E27FC236}">
              <a16:creationId xmlns:a16="http://schemas.microsoft.com/office/drawing/2014/main" id="{1E2BB9EC-3C6F-495B-9A15-0586B8CFFA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2" name="Text Box 67">
          <a:extLst>
            <a:ext uri="{FF2B5EF4-FFF2-40B4-BE49-F238E27FC236}">
              <a16:creationId xmlns:a16="http://schemas.microsoft.com/office/drawing/2014/main" id="{6A5DCD2A-FEC5-4B24-88E3-96A33B5F68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3" name="Text Box 68">
          <a:extLst>
            <a:ext uri="{FF2B5EF4-FFF2-40B4-BE49-F238E27FC236}">
              <a16:creationId xmlns:a16="http://schemas.microsoft.com/office/drawing/2014/main" id="{E2589090-A1F7-42A4-A1C4-344174193B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4" name="Text Box 69">
          <a:extLst>
            <a:ext uri="{FF2B5EF4-FFF2-40B4-BE49-F238E27FC236}">
              <a16:creationId xmlns:a16="http://schemas.microsoft.com/office/drawing/2014/main" id="{9228E3C9-2785-4824-9A14-1B681FD2BC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5" name="Text Box 70">
          <a:extLst>
            <a:ext uri="{FF2B5EF4-FFF2-40B4-BE49-F238E27FC236}">
              <a16:creationId xmlns:a16="http://schemas.microsoft.com/office/drawing/2014/main" id="{1DBA2CBD-F79B-4B1B-A372-45EF334BEC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6" name="Text Box 71">
          <a:extLst>
            <a:ext uri="{FF2B5EF4-FFF2-40B4-BE49-F238E27FC236}">
              <a16:creationId xmlns:a16="http://schemas.microsoft.com/office/drawing/2014/main" id="{5285CFED-4288-432A-B80E-D2CDED9545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7" name="Text Box 72">
          <a:extLst>
            <a:ext uri="{FF2B5EF4-FFF2-40B4-BE49-F238E27FC236}">
              <a16:creationId xmlns:a16="http://schemas.microsoft.com/office/drawing/2014/main" id="{9F404D16-1787-4B64-99A7-75DB2AF10F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8" name="Text Box 73">
          <a:extLst>
            <a:ext uri="{FF2B5EF4-FFF2-40B4-BE49-F238E27FC236}">
              <a16:creationId xmlns:a16="http://schemas.microsoft.com/office/drawing/2014/main" id="{4E81B11E-DE1F-4A66-8CEB-7FC9AF2753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09" name="Text Box 74">
          <a:extLst>
            <a:ext uri="{FF2B5EF4-FFF2-40B4-BE49-F238E27FC236}">
              <a16:creationId xmlns:a16="http://schemas.microsoft.com/office/drawing/2014/main" id="{6D728288-399A-4707-8BFF-99E6FB59F8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0" name="Text Box 75">
          <a:extLst>
            <a:ext uri="{FF2B5EF4-FFF2-40B4-BE49-F238E27FC236}">
              <a16:creationId xmlns:a16="http://schemas.microsoft.com/office/drawing/2014/main" id="{39BEE55E-600A-47E6-AB3F-BBC077848B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1" name="Text Box 77">
          <a:extLst>
            <a:ext uri="{FF2B5EF4-FFF2-40B4-BE49-F238E27FC236}">
              <a16:creationId xmlns:a16="http://schemas.microsoft.com/office/drawing/2014/main" id="{3F297290-ADC5-4168-BEF9-2DF52D96A3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2" name="Text Box 78">
          <a:extLst>
            <a:ext uri="{FF2B5EF4-FFF2-40B4-BE49-F238E27FC236}">
              <a16:creationId xmlns:a16="http://schemas.microsoft.com/office/drawing/2014/main" id="{C70862DF-9267-41D7-BB17-91726EA2CB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3" name="Text Box 80">
          <a:extLst>
            <a:ext uri="{FF2B5EF4-FFF2-40B4-BE49-F238E27FC236}">
              <a16:creationId xmlns:a16="http://schemas.microsoft.com/office/drawing/2014/main" id="{3C32AAE7-FD98-4DE6-AB4C-67AD5BDBE2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4" name="Text Box 81">
          <a:extLst>
            <a:ext uri="{FF2B5EF4-FFF2-40B4-BE49-F238E27FC236}">
              <a16:creationId xmlns:a16="http://schemas.microsoft.com/office/drawing/2014/main" id="{5553C6FF-7288-4C4F-AE79-99A145AD94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22239506-BA73-49A2-A47C-9E5B6C0A0A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A980CD84-1033-41E8-ACFF-596247A09E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7" name="Text Box 5">
          <a:extLst>
            <a:ext uri="{FF2B5EF4-FFF2-40B4-BE49-F238E27FC236}">
              <a16:creationId xmlns:a16="http://schemas.microsoft.com/office/drawing/2014/main" id="{883B2444-4EC2-435D-BD06-3DA07B1FD2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8" name="Text Box 6">
          <a:extLst>
            <a:ext uri="{FF2B5EF4-FFF2-40B4-BE49-F238E27FC236}">
              <a16:creationId xmlns:a16="http://schemas.microsoft.com/office/drawing/2014/main" id="{3ECCF85F-9783-4C5C-974D-17194CB1F9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57BC48CB-CAA5-4919-85DB-AD283806FC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0" name="Text Box 8">
          <a:extLst>
            <a:ext uri="{FF2B5EF4-FFF2-40B4-BE49-F238E27FC236}">
              <a16:creationId xmlns:a16="http://schemas.microsoft.com/office/drawing/2014/main" id="{173D5A80-5184-4D81-9B68-26152CE178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1" name="Text Box 9">
          <a:extLst>
            <a:ext uri="{FF2B5EF4-FFF2-40B4-BE49-F238E27FC236}">
              <a16:creationId xmlns:a16="http://schemas.microsoft.com/office/drawing/2014/main" id="{E58DDE12-7AC9-4CBD-A265-8F07B7C8AB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706AC705-CA92-4E4F-8FF4-BC87A71331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3" name="Text Box 11">
          <a:extLst>
            <a:ext uri="{FF2B5EF4-FFF2-40B4-BE49-F238E27FC236}">
              <a16:creationId xmlns:a16="http://schemas.microsoft.com/office/drawing/2014/main" id="{0B43C16B-DB44-4799-8122-51F0CE733F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4" name="Text Box 12">
          <a:extLst>
            <a:ext uri="{FF2B5EF4-FFF2-40B4-BE49-F238E27FC236}">
              <a16:creationId xmlns:a16="http://schemas.microsoft.com/office/drawing/2014/main" id="{4A58F538-80BF-4F5B-ADEC-767D993DA4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5" name="Text Box 49">
          <a:extLst>
            <a:ext uri="{FF2B5EF4-FFF2-40B4-BE49-F238E27FC236}">
              <a16:creationId xmlns:a16="http://schemas.microsoft.com/office/drawing/2014/main" id="{706784BD-ADD1-4FBA-82AE-C4304CFB9A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6" name="Text Box 50">
          <a:extLst>
            <a:ext uri="{FF2B5EF4-FFF2-40B4-BE49-F238E27FC236}">
              <a16:creationId xmlns:a16="http://schemas.microsoft.com/office/drawing/2014/main" id="{F3C24A12-9941-49D5-86D2-DC08A067BD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7" name="Text Box 52">
          <a:extLst>
            <a:ext uri="{FF2B5EF4-FFF2-40B4-BE49-F238E27FC236}">
              <a16:creationId xmlns:a16="http://schemas.microsoft.com/office/drawing/2014/main" id="{63748BA5-AA79-4F77-8368-553D5FFAAD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8" name="Text Box 53">
          <a:extLst>
            <a:ext uri="{FF2B5EF4-FFF2-40B4-BE49-F238E27FC236}">
              <a16:creationId xmlns:a16="http://schemas.microsoft.com/office/drawing/2014/main" id="{425EF912-08D1-484E-8DAB-3C9F16779B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D9181993-AA2C-4DE6-A00F-86AB19EF24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55302BEC-591E-48AF-BF56-B24480836B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1" name="Text Box 5">
          <a:extLst>
            <a:ext uri="{FF2B5EF4-FFF2-40B4-BE49-F238E27FC236}">
              <a16:creationId xmlns:a16="http://schemas.microsoft.com/office/drawing/2014/main" id="{8D46CD32-F69F-48E4-945F-1D78E22E4F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2" name="Text Box 6">
          <a:extLst>
            <a:ext uri="{FF2B5EF4-FFF2-40B4-BE49-F238E27FC236}">
              <a16:creationId xmlns:a16="http://schemas.microsoft.com/office/drawing/2014/main" id="{23713247-78F0-489F-9404-BCE51E646B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3" name="Text Box 7">
          <a:extLst>
            <a:ext uri="{FF2B5EF4-FFF2-40B4-BE49-F238E27FC236}">
              <a16:creationId xmlns:a16="http://schemas.microsoft.com/office/drawing/2014/main" id="{7D84393D-19C2-4635-B37C-EEDCE1646C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4" name="Text Box 8">
          <a:extLst>
            <a:ext uri="{FF2B5EF4-FFF2-40B4-BE49-F238E27FC236}">
              <a16:creationId xmlns:a16="http://schemas.microsoft.com/office/drawing/2014/main" id="{49282D35-6FF4-4821-A4B5-B845B62FBB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5" name="Text Box 9">
          <a:extLst>
            <a:ext uri="{FF2B5EF4-FFF2-40B4-BE49-F238E27FC236}">
              <a16:creationId xmlns:a16="http://schemas.microsoft.com/office/drawing/2014/main" id="{B59E9CB6-8D72-47A4-B52C-22257BE70B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23796E67-C2F8-43C5-A0EB-CFCE1AE8E1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F4C022D7-145A-4AF4-A962-C8BCA5CF82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8" name="Text Box 12">
          <a:extLst>
            <a:ext uri="{FF2B5EF4-FFF2-40B4-BE49-F238E27FC236}">
              <a16:creationId xmlns:a16="http://schemas.microsoft.com/office/drawing/2014/main" id="{4B8C8FF5-1A36-4E79-A9D1-CF16EB31C5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39" name="Text Box 39">
          <a:extLst>
            <a:ext uri="{FF2B5EF4-FFF2-40B4-BE49-F238E27FC236}">
              <a16:creationId xmlns:a16="http://schemas.microsoft.com/office/drawing/2014/main" id="{8B95BDAF-3E23-4B8A-AA73-448D0E9F29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0" name="Text Box 40">
          <a:extLst>
            <a:ext uri="{FF2B5EF4-FFF2-40B4-BE49-F238E27FC236}">
              <a16:creationId xmlns:a16="http://schemas.microsoft.com/office/drawing/2014/main" id="{33F3A632-01A8-4A2B-90E4-2831D462C5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1" name="Text Box 41">
          <a:extLst>
            <a:ext uri="{FF2B5EF4-FFF2-40B4-BE49-F238E27FC236}">
              <a16:creationId xmlns:a16="http://schemas.microsoft.com/office/drawing/2014/main" id="{2BAEF90D-9B6F-4672-94CA-728D0F13F6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2" name="Text Box 42">
          <a:extLst>
            <a:ext uri="{FF2B5EF4-FFF2-40B4-BE49-F238E27FC236}">
              <a16:creationId xmlns:a16="http://schemas.microsoft.com/office/drawing/2014/main" id="{916D8E6D-20A8-4833-90A2-D05405BC70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3" name="Text Box 43">
          <a:extLst>
            <a:ext uri="{FF2B5EF4-FFF2-40B4-BE49-F238E27FC236}">
              <a16:creationId xmlns:a16="http://schemas.microsoft.com/office/drawing/2014/main" id="{2E0532C9-904D-4D02-8247-2B1F6AE09E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4" name="Text Box 44">
          <a:extLst>
            <a:ext uri="{FF2B5EF4-FFF2-40B4-BE49-F238E27FC236}">
              <a16:creationId xmlns:a16="http://schemas.microsoft.com/office/drawing/2014/main" id="{75032F21-9D40-41D8-926E-5243F492ED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5" name="Text Box 45">
          <a:extLst>
            <a:ext uri="{FF2B5EF4-FFF2-40B4-BE49-F238E27FC236}">
              <a16:creationId xmlns:a16="http://schemas.microsoft.com/office/drawing/2014/main" id="{9D1B8BDC-99CB-4868-AC3B-C29165FAD4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6" name="Text Box 46">
          <a:extLst>
            <a:ext uri="{FF2B5EF4-FFF2-40B4-BE49-F238E27FC236}">
              <a16:creationId xmlns:a16="http://schemas.microsoft.com/office/drawing/2014/main" id="{32B449B7-2D16-4203-837F-F55A083E87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7" name="Text Box 47">
          <a:extLst>
            <a:ext uri="{FF2B5EF4-FFF2-40B4-BE49-F238E27FC236}">
              <a16:creationId xmlns:a16="http://schemas.microsoft.com/office/drawing/2014/main" id="{7904AA13-5DDD-4435-8F0D-3C087E3562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8" name="Text Box 48">
          <a:extLst>
            <a:ext uri="{FF2B5EF4-FFF2-40B4-BE49-F238E27FC236}">
              <a16:creationId xmlns:a16="http://schemas.microsoft.com/office/drawing/2014/main" id="{2959535C-B1AF-473E-865A-2CC273016B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49" name="Text Box 49">
          <a:extLst>
            <a:ext uri="{FF2B5EF4-FFF2-40B4-BE49-F238E27FC236}">
              <a16:creationId xmlns:a16="http://schemas.microsoft.com/office/drawing/2014/main" id="{45F6DBDF-588D-4FCF-8A0A-ABB292C2DC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0" name="Text Box 50">
          <a:extLst>
            <a:ext uri="{FF2B5EF4-FFF2-40B4-BE49-F238E27FC236}">
              <a16:creationId xmlns:a16="http://schemas.microsoft.com/office/drawing/2014/main" id="{2A1EA03C-7336-463E-8B2D-779498AD89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1" name="Text Box 52">
          <a:extLst>
            <a:ext uri="{FF2B5EF4-FFF2-40B4-BE49-F238E27FC236}">
              <a16:creationId xmlns:a16="http://schemas.microsoft.com/office/drawing/2014/main" id="{B3F722C0-CC46-41F2-8D05-6DA3E1E415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2" name="Text Box 53">
          <a:extLst>
            <a:ext uri="{FF2B5EF4-FFF2-40B4-BE49-F238E27FC236}">
              <a16:creationId xmlns:a16="http://schemas.microsoft.com/office/drawing/2014/main" id="{2705F3D9-C8D8-455E-9625-4A50460B92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3" name="Text Box 55">
          <a:extLst>
            <a:ext uri="{FF2B5EF4-FFF2-40B4-BE49-F238E27FC236}">
              <a16:creationId xmlns:a16="http://schemas.microsoft.com/office/drawing/2014/main" id="{BB248C49-E789-4D96-A6DA-5D1D52D954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4" name="Text Box 56">
          <a:extLst>
            <a:ext uri="{FF2B5EF4-FFF2-40B4-BE49-F238E27FC236}">
              <a16:creationId xmlns:a16="http://schemas.microsoft.com/office/drawing/2014/main" id="{AB885C45-AF97-4595-8051-CB80B685DE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5" name="Text Box 57">
          <a:extLst>
            <a:ext uri="{FF2B5EF4-FFF2-40B4-BE49-F238E27FC236}">
              <a16:creationId xmlns:a16="http://schemas.microsoft.com/office/drawing/2014/main" id="{E0ECD9BC-736E-40E7-AABA-F038DEC033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6" name="Text Box 58">
          <a:extLst>
            <a:ext uri="{FF2B5EF4-FFF2-40B4-BE49-F238E27FC236}">
              <a16:creationId xmlns:a16="http://schemas.microsoft.com/office/drawing/2014/main" id="{E73457D1-28EA-4021-92BA-664F8DBE55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7" name="Text Box 59">
          <a:extLst>
            <a:ext uri="{FF2B5EF4-FFF2-40B4-BE49-F238E27FC236}">
              <a16:creationId xmlns:a16="http://schemas.microsoft.com/office/drawing/2014/main" id="{8C3BDDB6-95DA-440A-A1C6-B88FCAEF98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8" name="Text Box 60">
          <a:extLst>
            <a:ext uri="{FF2B5EF4-FFF2-40B4-BE49-F238E27FC236}">
              <a16:creationId xmlns:a16="http://schemas.microsoft.com/office/drawing/2014/main" id="{BB6FEF41-9874-46A8-BFAA-7A56BEB377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59" name="Text Box 61">
          <a:extLst>
            <a:ext uri="{FF2B5EF4-FFF2-40B4-BE49-F238E27FC236}">
              <a16:creationId xmlns:a16="http://schemas.microsoft.com/office/drawing/2014/main" id="{E402A3B2-0CF1-40AD-AE2A-48BCC765DA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0" name="Text Box 62">
          <a:extLst>
            <a:ext uri="{FF2B5EF4-FFF2-40B4-BE49-F238E27FC236}">
              <a16:creationId xmlns:a16="http://schemas.microsoft.com/office/drawing/2014/main" id="{046D11A3-1E37-4672-8F75-B0F985E798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1" name="Text Box 63">
          <a:extLst>
            <a:ext uri="{FF2B5EF4-FFF2-40B4-BE49-F238E27FC236}">
              <a16:creationId xmlns:a16="http://schemas.microsoft.com/office/drawing/2014/main" id="{73275A70-CD77-4C3F-9697-D6A5FBB351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2" name="Text Box 64">
          <a:extLst>
            <a:ext uri="{FF2B5EF4-FFF2-40B4-BE49-F238E27FC236}">
              <a16:creationId xmlns:a16="http://schemas.microsoft.com/office/drawing/2014/main" id="{42D24FC3-B829-43C8-A4CD-64B69C73F4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3" name="Text Box 66">
          <a:extLst>
            <a:ext uri="{FF2B5EF4-FFF2-40B4-BE49-F238E27FC236}">
              <a16:creationId xmlns:a16="http://schemas.microsoft.com/office/drawing/2014/main" id="{1696A1FE-42DA-4293-B59F-F2F54F65E7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4" name="Text Box 67">
          <a:extLst>
            <a:ext uri="{FF2B5EF4-FFF2-40B4-BE49-F238E27FC236}">
              <a16:creationId xmlns:a16="http://schemas.microsoft.com/office/drawing/2014/main" id="{ABB0CF29-B1E9-4124-92C6-CCFB745A64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5" name="Text Box 68">
          <a:extLst>
            <a:ext uri="{FF2B5EF4-FFF2-40B4-BE49-F238E27FC236}">
              <a16:creationId xmlns:a16="http://schemas.microsoft.com/office/drawing/2014/main" id="{C5BFA720-A563-4C28-81C5-354B702C8B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6" name="Text Box 69">
          <a:extLst>
            <a:ext uri="{FF2B5EF4-FFF2-40B4-BE49-F238E27FC236}">
              <a16:creationId xmlns:a16="http://schemas.microsoft.com/office/drawing/2014/main" id="{35CB8C4D-38C9-4A10-93D2-14E8FD9B5E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7" name="Text Box 70">
          <a:extLst>
            <a:ext uri="{FF2B5EF4-FFF2-40B4-BE49-F238E27FC236}">
              <a16:creationId xmlns:a16="http://schemas.microsoft.com/office/drawing/2014/main" id="{D4813835-28C5-4A4C-A3E3-253C1DFA71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8" name="Text Box 71">
          <a:extLst>
            <a:ext uri="{FF2B5EF4-FFF2-40B4-BE49-F238E27FC236}">
              <a16:creationId xmlns:a16="http://schemas.microsoft.com/office/drawing/2014/main" id="{5CB18EBC-F4A0-476A-91DF-929B29D2E8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69" name="Text Box 72">
          <a:extLst>
            <a:ext uri="{FF2B5EF4-FFF2-40B4-BE49-F238E27FC236}">
              <a16:creationId xmlns:a16="http://schemas.microsoft.com/office/drawing/2014/main" id="{37EA5E6E-007B-4E7E-820B-6F68B341D4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0" name="Text Box 73">
          <a:extLst>
            <a:ext uri="{FF2B5EF4-FFF2-40B4-BE49-F238E27FC236}">
              <a16:creationId xmlns:a16="http://schemas.microsoft.com/office/drawing/2014/main" id="{64B5CB1F-7A41-45A2-96EF-59F91A4C5B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1" name="Text Box 74">
          <a:extLst>
            <a:ext uri="{FF2B5EF4-FFF2-40B4-BE49-F238E27FC236}">
              <a16:creationId xmlns:a16="http://schemas.microsoft.com/office/drawing/2014/main" id="{990C53F6-7FE3-4BA3-944A-9CB790CDC3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2" name="Text Box 75">
          <a:extLst>
            <a:ext uri="{FF2B5EF4-FFF2-40B4-BE49-F238E27FC236}">
              <a16:creationId xmlns:a16="http://schemas.microsoft.com/office/drawing/2014/main" id="{E6BD06C5-AEF4-453F-9AD7-F6C9407AB1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3" name="Text Box 77">
          <a:extLst>
            <a:ext uri="{FF2B5EF4-FFF2-40B4-BE49-F238E27FC236}">
              <a16:creationId xmlns:a16="http://schemas.microsoft.com/office/drawing/2014/main" id="{3CA6909C-3CEF-4E5D-B30F-F723C10D73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4" name="Text Box 78">
          <a:extLst>
            <a:ext uri="{FF2B5EF4-FFF2-40B4-BE49-F238E27FC236}">
              <a16:creationId xmlns:a16="http://schemas.microsoft.com/office/drawing/2014/main" id="{2BFDDC43-FCE2-478D-A605-77A1DCD4B6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5" name="Text Box 80">
          <a:extLst>
            <a:ext uri="{FF2B5EF4-FFF2-40B4-BE49-F238E27FC236}">
              <a16:creationId xmlns:a16="http://schemas.microsoft.com/office/drawing/2014/main" id="{A70F3A35-EDD6-4DD7-86CC-00CA2A423B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6" name="Text Box 81">
          <a:extLst>
            <a:ext uri="{FF2B5EF4-FFF2-40B4-BE49-F238E27FC236}">
              <a16:creationId xmlns:a16="http://schemas.microsoft.com/office/drawing/2014/main" id="{E4234B69-9D34-4F10-A3A8-093B9982F0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7" name="Text Box 39">
          <a:extLst>
            <a:ext uri="{FF2B5EF4-FFF2-40B4-BE49-F238E27FC236}">
              <a16:creationId xmlns:a16="http://schemas.microsoft.com/office/drawing/2014/main" id="{418E7730-7075-4359-A66D-BADA3470CD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8" name="Text Box 40">
          <a:extLst>
            <a:ext uri="{FF2B5EF4-FFF2-40B4-BE49-F238E27FC236}">
              <a16:creationId xmlns:a16="http://schemas.microsoft.com/office/drawing/2014/main" id="{7DCD5202-B3AA-4755-9771-243FBA2EA0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79" name="Text Box 41">
          <a:extLst>
            <a:ext uri="{FF2B5EF4-FFF2-40B4-BE49-F238E27FC236}">
              <a16:creationId xmlns:a16="http://schemas.microsoft.com/office/drawing/2014/main" id="{4FC891C0-61F8-4576-88C7-EC67A8018E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0" name="Text Box 42">
          <a:extLst>
            <a:ext uri="{FF2B5EF4-FFF2-40B4-BE49-F238E27FC236}">
              <a16:creationId xmlns:a16="http://schemas.microsoft.com/office/drawing/2014/main" id="{70A35684-17B1-4435-AD59-9C7D86C0E7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1" name="Text Box 43">
          <a:extLst>
            <a:ext uri="{FF2B5EF4-FFF2-40B4-BE49-F238E27FC236}">
              <a16:creationId xmlns:a16="http://schemas.microsoft.com/office/drawing/2014/main" id="{B68044D3-F33B-4FA6-A237-2A367C4E83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2" name="Text Box 44">
          <a:extLst>
            <a:ext uri="{FF2B5EF4-FFF2-40B4-BE49-F238E27FC236}">
              <a16:creationId xmlns:a16="http://schemas.microsoft.com/office/drawing/2014/main" id="{3B7C625B-539B-4250-AC1C-805ED676B4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3" name="Text Box 45">
          <a:extLst>
            <a:ext uri="{FF2B5EF4-FFF2-40B4-BE49-F238E27FC236}">
              <a16:creationId xmlns:a16="http://schemas.microsoft.com/office/drawing/2014/main" id="{842EFE05-498C-435E-9C35-EE3AFA395E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4" name="Text Box 46">
          <a:extLst>
            <a:ext uri="{FF2B5EF4-FFF2-40B4-BE49-F238E27FC236}">
              <a16:creationId xmlns:a16="http://schemas.microsoft.com/office/drawing/2014/main" id="{468D1DDA-E612-4FB5-B771-957ECCEEA1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5" name="Text Box 47">
          <a:extLst>
            <a:ext uri="{FF2B5EF4-FFF2-40B4-BE49-F238E27FC236}">
              <a16:creationId xmlns:a16="http://schemas.microsoft.com/office/drawing/2014/main" id="{74A3C023-B4B2-47AD-A1C5-C0D669FBC1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6" name="Text Box 48">
          <a:extLst>
            <a:ext uri="{FF2B5EF4-FFF2-40B4-BE49-F238E27FC236}">
              <a16:creationId xmlns:a16="http://schemas.microsoft.com/office/drawing/2014/main" id="{090BB8E0-4E27-485A-A6FF-9F7476B2F2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7" name="Text Box 55">
          <a:extLst>
            <a:ext uri="{FF2B5EF4-FFF2-40B4-BE49-F238E27FC236}">
              <a16:creationId xmlns:a16="http://schemas.microsoft.com/office/drawing/2014/main" id="{6891D83A-8585-4BC3-81DA-E8B7B30B9C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8" name="Text Box 56">
          <a:extLst>
            <a:ext uri="{FF2B5EF4-FFF2-40B4-BE49-F238E27FC236}">
              <a16:creationId xmlns:a16="http://schemas.microsoft.com/office/drawing/2014/main" id="{3E389E9E-8E30-4868-83D5-5AF574701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89" name="Text Box 57">
          <a:extLst>
            <a:ext uri="{FF2B5EF4-FFF2-40B4-BE49-F238E27FC236}">
              <a16:creationId xmlns:a16="http://schemas.microsoft.com/office/drawing/2014/main" id="{2120CE7D-A6AB-4278-B0A3-008D2E187C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0" name="Text Box 58">
          <a:extLst>
            <a:ext uri="{FF2B5EF4-FFF2-40B4-BE49-F238E27FC236}">
              <a16:creationId xmlns:a16="http://schemas.microsoft.com/office/drawing/2014/main" id="{D392B68D-8FB3-4F07-A02C-2F78A4FAA4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1" name="Text Box 59">
          <a:extLst>
            <a:ext uri="{FF2B5EF4-FFF2-40B4-BE49-F238E27FC236}">
              <a16:creationId xmlns:a16="http://schemas.microsoft.com/office/drawing/2014/main" id="{7C1DDE34-4922-4F7A-BDA6-77B5770D9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2" name="Text Box 60">
          <a:extLst>
            <a:ext uri="{FF2B5EF4-FFF2-40B4-BE49-F238E27FC236}">
              <a16:creationId xmlns:a16="http://schemas.microsoft.com/office/drawing/2014/main" id="{ED48CA4A-9356-43B8-8F43-DF73961337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3" name="Text Box 61">
          <a:extLst>
            <a:ext uri="{FF2B5EF4-FFF2-40B4-BE49-F238E27FC236}">
              <a16:creationId xmlns:a16="http://schemas.microsoft.com/office/drawing/2014/main" id="{653DCB67-0687-4A69-AFF1-89BDD4EA06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4" name="Text Box 62">
          <a:extLst>
            <a:ext uri="{FF2B5EF4-FFF2-40B4-BE49-F238E27FC236}">
              <a16:creationId xmlns:a16="http://schemas.microsoft.com/office/drawing/2014/main" id="{4BF24152-3AED-4BCF-A20E-21E173D289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5" name="Text Box 63">
          <a:extLst>
            <a:ext uri="{FF2B5EF4-FFF2-40B4-BE49-F238E27FC236}">
              <a16:creationId xmlns:a16="http://schemas.microsoft.com/office/drawing/2014/main" id="{17FF9F71-AF95-4518-8330-E5DE8A6C7A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6" name="Text Box 64">
          <a:extLst>
            <a:ext uri="{FF2B5EF4-FFF2-40B4-BE49-F238E27FC236}">
              <a16:creationId xmlns:a16="http://schemas.microsoft.com/office/drawing/2014/main" id="{23B6AC16-E526-496B-AFA3-86B0C1845F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7" name="Text Box 66">
          <a:extLst>
            <a:ext uri="{FF2B5EF4-FFF2-40B4-BE49-F238E27FC236}">
              <a16:creationId xmlns:a16="http://schemas.microsoft.com/office/drawing/2014/main" id="{C5279024-F394-448F-9109-04218ED412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8" name="Text Box 67">
          <a:extLst>
            <a:ext uri="{FF2B5EF4-FFF2-40B4-BE49-F238E27FC236}">
              <a16:creationId xmlns:a16="http://schemas.microsoft.com/office/drawing/2014/main" id="{1DC266F7-279D-47AD-9E3F-56FD8F17B5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799" name="Text Box 68">
          <a:extLst>
            <a:ext uri="{FF2B5EF4-FFF2-40B4-BE49-F238E27FC236}">
              <a16:creationId xmlns:a16="http://schemas.microsoft.com/office/drawing/2014/main" id="{B128752D-637D-4EF6-B0C8-E152CB2F98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0" name="Text Box 69">
          <a:extLst>
            <a:ext uri="{FF2B5EF4-FFF2-40B4-BE49-F238E27FC236}">
              <a16:creationId xmlns:a16="http://schemas.microsoft.com/office/drawing/2014/main" id="{D6BDD23F-FE40-4B7D-8E2A-5C2A2126DF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1" name="Text Box 70">
          <a:extLst>
            <a:ext uri="{FF2B5EF4-FFF2-40B4-BE49-F238E27FC236}">
              <a16:creationId xmlns:a16="http://schemas.microsoft.com/office/drawing/2014/main" id="{F6A7A5DB-6A29-42CD-B2DB-A6AA0B2361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2" name="Text Box 71">
          <a:extLst>
            <a:ext uri="{FF2B5EF4-FFF2-40B4-BE49-F238E27FC236}">
              <a16:creationId xmlns:a16="http://schemas.microsoft.com/office/drawing/2014/main" id="{4F7E6E66-CA00-4B60-A101-6868A157C6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3" name="Text Box 72">
          <a:extLst>
            <a:ext uri="{FF2B5EF4-FFF2-40B4-BE49-F238E27FC236}">
              <a16:creationId xmlns:a16="http://schemas.microsoft.com/office/drawing/2014/main" id="{62ABB28D-4213-40E6-8A8E-C32CDAA6A2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4" name="Text Box 73">
          <a:extLst>
            <a:ext uri="{FF2B5EF4-FFF2-40B4-BE49-F238E27FC236}">
              <a16:creationId xmlns:a16="http://schemas.microsoft.com/office/drawing/2014/main" id="{24C140DF-E0CB-4846-B89A-9DE2247A36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5" name="Text Box 74">
          <a:extLst>
            <a:ext uri="{FF2B5EF4-FFF2-40B4-BE49-F238E27FC236}">
              <a16:creationId xmlns:a16="http://schemas.microsoft.com/office/drawing/2014/main" id="{8F0245D9-67D3-4FEF-A3E6-5AA71DB1D3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6" name="Text Box 75">
          <a:extLst>
            <a:ext uri="{FF2B5EF4-FFF2-40B4-BE49-F238E27FC236}">
              <a16:creationId xmlns:a16="http://schemas.microsoft.com/office/drawing/2014/main" id="{F7D6E9FB-1707-4094-8B27-F040DF6A6A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7" name="Text Box 77">
          <a:extLst>
            <a:ext uri="{FF2B5EF4-FFF2-40B4-BE49-F238E27FC236}">
              <a16:creationId xmlns:a16="http://schemas.microsoft.com/office/drawing/2014/main" id="{30A5D3C4-B263-46E5-B297-F45E449A49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8" name="Text Box 78">
          <a:extLst>
            <a:ext uri="{FF2B5EF4-FFF2-40B4-BE49-F238E27FC236}">
              <a16:creationId xmlns:a16="http://schemas.microsoft.com/office/drawing/2014/main" id="{C1F1F4B3-B283-42C3-84BE-2EF38F9DC5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09" name="Text Box 80">
          <a:extLst>
            <a:ext uri="{FF2B5EF4-FFF2-40B4-BE49-F238E27FC236}">
              <a16:creationId xmlns:a16="http://schemas.microsoft.com/office/drawing/2014/main" id="{1BA317E0-E728-4F99-8E6C-8D7E080279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0" name="Text Box 81">
          <a:extLst>
            <a:ext uri="{FF2B5EF4-FFF2-40B4-BE49-F238E27FC236}">
              <a16:creationId xmlns:a16="http://schemas.microsoft.com/office/drawing/2014/main" id="{E86258E1-9B35-4E4C-A798-B5197AB4DA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1" name="Text Box 39">
          <a:extLst>
            <a:ext uri="{FF2B5EF4-FFF2-40B4-BE49-F238E27FC236}">
              <a16:creationId xmlns:a16="http://schemas.microsoft.com/office/drawing/2014/main" id="{07C3A909-F651-418E-B62E-B98A60C474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2" name="Text Box 40">
          <a:extLst>
            <a:ext uri="{FF2B5EF4-FFF2-40B4-BE49-F238E27FC236}">
              <a16:creationId xmlns:a16="http://schemas.microsoft.com/office/drawing/2014/main" id="{E1358E36-0810-4E4A-B241-BC0B6FCD7D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3" name="Text Box 41">
          <a:extLst>
            <a:ext uri="{FF2B5EF4-FFF2-40B4-BE49-F238E27FC236}">
              <a16:creationId xmlns:a16="http://schemas.microsoft.com/office/drawing/2014/main" id="{F8CE5C87-0773-43C0-B400-8C2F898F1C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4" name="Text Box 42">
          <a:extLst>
            <a:ext uri="{FF2B5EF4-FFF2-40B4-BE49-F238E27FC236}">
              <a16:creationId xmlns:a16="http://schemas.microsoft.com/office/drawing/2014/main" id="{0DFDEBFD-F957-4FD7-9849-F16016950C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5" name="Text Box 43">
          <a:extLst>
            <a:ext uri="{FF2B5EF4-FFF2-40B4-BE49-F238E27FC236}">
              <a16:creationId xmlns:a16="http://schemas.microsoft.com/office/drawing/2014/main" id="{5D8AF8CE-5AC5-4AB9-84DA-CA45BEBBA5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AAEE01F7-966E-4ED5-BD33-72EF3288F6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7" name="Text Box 45">
          <a:extLst>
            <a:ext uri="{FF2B5EF4-FFF2-40B4-BE49-F238E27FC236}">
              <a16:creationId xmlns:a16="http://schemas.microsoft.com/office/drawing/2014/main" id="{A178DC4A-DF9B-4BF2-B22C-6431F5321C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8" name="Text Box 46">
          <a:extLst>
            <a:ext uri="{FF2B5EF4-FFF2-40B4-BE49-F238E27FC236}">
              <a16:creationId xmlns:a16="http://schemas.microsoft.com/office/drawing/2014/main" id="{657BF089-E2F3-4268-BE1B-0513E20001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19" name="Text Box 47">
          <a:extLst>
            <a:ext uri="{FF2B5EF4-FFF2-40B4-BE49-F238E27FC236}">
              <a16:creationId xmlns:a16="http://schemas.microsoft.com/office/drawing/2014/main" id="{51C54E90-C298-4DF5-947A-E6FD6B5541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0" name="Text Box 48">
          <a:extLst>
            <a:ext uri="{FF2B5EF4-FFF2-40B4-BE49-F238E27FC236}">
              <a16:creationId xmlns:a16="http://schemas.microsoft.com/office/drawing/2014/main" id="{A87D0FE0-95C8-4420-A966-4C6AAA6854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1" name="Text Box 55">
          <a:extLst>
            <a:ext uri="{FF2B5EF4-FFF2-40B4-BE49-F238E27FC236}">
              <a16:creationId xmlns:a16="http://schemas.microsoft.com/office/drawing/2014/main" id="{D6248189-7B2A-4E67-9DD3-061C0DC876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2" name="Text Box 56">
          <a:extLst>
            <a:ext uri="{FF2B5EF4-FFF2-40B4-BE49-F238E27FC236}">
              <a16:creationId xmlns:a16="http://schemas.microsoft.com/office/drawing/2014/main" id="{2C98AD0E-CB8E-477F-978F-06AE00E83F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3" name="Text Box 57">
          <a:extLst>
            <a:ext uri="{FF2B5EF4-FFF2-40B4-BE49-F238E27FC236}">
              <a16:creationId xmlns:a16="http://schemas.microsoft.com/office/drawing/2014/main" id="{75EEF27E-2BF1-4184-81E8-3F347C7869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4" name="Text Box 58">
          <a:extLst>
            <a:ext uri="{FF2B5EF4-FFF2-40B4-BE49-F238E27FC236}">
              <a16:creationId xmlns:a16="http://schemas.microsoft.com/office/drawing/2014/main" id="{638D7B05-785E-41F6-AD83-FDFB6A38BD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5" name="Text Box 59">
          <a:extLst>
            <a:ext uri="{FF2B5EF4-FFF2-40B4-BE49-F238E27FC236}">
              <a16:creationId xmlns:a16="http://schemas.microsoft.com/office/drawing/2014/main" id="{6206FDBE-67B9-460F-B553-CE4085A13D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6" name="Text Box 60">
          <a:extLst>
            <a:ext uri="{FF2B5EF4-FFF2-40B4-BE49-F238E27FC236}">
              <a16:creationId xmlns:a16="http://schemas.microsoft.com/office/drawing/2014/main" id="{D24EE587-318C-43E3-80A9-CCB4971ABF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7" name="Text Box 61">
          <a:extLst>
            <a:ext uri="{FF2B5EF4-FFF2-40B4-BE49-F238E27FC236}">
              <a16:creationId xmlns:a16="http://schemas.microsoft.com/office/drawing/2014/main" id="{4425447B-561B-405C-A5EB-8B68040E1E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8" name="Text Box 62">
          <a:extLst>
            <a:ext uri="{FF2B5EF4-FFF2-40B4-BE49-F238E27FC236}">
              <a16:creationId xmlns:a16="http://schemas.microsoft.com/office/drawing/2014/main" id="{F9ABF87D-F404-4AF2-BB71-FE254E5C47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29" name="Text Box 63">
          <a:extLst>
            <a:ext uri="{FF2B5EF4-FFF2-40B4-BE49-F238E27FC236}">
              <a16:creationId xmlns:a16="http://schemas.microsoft.com/office/drawing/2014/main" id="{E6CDFCA0-F050-4335-946B-6FDDB4DA5E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0" name="Text Box 64">
          <a:extLst>
            <a:ext uri="{FF2B5EF4-FFF2-40B4-BE49-F238E27FC236}">
              <a16:creationId xmlns:a16="http://schemas.microsoft.com/office/drawing/2014/main" id="{2CE93F5C-3711-4E3F-A314-8D7F1C5A2E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1" name="Text Box 66">
          <a:extLst>
            <a:ext uri="{FF2B5EF4-FFF2-40B4-BE49-F238E27FC236}">
              <a16:creationId xmlns:a16="http://schemas.microsoft.com/office/drawing/2014/main" id="{3C53B3A9-7FE3-45C4-B89C-0E335D9606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2" name="Text Box 67">
          <a:extLst>
            <a:ext uri="{FF2B5EF4-FFF2-40B4-BE49-F238E27FC236}">
              <a16:creationId xmlns:a16="http://schemas.microsoft.com/office/drawing/2014/main" id="{E61577C0-84C5-47E0-8BE7-DEAC51E830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3" name="Text Box 68">
          <a:extLst>
            <a:ext uri="{FF2B5EF4-FFF2-40B4-BE49-F238E27FC236}">
              <a16:creationId xmlns:a16="http://schemas.microsoft.com/office/drawing/2014/main" id="{3CF607BD-2996-4868-A80B-25F1162A73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4" name="Text Box 69">
          <a:extLst>
            <a:ext uri="{FF2B5EF4-FFF2-40B4-BE49-F238E27FC236}">
              <a16:creationId xmlns:a16="http://schemas.microsoft.com/office/drawing/2014/main" id="{364D0271-EBCB-4D47-84E8-B96A64FBC5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5" name="Text Box 70">
          <a:extLst>
            <a:ext uri="{FF2B5EF4-FFF2-40B4-BE49-F238E27FC236}">
              <a16:creationId xmlns:a16="http://schemas.microsoft.com/office/drawing/2014/main" id="{C919C319-8F8B-41F7-B7B4-B6E7E3EFBD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6" name="Text Box 71">
          <a:extLst>
            <a:ext uri="{FF2B5EF4-FFF2-40B4-BE49-F238E27FC236}">
              <a16:creationId xmlns:a16="http://schemas.microsoft.com/office/drawing/2014/main" id="{0CBCE144-503F-4B8B-A5D9-AAD6F8C7E5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7" name="Text Box 72">
          <a:extLst>
            <a:ext uri="{FF2B5EF4-FFF2-40B4-BE49-F238E27FC236}">
              <a16:creationId xmlns:a16="http://schemas.microsoft.com/office/drawing/2014/main" id="{CDCF8CFA-5A7F-4DE4-B614-EA6805414A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8" name="Text Box 73">
          <a:extLst>
            <a:ext uri="{FF2B5EF4-FFF2-40B4-BE49-F238E27FC236}">
              <a16:creationId xmlns:a16="http://schemas.microsoft.com/office/drawing/2014/main" id="{6E324AC5-507C-4721-B7CB-D076341733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39" name="Text Box 74">
          <a:extLst>
            <a:ext uri="{FF2B5EF4-FFF2-40B4-BE49-F238E27FC236}">
              <a16:creationId xmlns:a16="http://schemas.microsoft.com/office/drawing/2014/main" id="{7331D555-7E2B-4BA4-BCFB-B7BBED66F6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0" name="Text Box 75">
          <a:extLst>
            <a:ext uri="{FF2B5EF4-FFF2-40B4-BE49-F238E27FC236}">
              <a16:creationId xmlns:a16="http://schemas.microsoft.com/office/drawing/2014/main" id="{7CBDFFE9-FAB5-4BB6-BD89-89E298BDF6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1" name="Text Box 77">
          <a:extLst>
            <a:ext uri="{FF2B5EF4-FFF2-40B4-BE49-F238E27FC236}">
              <a16:creationId xmlns:a16="http://schemas.microsoft.com/office/drawing/2014/main" id="{3BC9329D-99DB-46A8-8187-B2C7333C08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2" name="Text Box 78">
          <a:extLst>
            <a:ext uri="{FF2B5EF4-FFF2-40B4-BE49-F238E27FC236}">
              <a16:creationId xmlns:a16="http://schemas.microsoft.com/office/drawing/2014/main" id="{EC176DC3-2FF0-4B34-94DC-CB515AED0E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3" name="Text Box 80">
          <a:extLst>
            <a:ext uri="{FF2B5EF4-FFF2-40B4-BE49-F238E27FC236}">
              <a16:creationId xmlns:a16="http://schemas.microsoft.com/office/drawing/2014/main" id="{344F3AC8-AA7A-46D2-AD16-CA733FC8CA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4" name="Text Box 81">
          <a:extLst>
            <a:ext uri="{FF2B5EF4-FFF2-40B4-BE49-F238E27FC236}">
              <a16:creationId xmlns:a16="http://schemas.microsoft.com/office/drawing/2014/main" id="{E9C32872-F6CA-431C-9E92-FFC0E13D30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5" name="Text Box 39">
          <a:extLst>
            <a:ext uri="{FF2B5EF4-FFF2-40B4-BE49-F238E27FC236}">
              <a16:creationId xmlns:a16="http://schemas.microsoft.com/office/drawing/2014/main" id="{2851E4EF-ED09-4ECD-9B20-E5C4DDF03A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6" name="Text Box 40">
          <a:extLst>
            <a:ext uri="{FF2B5EF4-FFF2-40B4-BE49-F238E27FC236}">
              <a16:creationId xmlns:a16="http://schemas.microsoft.com/office/drawing/2014/main" id="{38A1559C-5F5D-4033-8734-CC00E8FAC0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7" name="Text Box 41">
          <a:extLst>
            <a:ext uri="{FF2B5EF4-FFF2-40B4-BE49-F238E27FC236}">
              <a16:creationId xmlns:a16="http://schemas.microsoft.com/office/drawing/2014/main" id="{C10CCCAE-ED32-46A4-BEB8-153C95BA37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8" name="Text Box 42">
          <a:extLst>
            <a:ext uri="{FF2B5EF4-FFF2-40B4-BE49-F238E27FC236}">
              <a16:creationId xmlns:a16="http://schemas.microsoft.com/office/drawing/2014/main" id="{5172FDB1-40A5-49FF-972B-8F1FB11928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49" name="Text Box 43">
          <a:extLst>
            <a:ext uri="{FF2B5EF4-FFF2-40B4-BE49-F238E27FC236}">
              <a16:creationId xmlns:a16="http://schemas.microsoft.com/office/drawing/2014/main" id="{E322C05D-8EC9-4C01-BDD7-D2318FD3BC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0" name="Text Box 44">
          <a:extLst>
            <a:ext uri="{FF2B5EF4-FFF2-40B4-BE49-F238E27FC236}">
              <a16:creationId xmlns:a16="http://schemas.microsoft.com/office/drawing/2014/main" id="{8CB0A50F-1ED2-491E-BFC2-52F81413E9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1" name="Text Box 45">
          <a:extLst>
            <a:ext uri="{FF2B5EF4-FFF2-40B4-BE49-F238E27FC236}">
              <a16:creationId xmlns:a16="http://schemas.microsoft.com/office/drawing/2014/main" id="{9F48105D-AA0F-46D5-B055-F34AC09EDC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2" name="Text Box 46">
          <a:extLst>
            <a:ext uri="{FF2B5EF4-FFF2-40B4-BE49-F238E27FC236}">
              <a16:creationId xmlns:a16="http://schemas.microsoft.com/office/drawing/2014/main" id="{DC27FF53-5E8E-4A49-807D-218FF74BFD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3" name="Text Box 47">
          <a:extLst>
            <a:ext uri="{FF2B5EF4-FFF2-40B4-BE49-F238E27FC236}">
              <a16:creationId xmlns:a16="http://schemas.microsoft.com/office/drawing/2014/main" id="{E50DD106-4533-4DCA-B4F3-A887D61E65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4" name="Text Box 48">
          <a:extLst>
            <a:ext uri="{FF2B5EF4-FFF2-40B4-BE49-F238E27FC236}">
              <a16:creationId xmlns:a16="http://schemas.microsoft.com/office/drawing/2014/main" id="{477105C0-8DC9-49AC-B88B-66E88CABB2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5" name="Text Box 55">
          <a:extLst>
            <a:ext uri="{FF2B5EF4-FFF2-40B4-BE49-F238E27FC236}">
              <a16:creationId xmlns:a16="http://schemas.microsoft.com/office/drawing/2014/main" id="{2276F2EC-F947-4EFF-B3F0-79D39B867B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6" name="Text Box 56">
          <a:extLst>
            <a:ext uri="{FF2B5EF4-FFF2-40B4-BE49-F238E27FC236}">
              <a16:creationId xmlns:a16="http://schemas.microsoft.com/office/drawing/2014/main" id="{5C3FE257-CC91-4767-BA10-4A901E3DFD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7" name="Text Box 57">
          <a:extLst>
            <a:ext uri="{FF2B5EF4-FFF2-40B4-BE49-F238E27FC236}">
              <a16:creationId xmlns:a16="http://schemas.microsoft.com/office/drawing/2014/main" id="{64960019-BE3F-4B8E-A43E-E0D72909B4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8" name="Text Box 58">
          <a:extLst>
            <a:ext uri="{FF2B5EF4-FFF2-40B4-BE49-F238E27FC236}">
              <a16:creationId xmlns:a16="http://schemas.microsoft.com/office/drawing/2014/main" id="{FD440C7D-F947-4973-8012-BCDE986ECE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59" name="Text Box 59">
          <a:extLst>
            <a:ext uri="{FF2B5EF4-FFF2-40B4-BE49-F238E27FC236}">
              <a16:creationId xmlns:a16="http://schemas.microsoft.com/office/drawing/2014/main" id="{1FB90FB2-45C5-4C29-8ADA-1C17D51B64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0" name="Text Box 60">
          <a:extLst>
            <a:ext uri="{FF2B5EF4-FFF2-40B4-BE49-F238E27FC236}">
              <a16:creationId xmlns:a16="http://schemas.microsoft.com/office/drawing/2014/main" id="{DE32C3BA-3595-436B-AC03-33D42A5C2C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1" name="Text Box 61">
          <a:extLst>
            <a:ext uri="{FF2B5EF4-FFF2-40B4-BE49-F238E27FC236}">
              <a16:creationId xmlns:a16="http://schemas.microsoft.com/office/drawing/2014/main" id="{A0D06E02-2795-4E8F-A89E-1836B93036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2" name="Text Box 62">
          <a:extLst>
            <a:ext uri="{FF2B5EF4-FFF2-40B4-BE49-F238E27FC236}">
              <a16:creationId xmlns:a16="http://schemas.microsoft.com/office/drawing/2014/main" id="{3205399F-351A-40B0-8CED-F8DD97637B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3" name="Text Box 63">
          <a:extLst>
            <a:ext uri="{FF2B5EF4-FFF2-40B4-BE49-F238E27FC236}">
              <a16:creationId xmlns:a16="http://schemas.microsoft.com/office/drawing/2014/main" id="{7468D0D5-D2E6-480A-9E59-0FF682EF5C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4" name="Text Box 64">
          <a:extLst>
            <a:ext uri="{FF2B5EF4-FFF2-40B4-BE49-F238E27FC236}">
              <a16:creationId xmlns:a16="http://schemas.microsoft.com/office/drawing/2014/main" id="{85D31879-2324-4480-9D3A-7E1274E54B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5" name="Text Box 66">
          <a:extLst>
            <a:ext uri="{FF2B5EF4-FFF2-40B4-BE49-F238E27FC236}">
              <a16:creationId xmlns:a16="http://schemas.microsoft.com/office/drawing/2014/main" id="{0097C342-F218-42E3-BFED-0962A3E756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6" name="Text Box 67">
          <a:extLst>
            <a:ext uri="{FF2B5EF4-FFF2-40B4-BE49-F238E27FC236}">
              <a16:creationId xmlns:a16="http://schemas.microsoft.com/office/drawing/2014/main" id="{31BBBDD1-E5E2-4238-A280-C50AD63A93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7" name="Text Box 68">
          <a:extLst>
            <a:ext uri="{FF2B5EF4-FFF2-40B4-BE49-F238E27FC236}">
              <a16:creationId xmlns:a16="http://schemas.microsoft.com/office/drawing/2014/main" id="{4F88CA07-2C64-43D8-A3B7-069EAEF6F7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8" name="Text Box 69">
          <a:extLst>
            <a:ext uri="{FF2B5EF4-FFF2-40B4-BE49-F238E27FC236}">
              <a16:creationId xmlns:a16="http://schemas.microsoft.com/office/drawing/2014/main" id="{BBFC4422-C5DF-4A8A-AA99-6C633D7D58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03201"/>
    <xdr:sp macro="" textlink="">
      <xdr:nvSpPr>
        <xdr:cNvPr id="4869" name="Text Box 70">
          <a:extLst>
            <a:ext uri="{FF2B5EF4-FFF2-40B4-BE49-F238E27FC236}">
              <a16:creationId xmlns:a16="http://schemas.microsoft.com/office/drawing/2014/main" id="{43DBFC99-4D66-4C53-A77E-52B4C0950C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20</xdr:row>
      <xdr:rowOff>0</xdr:rowOff>
    </xdr:from>
    <xdr:ext cx="2133600" cy="14107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D0B437-5BB4-46A6-AEF7-CFA6C6E21CBF}"/>
            </a:ext>
          </a:extLst>
        </xdr:cNvPr>
        <xdr:cNvSpPr txBox="1"/>
      </xdr:nvSpPr>
      <xdr:spPr>
        <a:xfrm>
          <a:off x="752475" y="4705350"/>
          <a:ext cx="2133600" cy="14107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Prepared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ROLAN M GUSINALEM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Major,        (SC)         PA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Chief, PBB, OG6 </a:t>
          </a:r>
        </a:p>
      </xdr:txBody>
    </xdr:sp>
    <xdr:clientData/>
  </xdr:oneCellAnchor>
  <xdr:oneCellAnchor>
    <xdr:from>
      <xdr:col>12</xdr:col>
      <xdr:colOff>257175</xdr:colOff>
      <xdr:row>20</xdr:row>
      <xdr:rowOff>0</xdr:rowOff>
    </xdr:from>
    <xdr:ext cx="3070972" cy="112466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05BB1F-2E9C-47A3-8BEE-CB59A089B978}"/>
            </a:ext>
          </a:extLst>
        </xdr:cNvPr>
        <xdr:cNvSpPr txBox="1"/>
      </xdr:nvSpPr>
      <xdr:spPr>
        <a:xfrm>
          <a:off x="10944225" y="4705350"/>
          <a:ext cx="3070972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CONSTANCIO M ESPINA II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Colonel     GSC   (SC)     PA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AC of S for C4S, G6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49"/>
  <sheetViews>
    <sheetView zoomScale="80" zoomScaleNormal="80" zoomScaleSheetLayoutView="100" workbookViewId="0">
      <selection activeCell="S21" sqref="S21"/>
    </sheetView>
  </sheetViews>
  <sheetFormatPr defaultColWidth="8.85546875" defaultRowHeight="12.75" x14ac:dyDescent="0.25"/>
  <cols>
    <col min="1" max="1" width="5.42578125" style="10" customWidth="1"/>
    <col min="2" max="2" width="15.28515625" style="10" customWidth="1"/>
    <col min="3" max="3" width="25.42578125" style="8" customWidth="1"/>
    <col min="4" max="4" width="8.85546875" style="10" customWidth="1"/>
    <col min="5" max="5" width="15.42578125" style="10" customWidth="1"/>
    <col min="6" max="6" width="10" style="10" customWidth="1"/>
    <col min="7" max="7" width="10.42578125" style="10" customWidth="1"/>
    <col min="8" max="8" width="9.5703125" style="10" customWidth="1"/>
    <col min="9" max="9" width="9.28515625" style="3" customWidth="1"/>
    <col min="10" max="10" width="9.5703125" style="3" customWidth="1"/>
    <col min="11" max="11" width="16.7109375" style="3" customWidth="1"/>
    <col min="12" max="12" width="17.28515625" style="10" customWidth="1"/>
    <col min="13" max="13" width="17.7109375" style="3" customWidth="1"/>
    <col min="14" max="14" width="25" style="11" customWidth="1"/>
    <col min="15" max="15" width="8.85546875" style="3"/>
    <col min="16" max="16" width="15.140625" style="3" bestFit="1" customWidth="1"/>
    <col min="17" max="17" width="16.28515625" style="3" bestFit="1" customWidth="1"/>
    <col min="18" max="16384" width="8.85546875" style="3"/>
  </cols>
  <sheetData>
    <row r="1" spans="1:14" ht="12.75" customHeight="1" x14ac:dyDescent="0.25">
      <c r="A1" s="225" t="s">
        <v>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2.75" customHeight="1" x14ac:dyDescent="0.25">
      <c r="A2" s="226" t="s">
        <v>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2.75" customHeight="1" x14ac:dyDescent="0.25">
      <c r="A3" s="225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91" t="s">
        <v>574</v>
      </c>
      <c r="N4" s="5"/>
    </row>
    <row r="5" spans="1:14" x14ac:dyDescent="0.25">
      <c r="A5" s="227" t="s">
        <v>101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6" customHeight="1" x14ac:dyDescent="0.25">
      <c r="A7" s="228" t="s">
        <v>11</v>
      </c>
      <c r="B7" s="229" t="s">
        <v>35</v>
      </c>
      <c r="C7" s="229" t="s">
        <v>36</v>
      </c>
      <c r="D7" s="229" t="s">
        <v>37</v>
      </c>
      <c r="E7" s="228" t="s">
        <v>38</v>
      </c>
      <c r="F7" s="228" t="s">
        <v>13</v>
      </c>
      <c r="G7" s="228"/>
      <c r="H7" s="228"/>
      <c r="I7" s="228"/>
      <c r="J7" s="228" t="s">
        <v>14</v>
      </c>
      <c r="K7" s="228" t="s">
        <v>15</v>
      </c>
      <c r="L7" s="228"/>
      <c r="M7" s="228"/>
      <c r="N7" s="33" t="s">
        <v>16</v>
      </c>
    </row>
    <row r="8" spans="1:14" ht="43.5" customHeight="1" x14ac:dyDescent="0.25">
      <c r="A8" s="228"/>
      <c r="B8" s="229"/>
      <c r="C8" s="229"/>
      <c r="D8" s="229"/>
      <c r="E8" s="228"/>
      <c r="F8" s="33" t="s">
        <v>17</v>
      </c>
      <c r="G8" s="33" t="s">
        <v>18</v>
      </c>
      <c r="H8" s="33" t="s">
        <v>19</v>
      </c>
      <c r="I8" s="33" t="s">
        <v>20</v>
      </c>
      <c r="J8" s="228"/>
      <c r="K8" s="33" t="s">
        <v>6</v>
      </c>
      <c r="L8" s="33" t="s">
        <v>5</v>
      </c>
      <c r="M8" s="33" t="s">
        <v>7</v>
      </c>
      <c r="N8" s="33" t="s">
        <v>21</v>
      </c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  <c r="K9" s="6">
        <v>12</v>
      </c>
      <c r="L9" s="6">
        <v>13</v>
      </c>
      <c r="M9" s="6">
        <v>14</v>
      </c>
      <c r="N9" s="6">
        <v>15</v>
      </c>
    </row>
    <row r="10" spans="1:14" x14ac:dyDescent="0.25">
      <c r="A10" s="6">
        <v>2</v>
      </c>
      <c r="B10" s="6"/>
      <c r="C10" s="27" t="s">
        <v>78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5.5" x14ac:dyDescent="0.25">
      <c r="A11" s="6">
        <v>3</v>
      </c>
      <c r="B11" s="61" t="s">
        <v>99</v>
      </c>
      <c r="C11" s="57" t="s">
        <v>102</v>
      </c>
      <c r="D11" s="6" t="s">
        <v>541</v>
      </c>
      <c r="E11" s="59" t="s">
        <v>40</v>
      </c>
      <c r="F11" s="40">
        <v>44958</v>
      </c>
      <c r="G11" s="40" t="s">
        <v>86</v>
      </c>
      <c r="H11" s="40">
        <v>44958</v>
      </c>
      <c r="I11" s="40">
        <v>44958</v>
      </c>
      <c r="J11" s="6" t="s">
        <v>83</v>
      </c>
      <c r="K11" s="63">
        <f>L11</f>
        <v>11540300</v>
      </c>
      <c r="L11" s="62">
        <f>PPMP!H10</f>
        <v>11540300</v>
      </c>
      <c r="M11" s="6"/>
      <c r="N11" s="137" t="s">
        <v>90</v>
      </c>
    </row>
    <row r="12" spans="1:14" ht="25.5" x14ac:dyDescent="0.25">
      <c r="A12" s="6">
        <v>4</v>
      </c>
      <c r="B12" s="61" t="s">
        <v>547</v>
      </c>
      <c r="C12" s="111" t="s">
        <v>549</v>
      </c>
      <c r="D12" s="6" t="s">
        <v>540</v>
      </c>
      <c r="E12" s="59" t="s">
        <v>40</v>
      </c>
      <c r="F12" s="40">
        <v>44958</v>
      </c>
      <c r="G12" s="40" t="s">
        <v>86</v>
      </c>
      <c r="H12" s="40">
        <v>44958</v>
      </c>
      <c r="I12" s="40">
        <v>44958</v>
      </c>
      <c r="J12" s="6" t="s">
        <v>83</v>
      </c>
      <c r="K12" s="63">
        <f t="shared" ref="K12:K26" si="0">L12</f>
        <v>200000</v>
      </c>
      <c r="L12" s="62">
        <f>PPMP!H292</f>
        <v>200000</v>
      </c>
      <c r="M12" s="6"/>
      <c r="N12" s="137" t="s">
        <v>90</v>
      </c>
    </row>
    <row r="13" spans="1:14" ht="25.5" x14ac:dyDescent="0.25">
      <c r="A13" s="6">
        <v>5</v>
      </c>
      <c r="B13" s="61" t="s">
        <v>75</v>
      </c>
      <c r="C13" s="111" t="s">
        <v>82</v>
      </c>
      <c r="D13" s="6" t="s">
        <v>541</v>
      </c>
      <c r="E13" s="59" t="s">
        <v>557</v>
      </c>
      <c r="F13" s="40">
        <v>44835</v>
      </c>
      <c r="G13" s="40">
        <v>44866</v>
      </c>
      <c r="H13" s="40">
        <v>44896</v>
      </c>
      <c r="I13" s="40">
        <v>44927</v>
      </c>
      <c r="J13" s="6" t="s">
        <v>83</v>
      </c>
      <c r="K13" s="63">
        <f t="shared" si="0"/>
        <v>6500000</v>
      </c>
      <c r="L13" s="62">
        <f>PPMP!H295</f>
        <v>6500000</v>
      </c>
      <c r="M13" s="6"/>
      <c r="N13" s="137" t="s">
        <v>560</v>
      </c>
    </row>
    <row r="14" spans="1:14" ht="25.5" x14ac:dyDescent="0.25">
      <c r="A14" s="6">
        <v>6</v>
      </c>
      <c r="B14" s="61" t="s">
        <v>75</v>
      </c>
      <c r="C14" s="111" t="s">
        <v>82</v>
      </c>
      <c r="D14" s="6" t="s">
        <v>541</v>
      </c>
      <c r="E14" s="59" t="s">
        <v>40</v>
      </c>
      <c r="F14" s="40">
        <v>44958</v>
      </c>
      <c r="G14" s="40" t="s">
        <v>86</v>
      </c>
      <c r="H14" s="40">
        <v>44958</v>
      </c>
      <c r="I14" s="40">
        <v>44958</v>
      </c>
      <c r="J14" s="6" t="s">
        <v>83</v>
      </c>
      <c r="K14" s="63">
        <f t="shared" si="0"/>
        <v>18062000</v>
      </c>
      <c r="L14" s="62">
        <f>PPMP!H305</f>
        <v>18062000</v>
      </c>
      <c r="M14" s="6"/>
      <c r="N14" s="137" t="s">
        <v>90</v>
      </c>
    </row>
    <row r="15" spans="1:14" ht="25.5" x14ac:dyDescent="0.25">
      <c r="A15" s="6">
        <v>7</v>
      </c>
      <c r="B15" s="61" t="s">
        <v>74</v>
      </c>
      <c r="C15" s="111" t="s">
        <v>81</v>
      </c>
      <c r="D15" s="6" t="s">
        <v>541</v>
      </c>
      <c r="E15" s="59" t="s">
        <v>557</v>
      </c>
      <c r="F15" s="40">
        <v>44835</v>
      </c>
      <c r="G15" s="40">
        <v>44866</v>
      </c>
      <c r="H15" s="40">
        <v>44896</v>
      </c>
      <c r="I15" s="40">
        <v>44927</v>
      </c>
      <c r="J15" s="6" t="s">
        <v>83</v>
      </c>
      <c r="K15" s="63">
        <f t="shared" si="0"/>
        <v>3000000</v>
      </c>
      <c r="L15" s="62">
        <f>PPMP!H391</f>
        <v>3000000</v>
      </c>
      <c r="M15" s="6"/>
      <c r="N15" s="137" t="s">
        <v>560</v>
      </c>
    </row>
    <row r="16" spans="1:14" ht="25.5" x14ac:dyDescent="0.25">
      <c r="A16" s="6">
        <v>8</v>
      </c>
      <c r="B16" s="61" t="s">
        <v>74</v>
      </c>
      <c r="C16" s="111" t="s">
        <v>81</v>
      </c>
      <c r="D16" s="6" t="s">
        <v>543</v>
      </c>
      <c r="E16" s="59" t="s">
        <v>557</v>
      </c>
      <c r="F16" s="40">
        <v>44949</v>
      </c>
      <c r="G16" s="40">
        <v>44615</v>
      </c>
      <c r="H16" s="40">
        <v>44643</v>
      </c>
      <c r="I16" s="40">
        <v>44674</v>
      </c>
      <c r="J16" s="6" t="s">
        <v>83</v>
      </c>
      <c r="K16" s="63">
        <f t="shared" si="0"/>
        <v>5211928</v>
      </c>
      <c r="L16" s="62">
        <f>PPMP!H395</f>
        <v>5211928</v>
      </c>
      <c r="M16" s="6"/>
      <c r="N16" s="137" t="s">
        <v>90</v>
      </c>
    </row>
    <row r="17" spans="1:17" ht="25.5" x14ac:dyDescent="0.25">
      <c r="A17" s="6">
        <v>9</v>
      </c>
      <c r="B17" s="61" t="s">
        <v>74</v>
      </c>
      <c r="C17" s="111" t="s">
        <v>81</v>
      </c>
      <c r="D17" s="6" t="s">
        <v>541</v>
      </c>
      <c r="E17" s="59" t="s">
        <v>40</v>
      </c>
      <c r="F17" s="40">
        <v>44958</v>
      </c>
      <c r="G17" s="40" t="s">
        <v>86</v>
      </c>
      <c r="H17" s="40">
        <v>44958</v>
      </c>
      <c r="I17" s="40">
        <v>44958</v>
      </c>
      <c r="J17" s="6" t="s">
        <v>83</v>
      </c>
      <c r="K17" s="63">
        <f t="shared" si="0"/>
        <v>8274727.9979999997</v>
      </c>
      <c r="L17" s="62">
        <f>PPMP!H398</f>
        <v>8274727.9979999997</v>
      </c>
      <c r="M17" s="6"/>
      <c r="N17" s="137" t="s">
        <v>90</v>
      </c>
    </row>
    <row r="18" spans="1:17" ht="39.75" customHeight="1" x14ac:dyDescent="0.25">
      <c r="A18" s="6">
        <v>10</v>
      </c>
      <c r="B18" s="61" t="s">
        <v>76</v>
      </c>
      <c r="C18" s="111" t="s">
        <v>89</v>
      </c>
      <c r="D18" s="6" t="s">
        <v>541</v>
      </c>
      <c r="E18" s="59" t="s">
        <v>40</v>
      </c>
      <c r="F18" s="40">
        <v>44958</v>
      </c>
      <c r="G18" s="40" t="s">
        <v>86</v>
      </c>
      <c r="H18" s="40">
        <v>44958</v>
      </c>
      <c r="I18" s="40">
        <v>44958</v>
      </c>
      <c r="J18" s="6" t="s">
        <v>83</v>
      </c>
      <c r="K18" s="63">
        <f t="shared" si="0"/>
        <v>7500000</v>
      </c>
      <c r="L18" s="62">
        <f>PPMP!H426</f>
        <v>7500000</v>
      </c>
      <c r="M18" s="6"/>
      <c r="N18" s="137" t="s">
        <v>90</v>
      </c>
    </row>
    <row r="19" spans="1:17" ht="25.5" x14ac:dyDescent="0.25">
      <c r="A19" s="6">
        <v>11</v>
      </c>
      <c r="B19" s="61" t="s">
        <v>95</v>
      </c>
      <c r="C19" s="111" t="s">
        <v>96</v>
      </c>
      <c r="D19" s="6" t="s">
        <v>540</v>
      </c>
      <c r="E19" s="59" t="s">
        <v>40</v>
      </c>
      <c r="F19" s="40">
        <v>44958</v>
      </c>
      <c r="G19" s="40" t="s">
        <v>86</v>
      </c>
      <c r="H19" s="40">
        <v>44958</v>
      </c>
      <c r="I19" s="40">
        <v>44958</v>
      </c>
      <c r="J19" s="6" t="s">
        <v>83</v>
      </c>
      <c r="K19" s="63">
        <f t="shared" si="0"/>
        <v>6631195</v>
      </c>
      <c r="L19" s="62">
        <f>PPMP!H444</f>
        <v>6631195</v>
      </c>
      <c r="M19" s="6"/>
      <c r="N19" s="137" t="s">
        <v>90</v>
      </c>
    </row>
    <row r="20" spans="1:17" ht="25.5" x14ac:dyDescent="0.25">
      <c r="A20" s="6">
        <v>12</v>
      </c>
      <c r="B20" s="61" t="s">
        <v>79</v>
      </c>
      <c r="C20" s="111" t="s">
        <v>84</v>
      </c>
      <c r="D20" s="6" t="s">
        <v>542</v>
      </c>
      <c r="E20" s="59" t="s">
        <v>73</v>
      </c>
      <c r="F20" s="40" t="s">
        <v>86</v>
      </c>
      <c r="G20" s="40" t="s">
        <v>86</v>
      </c>
      <c r="H20" s="40">
        <v>44958</v>
      </c>
      <c r="I20" s="40">
        <v>44958</v>
      </c>
      <c r="J20" s="6" t="s">
        <v>83</v>
      </c>
      <c r="K20" s="63">
        <f t="shared" si="0"/>
        <v>37334164</v>
      </c>
      <c r="L20" s="62">
        <f>PPMP!H498</f>
        <v>37334164</v>
      </c>
      <c r="M20" s="6"/>
      <c r="N20" s="137" t="s">
        <v>90</v>
      </c>
    </row>
    <row r="21" spans="1:17" ht="25.5" x14ac:dyDescent="0.25">
      <c r="A21" s="6">
        <v>13</v>
      </c>
      <c r="B21" s="61" t="s">
        <v>79</v>
      </c>
      <c r="C21" s="111" t="s">
        <v>84</v>
      </c>
      <c r="D21" s="6" t="s">
        <v>541</v>
      </c>
      <c r="E21" s="59" t="s">
        <v>40</v>
      </c>
      <c r="F21" s="40" t="s">
        <v>86</v>
      </c>
      <c r="G21" s="40" t="s">
        <v>86</v>
      </c>
      <c r="H21" s="40">
        <v>44958</v>
      </c>
      <c r="I21" s="40">
        <v>44958</v>
      </c>
      <c r="J21" s="6" t="s">
        <v>83</v>
      </c>
      <c r="K21" s="63">
        <f t="shared" si="0"/>
        <v>480000</v>
      </c>
      <c r="L21" s="62">
        <f>PPMP!H507</f>
        <v>480000</v>
      </c>
      <c r="M21" s="6"/>
      <c r="N21" s="137" t="s">
        <v>90</v>
      </c>
    </row>
    <row r="22" spans="1:17" ht="38.25" x14ac:dyDescent="0.25">
      <c r="A22" s="6">
        <v>14</v>
      </c>
      <c r="B22" s="61" t="s">
        <v>80</v>
      </c>
      <c r="C22" s="111" t="s">
        <v>85</v>
      </c>
      <c r="D22" s="6" t="s">
        <v>542</v>
      </c>
      <c r="E22" s="59" t="s">
        <v>73</v>
      </c>
      <c r="F22" s="40" t="s">
        <v>86</v>
      </c>
      <c r="G22" s="40" t="s">
        <v>86</v>
      </c>
      <c r="H22" s="40">
        <v>44958</v>
      </c>
      <c r="I22" s="40">
        <v>44958</v>
      </c>
      <c r="J22" s="6" t="s">
        <v>83</v>
      </c>
      <c r="K22" s="63">
        <f t="shared" si="0"/>
        <v>16084800</v>
      </c>
      <c r="L22" s="62">
        <f>PPMP!H510</f>
        <v>16084800</v>
      </c>
      <c r="M22" s="6"/>
      <c r="N22" s="137" t="s">
        <v>90</v>
      </c>
    </row>
    <row r="23" spans="1:17" ht="25.5" x14ac:dyDescent="0.25">
      <c r="A23" s="6">
        <v>15</v>
      </c>
      <c r="B23" s="61" t="s">
        <v>492</v>
      </c>
      <c r="C23" s="111" t="s">
        <v>491</v>
      </c>
      <c r="D23" s="6" t="s">
        <v>542</v>
      </c>
      <c r="E23" s="59" t="s">
        <v>73</v>
      </c>
      <c r="F23" s="40" t="s">
        <v>86</v>
      </c>
      <c r="G23" s="40" t="s">
        <v>86</v>
      </c>
      <c r="H23" s="40">
        <v>44958</v>
      </c>
      <c r="I23" s="40">
        <v>44958</v>
      </c>
      <c r="J23" s="6" t="s">
        <v>83</v>
      </c>
      <c r="K23" s="63">
        <f t="shared" si="0"/>
        <v>1650000</v>
      </c>
      <c r="L23" s="62">
        <f>PPMP!H513</f>
        <v>1650000</v>
      </c>
      <c r="M23" s="6"/>
      <c r="N23" s="137" t="s">
        <v>90</v>
      </c>
    </row>
    <row r="24" spans="1:17" ht="25.5" x14ac:dyDescent="0.25">
      <c r="A24" s="6">
        <v>16</v>
      </c>
      <c r="B24" s="61" t="s">
        <v>100</v>
      </c>
      <c r="C24" s="111" t="s">
        <v>496</v>
      </c>
      <c r="D24" s="6" t="s">
        <v>541</v>
      </c>
      <c r="E24" s="59" t="s">
        <v>557</v>
      </c>
      <c r="F24" s="40">
        <v>44835</v>
      </c>
      <c r="G24" s="40">
        <v>44866</v>
      </c>
      <c r="H24" s="40">
        <v>44896</v>
      </c>
      <c r="I24" s="40">
        <v>44927</v>
      </c>
      <c r="J24" s="6" t="s">
        <v>83</v>
      </c>
      <c r="K24" s="63">
        <f t="shared" si="0"/>
        <v>30652114.999999996</v>
      </c>
      <c r="L24" s="62">
        <f>PPMP!H516</f>
        <v>30652114.999999996</v>
      </c>
      <c r="M24" s="6"/>
      <c r="N24" s="137" t="s">
        <v>560</v>
      </c>
    </row>
    <row r="25" spans="1:17" ht="25.5" x14ac:dyDescent="0.25">
      <c r="A25" s="6">
        <v>17</v>
      </c>
      <c r="B25" s="61" t="s">
        <v>71</v>
      </c>
      <c r="C25" s="111" t="s">
        <v>559</v>
      </c>
      <c r="D25" s="6" t="s">
        <v>541</v>
      </c>
      <c r="E25" s="59" t="s">
        <v>40</v>
      </c>
      <c r="F25" s="40">
        <v>44958</v>
      </c>
      <c r="G25" s="40" t="s">
        <v>86</v>
      </c>
      <c r="H25" s="40">
        <v>44958</v>
      </c>
      <c r="I25" s="40">
        <v>44958</v>
      </c>
      <c r="J25" s="6" t="s">
        <v>83</v>
      </c>
      <c r="K25" s="63">
        <f t="shared" si="0"/>
        <v>4594550</v>
      </c>
      <c r="L25" s="62">
        <f>PPMP!H543</f>
        <v>4594550</v>
      </c>
      <c r="M25" s="6"/>
      <c r="N25" s="137" t="s">
        <v>90</v>
      </c>
    </row>
    <row r="26" spans="1:17" ht="25.5" x14ac:dyDescent="0.25">
      <c r="A26" s="6">
        <v>18</v>
      </c>
      <c r="B26" s="61" t="s">
        <v>453</v>
      </c>
      <c r="C26" s="57" t="s">
        <v>452</v>
      </c>
      <c r="D26" s="6" t="s">
        <v>541</v>
      </c>
      <c r="E26" s="59" t="s">
        <v>40</v>
      </c>
      <c r="F26" s="40">
        <v>44958</v>
      </c>
      <c r="G26" s="40" t="s">
        <v>86</v>
      </c>
      <c r="H26" s="40">
        <v>44958</v>
      </c>
      <c r="I26" s="40">
        <v>44958</v>
      </c>
      <c r="J26" s="6" t="s">
        <v>83</v>
      </c>
      <c r="K26" s="63">
        <f t="shared" si="0"/>
        <v>750000</v>
      </c>
      <c r="L26" s="62">
        <f>PPMP!H551</f>
        <v>750000</v>
      </c>
      <c r="M26" s="6"/>
      <c r="N26" s="137" t="s">
        <v>90</v>
      </c>
    </row>
    <row r="27" spans="1:17" x14ac:dyDescent="0.25">
      <c r="A27" s="6">
        <v>19</v>
      </c>
      <c r="B27" s="135"/>
      <c r="C27" s="148" t="s">
        <v>562</v>
      </c>
      <c r="D27" s="6"/>
      <c r="E27" s="59"/>
      <c r="F27" s="40"/>
      <c r="G27" s="40"/>
      <c r="H27" s="40"/>
      <c r="I27" s="40"/>
      <c r="J27" s="6"/>
      <c r="K27" s="63"/>
      <c r="L27" s="63"/>
      <c r="M27" s="6"/>
      <c r="N27" s="137"/>
      <c r="Q27" s="121"/>
    </row>
    <row r="28" spans="1:17" ht="38.25" x14ac:dyDescent="0.25">
      <c r="A28" s="6">
        <v>20</v>
      </c>
      <c r="B28" s="135" t="s">
        <v>462</v>
      </c>
      <c r="C28" s="136" t="s">
        <v>461</v>
      </c>
      <c r="D28" s="6" t="s">
        <v>541</v>
      </c>
      <c r="E28" s="59" t="s">
        <v>264</v>
      </c>
      <c r="F28" s="40">
        <v>44949</v>
      </c>
      <c r="G28" s="40">
        <v>44615</v>
      </c>
      <c r="H28" s="40">
        <v>44643</v>
      </c>
      <c r="I28" s="40">
        <v>44674</v>
      </c>
      <c r="J28" s="6" t="s">
        <v>83</v>
      </c>
      <c r="K28" s="63">
        <f>M28</f>
        <v>14892800</v>
      </c>
      <c r="L28" s="63"/>
      <c r="M28" s="62">
        <f>PPMP!H555</f>
        <v>14892800</v>
      </c>
      <c r="N28" s="137" t="s">
        <v>90</v>
      </c>
      <c r="Q28" s="121"/>
    </row>
    <row r="29" spans="1:17" ht="25.5" x14ac:dyDescent="0.25">
      <c r="A29" s="6">
        <v>21</v>
      </c>
      <c r="B29" s="135" t="s">
        <v>536</v>
      </c>
      <c r="C29" s="136" t="s">
        <v>535</v>
      </c>
      <c r="D29" s="6" t="s">
        <v>541</v>
      </c>
      <c r="E29" s="59" t="s">
        <v>264</v>
      </c>
      <c r="F29" s="40">
        <v>44949</v>
      </c>
      <c r="G29" s="40">
        <v>44615</v>
      </c>
      <c r="H29" s="40">
        <v>44643</v>
      </c>
      <c r="I29" s="40">
        <v>44674</v>
      </c>
      <c r="J29" s="6" t="s">
        <v>83</v>
      </c>
      <c r="K29" s="63">
        <f t="shared" ref="K29:K30" si="1">M29</f>
        <v>2470000</v>
      </c>
      <c r="L29" s="63"/>
      <c r="M29" s="62">
        <f>PPMP!H580</f>
        <v>2470000</v>
      </c>
      <c r="N29" s="137" t="s">
        <v>90</v>
      </c>
      <c r="Q29" s="121"/>
    </row>
    <row r="30" spans="1:17" ht="39.75" customHeight="1" x14ac:dyDescent="0.25">
      <c r="A30" s="6">
        <v>22</v>
      </c>
      <c r="B30" s="192" t="s">
        <v>462</v>
      </c>
      <c r="C30" s="194" t="s">
        <v>461</v>
      </c>
      <c r="D30" s="6" t="s">
        <v>541</v>
      </c>
      <c r="E30" s="59" t="s">
        <v>40</v>
      </c>
      <c r="F30" s="40">
        <v>44949</v>
      </c>
      <c r="G30" s="40">
        <v>44615</v>
      </c>
      <c r="H30" s="40">
        <v>44643</v>
      </c>
      <c r="I30" s="40">
        <v>44674</v>
      </c>
      <c r="J30" s="6" t="s">
        <v>83</v>
      </c>
      <c r="K30" s="63">
        <f t="shared" si="1"/>
        <v>544200</v>
      </c>
      <c r="L30" s="63"/>
      <c r="M30" s="62">
        <f>PPMP!H584</f>
        <v>544200</v>
      </c>
      <c r="N30" s="59" t="s">
        <v>90</v>
      </c>
      <c r="Q30" s="121"/>
    </row>
    <row r="31" spans="1:17" x14ac:dyDescent="0.25">
      <c r="A31" s="195"/>
      <c r="B31" s="196"/>
      <c r="C31" s="197"/>
      <c r="D31" s="195"/>
      <c r="E31" s="198"/>
      <c r="F31" s="199"/>
      <c r="G31" s="199"/>
      <c r="H31" s="199"/>
      <c r="I31" s="199"/>
      <c r="J31" s="195"/>
      <c r="K31" s="200"/>
      <c r="L31" s="200"/>
      <c r="M31" s="201"/>
      <c r="N31" s="198"/>
      <c r="Q31" s="121"/>
    </row>
    <row r="32" spans="1:17" x14ac:dyDescent="0.25">
      <c r="A32" s="6">
        <v>23</v>
      </c>
      <c r="B32" s="192"/>
      <c r="C32" s="193" t="s">
        <v>561</v>
      </c>
      <c r="D32" s="6"/>
      <c r="E32" s="59"/>
      <c r="F32" s="40"/>
      <c r="G32" s="40"/>
      <c r="H32" s="40"/>
      <c r="I32" s="40"/>
      <c r="J32" s="6"/>
      <c r="K32" s="63"/>
      <c r="L32" s="63"/>
      <c r="M32" s="6"/>
      <c r="N32" s="59"/>
      <c r="Q32" s="121"/>
    </row>
    <row r="33" spans="1:20" ht="39.75" customHeight="1" x14ac:dyDescent="0.25">
      <c r="A33" s="6">
        <v>24</v>
      </c>
      <c r="B33" s="192" t="s">
        <v>462</v>
      </c>
      <c r="C33" s="194" t="s">
        <v>461</v>
      </c>
      <c r="D33" s="6" t="s">
        <v>541</v>
      </c>
      <c r="E33" s="59" t="s">
        <v>47</v>
      </c>
      <c r="F33" s="40">
        <v>44949</v>
      </c>
      <c r="G33" s="40">
        <v>44615</v>
      </c>
      <c r="H33" s="40">
        <v>44643</v>
      </c>
      <c r="I33" s="40">
        <v>44674</v>
      </c>
      <c r="J33" s="6" t="s">
        <v>83</v>
      </c>
      <c r="K33" s="63">
        <f>M33</f>
        <v>157432000</v>
      </c>
      <c r="L33" s="63"/>
      <c r="M33" s="62">
        <f>PPMP!H594</f>
        <v>157432000</v>
      </c>
      <c r="N33" s="59" t="s">
        <v>90</v>
      </c>
      <c r="Q33" s="121"/>
    </row>
    <row r="34" spans="1:20" x14ac:dyDescent="0.25">
      <c r="A34" s="190">
        <v>25</v>
      </c>
      <c r="B34" s="185"/>
      <c r="C34" s="186" t="s">
        <v>6</v>
      </c>
      <c r="D34" s="187"/>
      <c r="E34" s="187"/>
      <c r="F34" s="187"/>
      <c r="G34" s="187"/>
      <c r="H34" s="187"/>
      <c r="I34" s="187"/>
      <c r="J34" s="187"/>
      <c r="K34" s="188">
        <f>SUM(K11:K33)</f>
        <v>333804779.99800003</v>
      </c>
      <c r="L34" s="188">
        <f>SUM(L11:L33)</f>
        <v>158465779.998</v>
      </c>
      <c r="M34" s="188">
        <f>SUM(M11:M33)</f>
        <v>175339000</v>
      </c>
      <c r="N34" s="189"/>
    </row>
    <row r="35" spans="1:20" x14ac:dyDescent="0.25">
      <c r="A35" s="224"/>
      <c r="B35" s="224"/>
      <c r="C35" s="224"/>
      <c r="D35" s="224"/>
      <c r="E35" s="224"/>
      <c r="F35" s="224"/>
      <c r="G35" s="224"/>
      <c r="H35" s="224"/>
      <c r="I35" s="8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B36" s="30" t="s">
        <v>22</v>
      </c>
      <c r="D36" s="30"/>
      <c r="E36" s="30"/>
      <c r="G36" s="30" t="s">
        <v>23</v>
      </c>
      <c r="J36" s="30"/>
      <c r="K36" s="30"/>
      <c r="L36" s="4"/>
      <c r="M36" s="30" t="s">
        <v>8</v>
      </c>
    </row>
    <row r="37" spans="1:20" x14ac:dyDescent="0.25">
      <c r="J37" s="35"/>
      <c r="K37" s="35"/>
    </row>
    <row r="38" spans="1:20" x14ac:dyDescent="0.25">
      <c r="J38" s="11"/>
      <c r="K38" s="11"/>
    </row>
    <row r="39" spans="1:20" ht="15" customHeight="1" x14ac:dyDescent="0.25">
      <c r="J39" s="10"/>
      <c r="K39" s="10"/>
    </row>
    <row r="40" spans="1:20" x14ac:dyDescent="0.2">
      <c r="B40" s="32" t="s">
        <v>91</v>
      </c>
      <c r="C40" s="41"/>
      <c r="E40" s="28"/>
      <c r="F40" s="3"/>
      <c r="G40" s="107" t="s">
        <v>92</v>
      </c>
      <c r="H40" s="3"/>
      <c r="J40" s="28"/>
      <c r="K40" s="12"/>
      <c r="M40" s="107" t="s">
        <v>88</v>
      </c>
    </row>
    <row r="41" spans="1:20" x14ac:dyDescent="0.25">
      <c r="B41" s="11" t="s">
        <v>97</v>
      </c>
      <c r="C41" s="24"/>
      <c r="D41" s="28"/>
      <c r="E41" s="30"/>
      <c r="F41" s="3"/>
      <c r="G41" s="3" t="s">
        <v>46</v>
      </c>
      <c r="H41" s="3"/>
      <c r="J41" s="30"/>
      <c r="K41" s="30"/>
      <c r="L41" s="28"/>
      <c r="M41" s="3" t="s">
        <v>98</v>
      </c>
    </row>
    <row r="42" spans="1:20" x14ac:dyDescent="0.25">
      <c r="B42" s="11" t="s">
        <v>44</v>
      </c>
      <c r="C42" s="24"/>
      <c r="D42" s="30"/>
      <c r="E42" s="30"/>
      <c r="G42" s="30" t="s">
        <v>72</v>
      </c>
      <c r="J42" s="30"/>
      <c r="K42" s="30"/>
      <c r="L42" s="30"/>
      <c r="M42" s="3" t="s">
        <v>45</v>
      </c>
    </row>
    <row r="43" spans="1:20" x14ac:dyDescent="0.25">
      <c r="O43" s="10"/>
      <c r="P43" s="10"/>
    </row>
    <row r="44" spans="1:20" x14ac:dyDescent="0.25">
      <c r="O44" s="10"/>
      <c r="P44" s="10"/>
    </row>
    <row r="45" spans="1:20" x14ac:dyDescent="0.25">
      <c r="O45" s="10"/>
      <c r="P45" s="10"/>
    </row>
    <row r="46" spans="1:20" x14ac:dyDescent="0.2">
      <c r="G46" s="3"/>
      <c r="I46" s="12"/>
    </row>
    <row r="47" spans="1:20" x14ac:dyDescent="0.2">
      <c r="G47" s="3"/>
      <c r="I47" s="2"/>
    </row>
    <row r="48" spans="1:20" x14ac:dyDescent="0.2">
      <c r="I48" s="2"/>
    </row>
    <row r="49" spans="9:9" x14ac:dyDescent="0.2">
      <c r="I49" s="1"/>
    </row>
  </sheetData>
  <mergeCells count="13">
    <mergeCell ref="A35:H35"/>
    <mergeCell ref="A1:N1"/>
    <mergeCell ref="A2:N2"/>
    <mergeCell ref="A3:N3"/>
    <mergeCell ref="A5:N5"/>
    <mergeCell ref="A7:A8"/>
    <mergeCell ref="B7:B8"/>
    <mergeCell ref="C7:C8"/>
    <mergeCell ref="D7:D8"/>
    <mergeCell ref="E7:E8"/>
    <mergeCell ref="F7:I7"/>
    <mergeCell ref="J7:J8"/>
    <mergeCell ref="K7:M7"/>
  </mergeCells>
  <conditionalFormatting sqref="C27:C33">
    <cfRule type="containsText" dxfId="0" priority="1" operator="containsText" text="Note: Do not insert above this line. Click undo. Thanks">
      <formula>NOT(ISERROR(SEARCH("Note: Do not insert above this line. Click undo. Thanks",C27)))</formula>
    </cfRule>
  </conditionalFormatting>
  <printOptions horizontalCentered="1"/>
  <pageMargins left="0.12" right="0.12" top="0.74803040244969399" bottom="0.56999999999999995" header="0.31496062992126" footer="0.31496062992126"/>
  <pageSetup paperSize="9"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786"/>
  <sheetViews>
    <sheetView view="pageBreakPreview" zoomScale="90" zoomScaleNormal="90" zoomScaleSheetLayoutView="90" workbookViewId="0">
      <pane ySplit="9" topLeftCell="A591" activePane="bottomLeft" state="frozen"/>
      <selection pane="bottomLeft" activeCell="C613" sqref="C613"/>
    </sheetView>
  </sheetViews>
  <sheetFormatPr defaultColWidth="8.85546875" defaultRowHeight="12.75" x14ac:dyDescent="0.25"/>
  <cols>
    <col min="1" max="1" width="5.5703125" style="116" customWidth="1"/>
    <col min="2" max="2" width="15" style="4" customWidth="1"/>
    <col min="3" max="3" width="39.28515625" style="24" customWidth="1"/>
    <col min="4" max="4" width="10.140625" style="10" customWidth="1"/>
    <col min="5" max="5" width="8.85546875" style="19" customWidth="1"/>
    <col min="6" max="6" width="7.7109375" style="10" customWidth="1"/>
    <col min="7" max="7" width="14.7109375" style="31" customWidth="1"/>
    <col min="8" max="8" width="17.7109375" style="31" customWidth="1"/>
    <col min="9" max="9" width="23.7109375" style="30" customWidth="1"/>
    <col min="10" max="11" width="3" style="19" customWidth="1"/>
    <col min="12" max="19" width="3.28515625" style="19" bestFit="1" customWidth="1"/>
    <col min="20" max="20" width="3.85546875" style="19" customWidth="1"/>
    <col min="21" max="21" width="3.28515625" style="19" bestFit="1" customWidth="1"/>
    <col min="22" max="23" width="3.85546875" style="19" customWidth="1"/>
    <col min="24" max="24" width="23.85546875" style="10" bestFit="1" customWidth="1"/>
    <col min="25" max="25" width="12" style="10" customWidth="1"/>
    <col min="26" max="26" width="8" style="10" customWidth="1"/>
    <col min="27" max="27" width="15.42578125" style="10" customWidth="1"/>
    <col min="28" max="28" width="12.42578125" style="10" customWidth="1"/>
    <col min="29" max="29" width="19.42578125" style="10" customWidth="1"/>
    <col min="30" max="30" width="17.7109375" style="10" bestFit="1" customWidth="1"/>
    <col min="31" max="31" width="22.28515625" style="10" customWidth="1"/>
    <col min="32" max="32" width="13.28515625" style="10" customWidth="1"/>
    <col min="33" max="33" width="17.28515625" style="10" customWidth="1"/>
    <col min="34" max="34" width="13.28515625" style="10" customWidth="1"/>
    <col min="35" max="35" width="23.85546875" style="10" customWidth="1"/>
    <col min="36" max="16384" width="8.85546875" style="10"/>
  </cols>
  <sheetData>
    <row r="1" spans="1:23" x14ac:dyDescent="0.25">
      <c r="A1" s="225" t="s">
        <v>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4"/>
      <c r="W1" s="4"/>
    </row>
    <row r="2" spans="1:23" x14ac:dyDescent="0.25">
      <c r="A2" s="226" t="s">
        <v>41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43"/>
      <c r="W2" s="43"/>
    </row>
    <row r="3" spans="1:23" x14ac:dyDescent="0.25">
      <c r="A3" s="225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4"/>
      <c r="W3" s="4"/>
    </row>
    <row r="4" spans="1:23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4"/>
      <c r="W4" s="4"/>
    </row>
    <row r="5" spans="1:23" x14ac:dyDescent="0.25">
      <c r="A5" s="226" t="s">
        <v>77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43"/>
      <c r="W5" s="43"/>
    </row>
    <row r="6" spans="1:23" x14ac:dyDescent="0.2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15"/>
      <c r="L6" s="230" t="s">
        <v>574</v>
      </c>
      <c r="M6" s="230"/>
      <c r="N6" s="230"/>
      <c r="O6" s="230"/>
      <c r="P6" s="230"/>
      <c r="Q6" s="230"/>
      <c r="R6" s="230"/>
      <c r="S6" s="230"/>
      <c r="T6" s="230"/>
      <c r="U6" s="230"/>
      <c r="V6" s="43"/>
      <c r="W6" s="43"/>
    </row>
    <row r="7" spans="1:23" x14ac:dyDescent="0.25">
      <c r="A7" s="112" t="s">
        <v>0</v>
      </c>
      <c r="B7" s="58" t="s">
        <v>24</v>
      </c>
      <c r="C7" s="38" t="s">
        <v>1</v>
      </c>
      <c r="D7" s="58" t="s">
        <v>2</v>
      </c>
      <c r="E7" s="231" t="s">
        <v>3</v>
      </c>
      <c r="F7" s="231"/>
      <c r="G7" s="231"/>
      <c r="H7" s="64" t="s">
        <v>25</v>
      </c>
      <c r="I7" s="58" t="s">
        <v>12</v>
      </c>
      <c r="J7" s="232" t="s">
        <v>4</v>
      </c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43"/>
      <c r="W7" s="43"/>
    </row>
    <row r="8" spans="1:23" x14ac:dyDescent="0.2">
      <c r="A8" s="113">
        <v>1</v>
      </c>
      <c r="B8" s="44">
        <v>2</v>
      </c>
      <c r="C8" s="44">
        <v>3</v>
      </c>
      <c r="D8" s="44">
        <v>4</v>
      </c>
      <c r="E8" s="233">
        <v>5</v>
      </c>
      <c r="F8" s="233"/>
      <c r="G8" s="233"/>
      <c r="H8" s="37">
        <v>6</v>
      </c>
      <c r="I8" s="44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14">
        <v>17</v>
      </c>
      <c r="T8" s="14">
        <v>18</v>
      </c>
      <c r="U8" s="14">
        <v>19</v>
      </c>
      <c r="V8" s="43"/>
      <c r="W8" s="43"/>
    </row>
    <row r="9" spans="1:23" x14ac:dyDescent="0.25">
      <c r="A9" s="113">
        <v>2</v>
      </c>
      <c r="B9" s="16"/>
      <c r="C9" s="202" t="s">
        <v>78</v>
      </c>
      <c r="D9" s="7"/>
      <c r="E9" s="17"/>
      <c r="F9" s="7"/>
      <c r="G9" s="7"/>
      <c r="H9" s="139"/>
      <c r="I9" s="109"/>
      <c r="J9" s="18" t="s">
        <v>26</v>
      </c>
      <c r="K9" s="18" t="s">
        <v>27</v>
      </c>
      <c r="L9" s="18" t="s">
        <v>28</v>
      </c>
      <c r="M9" s="18" t="s">
        <v>29</v>
      </c>
      <c r="N9" s="18" t="s">
        <v>28</v>
      </c>
      <c r="O9" s="18" t="s">
        <v>26</v>
      </c>
      <c r="P9" s="18" t="s">
        <v>26</v>
      </c>
      <c r="Q9" s="18" t="s">
        <v>29</v>
      </c>
      <c r="R9" s="18" t="s">
        <v>30</v>
      </c>
      <c r="S9" s="18" t="s">
        <v>31</v>
      </c>
      <c r="T9" s="18" t="s">
        <v>32</v>
      </c>
      <c r="U9" s="18" t="s">
        <v>33</v>
      </c>
      <c r="V9" s="43"/>
      <c r="W9" s="43"/>
    </row>
    <row r="10" spans="1:23" s="123" customFormat="1" x14ac:dyDescent="0.25">
      <c r="A10" s="113">
        <v>3</v>
      </c>
      <c r="B10" s="203" t="s">
        <v>99</v>
      </c>
      <c r="C10" s="167" t="s">
        <v>102</v>
      </c>
      <c r="D10" s="169"/>
      <c r="E10" s="168"/>
      <c r="F10" s="169"/>
      <c r="G10" s="169"/>
      <c r="H10" s="170">
        <f>H11+H37+H68+H99+H122+H144+H172+H191+H200+H234</f>
        <v>11540300</v>
      </c>
      <c r="I10" s="172" t="s">
        <v>40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22"/>
      <c r="W10" s="122"/>
    </row>
    <row r="11" spans="1:23" s="156" customFormat="1" ht="25.5" x14ac:dyDescent="0.25">
      <c r="A11" s="113">
        <v>4</v>
      </c>
      <c r="B11" s="163" t="s">
        <v>99</v>
      </c>
      <c r="C11" s="158" t="s">
        <v>546</v>
      </c>
      <c r="D11" s="160" t="s">
        <v>540</v>
      </c>
      <c r="E11" s="159"/>
      <c r="F11" s="160"/>
      <c r="G11" s="160"/>
      <c r="H11" s="161">
        <f>SUM(H12:H36)</f>
        <v>650000</v>
      </c>
      <c r="I11" s="165" t="s">
        <v>40</v>
      </c>
      <c r="J11" s="162"/>
      <c r="K11" s="180"/>
      <c r="L11" s="162"/>
      <c r="M11" s="162"/>
      <c r="N11" s="162"/>
      <c r="O11" s="162"/>
      <c r="P11" s="180">
        <v>1</v>
      </c>
      <c r="Q11" s="162"/>
      <c r="R11" s="162"/>
      <c r="S11" s="162"/>
      <c r="T11" s="162"/>
      <c r="U11" s="162"/>
      <c r="V11" s="155"/>
      <c r="W11" s="155"/>
    </row>
    <row r="12" spans="1:23" s="156" customFormat="1" x14ac:dyDescent="0.25">
      <c r="A12" s="113">
        <v>5</v>
      </c>
      <c r="B12" s="204"/>
      <c r="C12" s="157" t="s">
        <v>104</v>
      </c>
      <c r="D12" s="62"/>
      <c r="E12" s="153">
        <v>2</v>
      </c>
      <c r="F12" s="62" t="s">
        <v>129</v>
      </c>
      <c r="G12" s="62">
        <v>10000</v>
      </c>
      <c r="H12" s="139">
        <f>G12*E12</f>
        <v>20000</v>
      </c>
      <c r="I12" s="140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5"/>
    </row>
    <row r="13" spans="1:23" s="156" customFormat="1" x14ac:dyDescent="0.25">
      <c r="A13" s="113">
        <v>6</v>
      </c>
      <c r="B13" s="204"/>
      <c r="C13" s="157" t="s">
        <v>105</v>
      </c>
      <c r="D13" s="62"/>
      <c r="E13" s="153">
        <v>4</v>
      </c>
      <c r="F13" s="62" t="s">
        <v>129</v>
      </c>
      <c r="G13" s="62">
        <v>3000</v>
      </c>
      <c r="H13" s="139">
        <f t="shared" ref="H13:H35" si="0">G13*E13</f>
        <v>12000</v>
      </c>
      <c r="I13" s="140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  <c r="W13" s="155"/>
    </row>
    <row r="14" spans="1:23" s="156" customFormat="1" x14ac:dyDescent="0.25">
      <c r="A14" s="113">
        <v>7</v>
      </c>
      <c r="B14" s="204"/>
      <c r="C14" s="157" t="s">
        <v>106</v>
      </c>
      <c r="D14" s="62"/>
      <c r="E14" s="153">
        <v>50</v>
      </c>
      <c r="F14" s="62" t="s">
        <v>129</v>
      </c>
      <c r="G14" s="62">
        <v>200</v>
      </c>
      <c r="H14" s="139">
        <f t="shared" si="0"/>
        <v>10000</v>
      </c>
      <c r="I14" s="140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5"/>
      <c r="W14" s="155"/>
    </row>
    <row r="15" spans="1:23" s="156" customFormat="1" x14ac:dyDescent="0.25">
      <c r="A15" s="113">
        <v>8</v>
      </c>
      <c r="B15" s="204"/>
      <c r="C15" s="157" t="s">
        <v>107</v>
      </c>
      <c r="D15" s="62"/>
      <c r="E15" s="153">
        <v>15</v>
      </c>
      <c r="F15" s="62" t="s">
        <v>130</v>
      </c>
      <c r="G15" s="62">
        <v>2000</v>
      </c>
      <c r="H15" s="139">
        <f t="shared" si="0"/>
        <v>30000</v>
      </c>
      <c r="I15" s="140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5"/>
      <c r="W15" s="155"/>
    </row>
    <row r="16" spans="1:23" s="156" customFormat="1" x14ac:dyDescent="0.25">
      <c r="A16" s="113">
        <v>9</v>
      </c>
      <c r="B16" s="204"/>
      <c r="C16" s="157" t="s">
        <v>108</v>
      </c>
      <c r="D16" s="62"/>
      <c r="E16" s="153">
        <v>50</v>
      </c>
      <c r="F16" s="62" t="s">
        <v>129</v>
      </c>
      <c r="G16" s="62">
        <v>150</v>
      </c>
      <c r="H16" s="139">
        <f t="shared" si="0"/>
        <v>7500</v>
      </c>
      <c r="I16" s="140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  <c r="W16" s="155"/>
    </row>
    <row r="17" spans="1:23" s="156" customFormat="1" x14ac:dyDescent="0.25">
      <c r="A17" s="113">
        <v>10</v>
      </c>
      <c r="B17" s="204"/>
      <c r="C17" s="157" t="s">
        <v>109</v>
      </c>
      <c r="D17" s="62"/>
      <c r="E17" s="153">
        <v>1</v>
      </c>
      <c r="F17" s="62" t="s">
        <v>131</v>
      </c>
      <c r="G17" s="62">
        <v>5000</v>
      </c>
      <c r="H17" s="139">
        <f t="shared" si="0"/>
        <v>5000</v>
      </c>
      <c r="I17" s="140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/>
      <c r="W17" s="155"/>
    </row>
    <row r="18" spans="1:23" s="156" customFormat="1" x14ac:dyDescent="0.25">
      <c r="A18" s="113">
        <v>11</v>
      </c>
      <c r="B18" s="204"/>
      <c r="C18" s="157" t="s">
        <v>110</v>
      </c>
      <c r="D18" s="62"/>
      <c r="E18" s="153">
        <v>5</v>
      </c>
      <c r="F18" s="62" t="s">
        <v>132</v>
      </c>
      <c r="G18" s="62">
        <v>200</v>
      </c>
      <c r="H18" s="139">
        <f t="shared" si="0"/>
        <v>1000</v>
      </c>
      <c r="I18" s="140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5"/>
      <c r="W18" s="155"/>
    </row>
    <row r="19" spans="1:23" s="156" customFormat="1" x14ac:dyDescent="0.25">
      <c r="A19" s="113">
        <v>12</v>
      </c>
      <c r="B19" s="204"/>
      <c r="C19" s="157" t="s">
        <v>111</v>
      </c>
      <c r="D19" s="62"/>
      <c r="E19" s="153">
        <v>4</v>
      </c>
      <c r="F19" s="62" t="s">
        <v>132</v>
      </c>
      <c r="G19" s="62">
        <v>70</v>
      </c>
      <c r="H19" s="139">
        <f t="shared" si="0"/>
        <v>280</v>
      </c>
      <c r="I19" s="140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  <c r="W19" s="155"/>
    </row>
    <row r="20" spans="1:23" s="156" customFormat="1" x14ac:dyDescent="0.25">
      <c r="A20" s="113">
        <v>13</v>
      </c>
      <c r="B20" s="204"/>
      <c r="C20" s="157" t="s">
        <v>112</v>
      </c>
      <c r="D20" s="62"/>
      <c r="E20" s="153">
        <v>6</v>
      </c>
      <c r="F20" s="62" t="s">
        <v>132</v>
      </c>
      <c r="G20" s="62">
        <v>70</v>
      </c>
      <c r="H20" s="139">
        <f t="shared" si="0"/>
        <v>420</v>
      </c>
      <c r="I20" s="140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5"/>
    </row>
    <row r="21" spans="1:23" s="156" customFormat="1" x14ac:dyDescent="0.25">
      <c r="A21" s="113">
        <v>14</v>
      </c>
      <c r="B21" s="204"/>
      <c r="C21" s="157" t="s">
        <v>113</v>
      </c>
      <c r="D21" s="62"/>
      <c r="E21" s="153">
        <v>4</v>
      </c>
      <c r="F21" s="62" t="s">
        <v>129</v>
      </c>
      <c r="G21" s="62">
        <v>818.75</v>
      </c>
      <c r="H21" s="139">
        <f t="shared" si="0"/>
        <v>3275</v>
      </c>
      <c r="I21" s="140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155"/>
    </row>
    <row r="22" spans="1:23" s="156" customFormat="1" x14ac:dyDescent="0.25">
      <c r="A22" s="113">
        <v>15</v>
      </c>
      <c r="B22" s="204"/>
      <c r="C22" s="157" t="s">
        <v>114</v>
      </c>
      <c r="D22" s="62"/>
      <c r="E22" s="153">
        <v>5</v>
      </c>
      <c r="F22" s="62" t="s">
        <v>133</v>
      </c>
      <c r="G22" s="62">
        <v>70</v>
      </c>
      <c r="H22" s="139">
        <f t="shared" si="0"/>
        <v>350</v>
      </c>
      <c r="I22" s="140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55"/>
    </row>
    <row r="23" spans="1:23" s="156" customFormat="1" x14ac:dyDescent="0.25">
      <c r="A23" s="113">
        <v>16</v>
      </c>
      <c r="B23" s="204"/>
      <c r="C23" s="157" t="s">
        <v>115</v>
      </c>
      <c r="D23" s="62"/>
      <c r="E23" s="153">
        <v>50</v>
      </c>
      <c r="F23" s="62" t="s">
        <v>129</v>
      </c>
      <c r="G23" s="62">
        <v>20</v>
      </c>
      <c r="H23" s="139">
        <f t="shared" si="0"/>
        <v>1000</v>
      </c>
      <c r="I23" s="140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  <c r="W23" s="155"/>
    </row>
    <row r="24" spans="1:23" s="156" customFormat="1" x14ac:dyDescent="0.25">
      <c r="A24" s="113">
        <v>17</v>
      </c>
      <c r="B24" s="204"/>
      <c r="C24" s="157" t="s">
        <v>116</v>
      </c>
      <c r="D24" s="62"/>
      <c r="E24" s="153">
        <v>50</v>
      </c>
      <c r="F24" s="62" t="s">
        <v>129</v>
      </c>
      <c r="G24" s="62">
        <v>25</v>
      </c>
      <c r="H24" s="139">
        <f t="shared" si="0"/>
        <v>1250</v>
      </c>
      <c r="I24" s="140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  <c r="W24" s="155"/>
    </row>
    <row r="25" spans="1:23" s="156" customFormat="1" x14ac:dyDescent="0.25">
      <c r="A25" s="113">
        <v>18</v>
      </c>
      <c r="B25" s="204"/>
      <c r="C25" s="157" t="s">
        <v>117</v>
      </c>
      <c r="D25" s="62"/>
      <c r="E25" s="153">
        <v>10</v>
      </c>
      <c r="F25" s="62" t="s">
        <v>129</v>
      </c>
      <c r="G25" s="62">
        <v>70</v>
      </c>
      <c r="H25" s="139">
        <f t="shared" si="0"/>
        <v>700</v>
      </c>
      <c r="I25" s="140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  <c r="W25" s="155"/>
    </row>
    <row r="26" spans="1:23" s="156" customFormat="1" x14ac:dyDescent="0.25">
      <c r="A26" s="113">
        <v>19</v>
      </c>
      <c r="B26" s="204"/>
      <c r="C26" s="157" t="s">
        <v>118</v>
      </c>
      <c r="D26" s="62"/>
      <c r="E26" s="153">
        <v>30</v>
      </c>
      <c r="F26" s="62" t="s">
        <v>129</v>
      </c>
      <c r="G26" s="62">
        <v>50</v>
      </c>
      <c r="H26" s="139">
        <f t="shared" si="0"/>
        <v>1500</v>
      </c>
      <c r="I26" s="140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5"/>
    </row>
    <row r="27" spans="1:23" s="156" customFormat="1" x14ac:dyDescent="0.25">
      <c r="A27" s="113">
        <v>20</v>
      </c>
      <c r="B27" s="204"/>
      <c r="C27" s="157" t="s">
        <v>119</v>
      </c>
      <c r="D27" s="62"/>
      <c r="E27" s="153">
        <v>5</v>
      </c>
      <c r="F27" s="62" t="s">
        <v>132</v>
      </c>
      <c r="G27" s="62">
        <v>125</v>
      </c>
      <c r="H27" s="139">
        <f t="shared" si="0"/>
        <v>625</v>
      </c>
      <c r="I27" s="140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5"/>
    </row>
    <row r="28" spans="1:23" s="156" customFormat="1" x14ac:dyDescent="0.25">
      <c r="A28" s="113">
        <v>21</v>
      </c>
      <c r="B28" s="204"/>
      <c r="C28" s="157" t="s">
        <v>120</v>
      </c>
      <c r="D28" s="62"/>
      <c r="E28" s="153">
        <v>4</v>
      </c>
      <c r="F28" s="62" t="s">
        <v>134</v>
      </c>
      <c r="G28" s="62">
        <v>3000</v>
      </c>
      <c r="H28" s="139">
        <f t="shared" si="0"/>
        <v>12000</v>
      </c>
      <c r="I28" s="140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55"/>
    </row>
    <row r="29" spans="1:23" s="156" customFormat="1" x14ac:dyDescent="0.25">
      <c r="A29" s="113">
        <v>22</v>
      </c>
      <c r="B29" s="204"/>
      <c r="C29" s="157" t="s">
        <v>121</v>
      </c>
      <c r="D29" s="62"/>
      <c r="E29" s="153">
        <v>60</v>
      </c>
      <c r="F29" s="62" t="s">
        <v>135</v>
      </c>
      <c r="G29" s="62">
        <v>3600</v>
      </c>
      <c r="H29" s="139">
        <f t="shared" si="0"/>
        <v>216000</v>
      </c>
      <c r="I29" s="140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5"/>
    </row>
    <row r="30" spans="1:23" s="156" customFormat="1" x14ac:dyDescent="0.25">
      <c r="A30" s="113">
        <v>23</v>
      </c>
      <c r="B30" s="204"/>
      <c r="C30" s="157" t="s">
        <v>122</v>
      </c>
      <c r="D30" s="62"/>
      <c r="E30" s="153">
        <v>60</v>
      </c>
      <c r="F30" s="62" t="s">
        <v>135</v>
      </c>
      <c r="G30" s="62">
        <v>800</v>
      </c>
      <c r="H30" s="139">
        <f t="shared" si="0"/>
        <v>48000</v>
      </c>
      <c r="I30" s="140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55"/>
    </row>
    <row r="31" spans="1:23" s="156" customFormat="1" x14ac:dyDescent="0.25">
      <c r="A31" s="113">
        <v>24</v>
      </c>
      <c r="B31" s="204"/>
      <c r="C31" s="157" t="s">
        <v>123</v>
      </c>
      <c r="D31" s="62"/>
      <c r="E31" s="153">
        <v>68</v>
      </c>
      <c r="F31" s="62" t="s">
        <v>135</v>
      </c>
      <c r="G31" s="62">
        <v>350</v>
      </c>
      <c r="H31" s="139">
        <f t="shared" si="0"/>
        <v>23800</v>
      </c>
      <c r="I31" s="140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  <c r="W31" s="155"/>
    </row>
    <row r="32" spans="1:23" s="156" customFormat="1" x14ac:dyDescent="0.25">
      <c r="A32" s="113">
        <v>25</v>
      </c>
      <c r="B32" s="204"/>
      <c r="C32" s="157" t="s">
        <v>124</v>
      </c>
      <c r="D32" s="62"/>
      <c r="E32" s="153">
        <v>68</v>
      </c>
      <c r="F32" s="62" t="s">
        <v>135</v>
      </c>
      <c r="G32" s="62">
        <v>350</v>
      </c>
      <c r="H32" s="139">
        <f t="shared" si="0"/>
        <v>23800</v>
      </c>
      <c r="I32" s="140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  <c r="W32" s="155"/>
    </row>
    <row r="33" spans="1:23" s="156" customFormat="1" x14ac:dyDescent="0.25">
      <c r="A33" s="113">
        <v>26</v>
      </c>
      <c r="B33" s="204"/>
      <c r="C33" s="157" t="s">
        <v>125</v>
      </c>
      <c r="D33" s="62"/>
      <c r="E33" s="153">
        <v>11</v>
      </c>
      <c r="F33" s="62" t="s">
        <v>135</v>
      </c>
      <c r="G33" s="62">
        <v>6000</v>
      </c>
      <c r="H33" s="139">
        <f t="shared" si="0"/>
        <v>66000</v>
      </c>
      <c r="I33" s="140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55"/>
    </row>
    <row r="34" spans="1:23" s="156" customFormat="1" x14ac:dyDescent="0.25">
      <c r="A34" s="113">
        <v>27</v>
      </c>
      <c r="B34" s="204"/>
      <c r="C34" s="157" t="s">
        <v>126</v>
      </c>
      <c r="D34" s="62"/>
      <c r="E34" s="153">
        <v>65</v>
      </c>
      <c r="F34" s="62" t="s">
        <v>135</v>
      </c>
      <c r="G34" s="62">
        <v>1500</v>
      </c>
      <c r="H34" s="139">
        <f t="shared" si="0"/>
        <v>97500</v>
      </c>
      <c r="I34" s="140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  <c r="W34" s="155"/>
    </row>
    <row r="35" spans="1:23" s="156" customFormat="1" x14ac:dyDescent="0.25">
      <c r="A35" s="113">
        <v>28</v>
      </c>
      <c r="B35" s="204"/>
      <c r="C35" s="157" t="s">
        <v>127</v>
      </c>
      <c r="D35" s="62"/>
      <c r="E35" s="153">
        <v>2</v>
      </c>
      <c r="F35" s="62" t="s">
        <v>136</v>
      </c>
      <c r="G35" s="62">
        <v>10000</v>
      </c>
      <c r="H35" s="139">
        <f t="shared" si="0"/>
        <v>20000</v>
      </c>
      <c r="I35" s="140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5"/>
      <c r="W35" s="155"/>
    </row>
    <row r="36" spans="1:23" s="156" customFormat="1" x14ac:dyDescent="0.25">
      <c r="A36" s="113">
        <v>29</v>
      </c>
      <c r="B36" s="204"/>
      <c r="C36" s="157" t="s">
        <v>128</v>
      </c>
      <c r="D36" s="62"/>
      <c r="E36" s="153">
        <v>60</v>
      </c>
      <c r="F36" s="62" t="s">
        <v>135</v>
      </c>
      <c r="G36" s="62">
        <v>800</v>
      </c>
      <c r="H36" s="139">
        <f>G36*E36</f>
        <v>48000</v>
      </c>
      <c r="I36" s="140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  <c r="W36" s="155"/>
    </row>
    <row r="37" spans="1:23" s="156" customFormat="1" ht="25.5" x14ac:dyDescent="0.25">
      <c r="A37" s="113">
        <v>30</v>
      </c>
      <c r="B37" s="163" t="s">
        <v>99</v>
      </c>
      <c r="C37" s="158" t="s">
        <v>87</v>
      </c>
      <c r="D37" s="160" t="s">
        <v>540</v>
      </c>
      <c r="E37" s="159"/>
      <c r="F37" s="160"/>
      <c r="G37" s="160"/>
      <c r="H37" s="161">
        <f>SUM(H38:H67)</f>
        <v>650000</v>
      </c>
      <c r="I37" s="165" t="s">
        <v>40</v>
      </c>
      <c r="J37" s="162"/>
      <c r="K37" s="180">
        <v>1</v>
      </c>
      <c r="L37" s="162"/>
      <c r="M37" s="180"/>
      <c r="N37" s="162"/>
      <c r="O37" s="162"/>
      <c r="P37" s="162"/>
      <c r="Q37" s="162"/>
      <c r="R37" s="162"/>
      <c r="S37" s="162"/>
      <c r="T37" s="162"/>
      <c r="U37" s="162"/>
      <c r="V37" s="155"/>
      <c r="W37" s="155"/>
    </row>
    <row r="38" spans="1:23" s="156" customFormat="1" x14ac:dyDescent="0.25">
      <c r="A38" s="113">
        <v>31</v>
      </c>
      <c r="B38" s="204"/>
      <c r="C38" s="157" t="s">
        <v>106</v>
      </c>
      <c r="D38" s="62"/>
      <c r="E38" s="153">
        <v>80</v>
      </c>
      <c r="F38" s="62" t="s">
        <v>129</v>
      </c>
      <c r="G38" s="62">
        <v>150</v>
      </c>
      <c r="H38" s="139">
        <f>G38*E38</f>
        <v>12000</v>
      </c>
      <c r="I38" s="140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  <c r="W38" s="155"/>
    </row>
    <row r="39" spans="1:23" s="156" customFormat="1" x14ac:dyDescent="0.25">
      <c r="A39" s="113">
        <v>32</v>
      </c>
      <c r="B39" s="204"/>
      <c r="C39" s="157" t="s">
        <v>137</v>
      </c>
      <c r="D39" s="62"/>
      <c r="E39" s="153">
        <v>3</v>
      </c>
      <c r="F39" s="62" t="s">
        <v>130</v>
      </c>
      <c r="G39" s="62">
        <v>2000</v>
      </c>
      <c r="H39" s="139">
        <f t="shared" ref="H39:H67" si="1">G39*E39</f>
        <v>6000</v>
      </c>
      <c r="I39" s="140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5"/>
      <c r="W39" s="155"/>
    </row>
    <row r="40" spans="1:23" s="156" customFormat="1" x14ac:dyDescent="0.25">
      <c r="A40" s="113">
        <v>33</v>
      </c>
      <c r="B40" s="204"/>
      <c r="C40" s="157" t="s">
        <v>108</v>
      </c>
      <c r="D40" s="62"/>
      <c r="E40" s="153">
        <v>80</v>
      </c>
      <c r="F40" s="62" t="s">
        <v>129</v>
      </c>
      <c r="G40" s="62">
        <v>150</v>
      </c>
      <c r="H40" s="139">
        <f t="shared" si="1"/>
        <v>12000</v>
      </c>
      <c r="I40" s="140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  <c r="W40" s="155"/>
    </row>
    <row r="41" spans="1:23" s="156" customFormat="1" x14ac:dyDescent="0.25">
      <c r="A41" s="113">
        <v>34</v>
      </c>
      <c r="B41" s="204"/>
      <c r="C41" s="157" t="s">
        <v>105</v>
      </c>
      <c r="D41" s="62"/>
      <c r="E41" s="153">
        <v>9</v>
      </c>
      <c r="F41" s="62" t="s">
        <v>129</v>
      </c>
      <c r="G41" s="62">
        <v>2500</v>
      </c>
      <c r="H41" s="139">
        <f t="shared" si="1"/>
        <v>22500</v>
      </c>
      <c r="I41" s="140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5"/>
      <c r="W41" s="155"/>
    </row>
    <row r="42" spans="1:23" s="156" customFormat="1" x14ac:dyDescent="0.25">
      <c r="A42" s="113">
        <v>35</v>
      </c>
      <c r="B42" s="204"/>
      <c r="C42" s="157" t="s">
        <v>110</v>
      </c>
      <c r="D42" s="62"/>
      <c r="E42" s="153">
        <v>9</v>
      </c>
      <c r="F42" s="62" t="s">
        <v>132</v>
      </c>
      <c r="G42" s="62">
        <v>200</v>
      </c>
      <c r="H42" s="139">
        <f t="shared" si="1"/>
        <v>1800</v>
      </c>
      <c r="I42" s="140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5"/>
      <c r="W42" s="155"/>
    </row>
    <row r="43" spans="1:23" s="156" customFormat="1" x14ac:dyDescent="0.25">
      <c r="A43" s="113">
        <v>36</v>
      </c>
      <c r="B43" s="204"/>
      <c r="C43" s="157" t="s">
        <v>111</v>
      </c>
      <c r="D43" s="62"/>
      <c r="E43" s="153">
        <v>10</v>
      </c>
      <c r="F43" s="62" t="s">
        <v>132</v>
      </c>
      <c r="G43" s="62">
        <v>70</v>
      </c>
      <c r="H43" s="139">
        <f t="shared" si="1"/>
        <v>700</v>
      </c>
      <c r="I43" s="140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5"/>
      <c r="W43" s="155"/>
    </row>
    <row r="44" spans="1:23" s="156" customFormat="1" x14ac:dyDescent="0.25">
      <c r="A44" s="113">
        <v>37</v>
      </c>
      <c r="B44" s="204"/>
      <c r="C44" s="157" t="s">
        <v>112</v>
      </c>
      <c r="D44" s="62"/>
      <c r="E44" s="153">
        <v>20</v>
      </c>
      <c r="F44" s="62" t="s">
        <v>132</v>
      </c>
      <c r="G44" s="62">
        <v>70</v>
      </c>
      <c r="H44" s="139">
        <f t="shared" si="1"/>
        <v>1400</v>
      </c>
      <c r="I44" s="140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5"/>
      <c r="W44" s="155"/>
    </row>
    <row r="45" spans="1:23" s="156" customFormat="1" x14ac:dyDescent="0.25">
      <c r="A45" s="113">
        <v>38</v>
      </c>
      <c r="B45" s="204"/>
      <c r="C45" s="157" t="s">
        <v>113</v>
      </c>
      <c r="D45" s="62"/>
      <c r="E45" s="153">
        <v>4</v>
      </c>
      <c r="F45" s="62" t="s">
        <v>129</v>
      </c>
      <c r="G45" s="62">
        <v>700</v>
      </c>
      <c r="H45" s="139">
        <f t="shared" si="1"/>
        <v>2800</v>
      </c>
      <c r="I45" s="140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5"/>
      <c r="W45" s="155"/>
    </row>
    <row r="46" spans="1:23" s="156" customFormat="1" x14ac:dyDescent="0.25">
      <c r="A46" s="113">
        <v>39</v>
      </c>
      <c r="B46" s="204"/>
      <c r="C46" s="157" t="s">
        <v>114</v>
      </c>
      <c r="D46" s="62"/>
      <c r="E46" s="153">
        <v>15</v>
      </c>
      <c r="F46" s="62" t="s">
        <v>133</v>
      </c>
      <c r="G46" s="62">
        <v>70</v>
      </c>
      <c r="H46" s="139">
        <f t="shared" si="1"/>
        <v>1050</v>
      </c>
      <c r="I46" s="140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5"/>
      <c r="W46" s="155"/>
    </row>
    <row r="47" spans="1:23" s="156" customFormat="1" x14ac:dyDescent="0.25">
      <c r="A47" s="113">
        <v>40</v>
      </c>
      <c r="B47" s="204"/>
      <c r="C47" s="157" t="s">
        <v>115</v>
      </c>
      <c r="D47" s="62"/>
      <c r="E47" s="153">
        <v>80</v>
      </c>
      <c r="F47" s="62" t="s">
        <v>129</v>
      </c>
      <c r="G47" s="62">
        <v>20</v>
      </c>
      <c r="H47" s="139">
        <f t="shared" si="1"/>
        <v>1600</v>
      </c>
      <c r="I47" s="140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5"/>
      <c r="W47" s="155"/>
    </row>
    <row r="48" spans="1:23" s="156" customFormat="1" x14ac:dyDescent="0.25">
      <c r="A48" s="113">
        <v>41</v>
      </c>
      <c r="B48" s="204"/>
      <c r="C48" s="157" t="s">
        <v>116</v>
      </c>
      <c r="D48" s="62"/>
      <c r="E48" s="153">
        <v>80</v>
      </c>
      <c r="F48" s="62" t="s">
        <v>129</v>
      </c>
      <c r="G48" s="62">
        <v>25</v>
      </c>
      <c r="H48" s="139">
        <f t="shared" si="1"/>
        <v>2000</v>
      </c>
      <c r="I48" s="140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5"/>
      <c r="W48" s="155"/>
    </row>
    <row r="49" spans="1:23" s="156" customFormat="1" x14ac:dyDescent="0.25">
      <c r="A49" s="113">
        <v>42</v>
      </c>
      <c r="B49" s="204"/>
      <c r="C49" s="157" t="s">
        <v>117</v>
      </c>
      <c r="D49" s="62"/>
      <c r="E49" s="153">
        <v>10</v>
      </c>
      <c r="F49" s="62" t="s">
        <v>129</v>
      </c>
      <c r="G49" s="62">
        <v>70</v>
      </c>
      <c r="H49" s="139">
        <f t="shared" si="1"/>
        <v>700</v>
      </c>
      <c r="I49" s="140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5"/>
      <c r="W49" s="155"/>
    </row>
    <row r="50" spans="1:23" s="156" customFormat="1" x14ac:dyDescent="0.25">
      <c r="A50" s="113">
        <v>43</v>
      </c>
      <c r="B50" s="204"/>
      <c r="C50" s="157" t="s">
        <v>118</v>
      </c>
      <c r="D50" s="62"/>
      <c r="E50" s="153">
        <v>82</v>
      </c>
      <c r="F50" s="62" t="s">
        <v>129</v>
      </c>
      <c r="G50" s="62">
        <v>50</v>
      </c>
      <c r="H50" s="139">
        <f t="shared" si="1"/>
        <v>4100</v>
      </c>
      <c r="I50" s="140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5"/>
      <c r="W50" s="155"/>
    </row>
    <row r="51" spans="1:23" s="156" customFormat="1" x14ac:dyDescent="0.25">
      <c r="A51" s="113">
        <v>44</v>
      </c>
      <c r="B51" s="204"/>
      <c r="C51" s="157" t="s">
        <v>119</v>
      </c>
      <c r="D51" s="62"/>
      <c r="E51" s="153">
        <v>6</v>
      </c>
      <c r="F51" s="62" t="s">
        <v>132</v>
      </c>
      <c r="G51" s="62">
        <v>125</v>
      </c>
      <c r="H51" s="139">
        <f t="shared" si="1"/>
        <v>750</v>
      </c>
      <c r="I51" s="140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5"/>
      <c r="W51" s="155"/>
    </row>
    <row r="52" spans="1:23" s="156" customFormat="1" x14ac:dyDescent="0.25">
      <c r="A52" s="113">
        <v>45</v>
      </c>
      <c r="B52" s="204"/>
      <c r="C52" s="157" t="s">
        <v>138</v>
      </c>
      <c r="D52" s="62"/>
      <c r="E52" s="153">
        <v>1</v>
      </c>
      <c r="F52" s="62" t="s">
        <v>147</v>
      </c>
      <c r="G52" s="62">
        <v>8000</v>
      </c>
      <c r="H52" s="139">
        <f t="shared" si="1"/>
        <v>8000</v>
      </c>
      <c r="I52" s="140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5"/>
      <c r="W52" s="155"/>
    </row>
    <row r="53" spans="1:23" s="156" customFormat="1" x14ac:dyDescent="0.25">
      <c r="A53" s="113">
        <v>46</v>
      </c>
      <c r="B53" s="204"/>
      <c r="C53" s="157" t="s">
        <v>139</v>
      </c>
      <c r="D53" s="62"/>
      <c r="E53" s="153">
        <v>6</v>
      </c>
      <c r="F53" s="62" t="s">
        <v>135</v>
      </c>
      <c r="G53" s="62">
        <v>300</v>
      </c>
      <c r="H53" s="139">
        <f t="shared" si="1"/>
        <v>1800</v>
      </c>
      <c r="I53" s="140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5"/>
      <c r="W53" s="155"/>
    </row>
    <row r="54" spans="1:23" s="156" customFormat="1" x14ac:dyDescent="0.25">
      <c r="A54" s="113">
        <v>47</v>
      </c>
      <c r="B54" s="204"/>
      <c r="C54" s="157" t="s">
        <v>121</v>
      </c>
      <c r="D54" s="62"/>
      <c r="E54" s="153">
        <v>6</v>
      </c>
      <c r="F54" s="62" t="s">
        <v>135</v>
      </c>
      <c r="G54" s="62">
        <v>450</v>
      </c>
      <c r="H54" s="139">
        <f t="shared" si="1"/>
        <v>2700</v>
      </c>
      <c r="I54" s="140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5"/>
      <c r="W54" s="155"/>
    </row>
    <row r="55" spans="1:23" s="156" customFormat="1" x14ac:dyDescent="0.25">
      <c r="A55" s="113">
        <v>48</v>
      </c>
      <c r="B55" s="204"/>
      <c r="C55" s="157" t="s">
        <v>140</v>
      </c>
      <c r="D55" s="62"/>
      <c r="E55" s="153">
        <v>6</v>
      </c>
      <c r="F55" s="62" t="s">
        <v>135</v>
      </c>
      <c r="G55" s="62">
        <v>450</v>
      </c>
      <c r="H55" s="139">
        <f t="shared" si="1"/>
        <v>2700</v>
      </c>
      <c r="I55" s="140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5"/>
      <c r="W55" s="155"/>
    </row>
    <row r="56" spans="1:23" s="156" customFormat="1" x14ac:dyDescent="0.25">
      <c r="A56" s="113">
        <v>49</v>
      </c>
      <c r="B56" s="204"/>
      <c r="C56" s="157" t="s">
        <v>139</v>
      </c>
      <c r="D56" s="62"/>
      <c r="E56" s="153">
        <v>90</v>
      </c>
      <c r="F56" s="62" t="s">
        <v>135</v>
      </c>
      <c r="G56" s="62">
        <v>1050</v>
      </c>
      <c r="H56" s="139">
        <f t="shared" si="1"/>
        <v>94500</v>
      </c>
      <c r="I56" s="140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5"/>
      <c r="W56" s="155"/>
    </row>
    <row r="57" spans="1:23" s="156" customFormat="1" x14ac:dyDescent="0.25">
      <c r="A57" s="113">
        <v>50</v>
      </c>
      <c r="B57" s="204"/>
      <c r="C57" s="157" t="s">
        <v>128</v>
      </c>
      <c r="D57" s="62"/>
      <c r="E57" s="153">
        <v>90</v>
      </c>
      <c r="F57" s="62" t="s">
        <v>135</v>
      </c>
      <c r="G57" s="62">
        <v>840</v>
      </c>
      <c r="H57" s="139">
        <f t="shared" si="1"/>
        <v>75600</v>
      </c>
      <c r="I57" s="140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5"/>
      <c r="W57" s="155"/>
    </row>
    <row r="58" spans="1:23" s="156" customFormat="1" x14ac:dyDescent="0.25">
      <c r="A58" s="113">
        <v>51</v>
      </c>
      <c r="B58" s="204"/>
      <c r="C58" s="157" t="s">
        <v>121</v>
      </c>
      <c r="D58" s="62"/>
      <c r="E58" s="153">
        <v>90</v>
      </c>
      <c r="F58" s="62" t="s">
        <v>135</v>
      </c>
      <c r="G58" s="62">
        <v>1260</v>
      </c>
      <c r="H58" s="139">
        <f t="shared" si="1"/>
        <v>113400</v>
      </c>
      <c r="I58" s="140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5"/>
      <c r="W58" s="155"/>
    </row>
    <row r="59" spans="1:23" s="156" customFormat="1" x14ac:dyDescent="0.25">
      <c r="A59" s="113">
        <v>52</v>
      </c>
      <c r="B59" s="204"/>
      <c r="C59" s="157" t="s">
        <v>122</v>
      </c>
      <c r="D59" s="62"/>
      <c r="E59" s="153">
        <v>90</v>
      </c>
      <c r="F59" s="62" t="s">
        <v>135</v>
      </c>
      <c r="G59" s="62">
        <v>840</v>
      </c>
      <c r="H59" s="139">
        <f t="shared" si="1"/>
        <v>75600</v>
      </c>
      <c r="I59" s="140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5"/>
      <c r="W59" s="155"/>
    </row>
    <row r="60" spans="1:23" s="156" customFormat="1" x14ac:dyDescent="0.25">
      <c r="A60" s="113">
        <v>53</v>
      </c>
      <c r="B60" s="204"/>
      <c r="C60" s="157" t="s">
        <v>140</v>
      </c>
      <c r="D60" s="62"/>
      <c r="E60" s="153">
        <v>90</v>
      </c>
      <c r="F60" s="62" t="s">
        <v>135</v>
      </c>
      <c r="G60" s="62">
        <v>1260</v>
      </c>
      <c r="H60" s="139">
        <f t="shared" si="1"/>
        <v>113400</v>
      </c>
      <c r="I60" s="140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5"/>
      <c r="W60" s="155"/>
    </row>
    <row r="61" spans="1:23" s="156" customFormat="1" x14ac:dyDescent="0.25">
      <c r="A61" s="113">
        <v>54</v>
      </c>
      <c r="B61" s="204"/>
      <c r="C61" s="157" t="s">
        <v>124</v>
      </c>
      <c r="D61" s="62"/>
      <c r="E61" s="153">
        <v>100</v>
      </c>
      <c r="F61" s="62" t="s">
        <v>135</v>
      </c>
      <c r="G61" s="62">
        <v>500</v>
      </c>
      <c r="H61" s="139">
        <f t="shared" si="1"/>
        <v>50000</v>
      </c>
      <c r="I61" s="140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5"/>
      <c r="W61" s="155"/>
    </row>
    <row r="62" spans="1:23" s="156" customFormat="1" x14ac:dyDescent="0.25">
      <c r="A62" s="113">
        <v>55</v>
      </c>
      <c r="B62" s="204"/>
      <c r="C62" s="157" t="s">
        <v>141</v>
      </c>
      <c r="D62" s="62"/>
      <c r="E62" s="153">
        <v>1</v>
      </c>
      <c r="F62" s="62" t="s">
        <v>147</v>
      </c>
      <c r="G62" s="62">
        <v>14950</v>
      </c>
      <c r="H62" s="139">
        <f t="shared" si="1"/>
        <v>14950</v>
      </c>
      <c r="I62" s="140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5"/>
      <c r="W62" s="155"/>
    </row>
    <row r="63" spans="1:23" s="156" customFormat="1" x14ac:dyDescent="0.25">
      <c r="A63" s="113">
        <v>56</v>
      </c>
      <c r="B63" s="204"/>
      <c r="C63" s="157" t="s">
        <v>142</v>
      </c>
      <c r="D63" s="62"/>
      <c r="E63" s="153">
        <v>1</v>
      </c>
      <c r="F63" s="62" t="s">
        <v>147</v>
      </c>
      <c r="G63" s="62">
        <v>3000</v>
      </c>
      <c r="H63" s="139">
        <f t="shared" si="1"/>
        <v>3000</v>
      </c>
      <c r="I63" s="140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5"/>
      <c r="W63" s="155"/>
    </row>
    <row r="64" spans="1:23" s="156" customFormat="1" x14ac:dyDescent="0.25">
      <c r="A64" s="113">
        <v>57</v>
      </c>
      <c r="B64" s="204"/>
      <c r="C64" s="157" t="s">
        <v>143</v>
      </c>
      <c r="D64" s="62"/>
      <c r="E64" s="153">
        <v>2</v>
      </c>
      <c r="F64" s="62" t="s">
        <v>136</v>
      </c>
      <c r="G64" s="62">
        <v>1500</v>
      </c>
      <c r="H64" s="139">
        <f t="shared" si="1"/>
        <v>3000</v>
      </c>
      <c r="I64" s="140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5"/>
      <c r="W64" s="155"/>
    </row>
    <row r="65" spans="1:23" s="156" customFormat="1" x14ac:dyDescent="0.25">
      <c r="A65" s="113">
        <v>58</v>
      </c>
      <c r="B65" s="204"/>
      <c r="C65" s="157" t="s">
        <v>144</v>
      </c>
      <c r="D65" s="62"/>
      <c r="E65" s="153">
        <v>1</v>
      </c>
      <c r="F65" s="62" t="s">
        <v>147</v>
      </c>
      <c r="G65" s="62">
        <v>2000</v>
      </c>
      <c r="H65" s="139">
        <f t="shared" si="1"/>
        <v>2000</v>
      </c>
      <c r="I65" s="140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5"/>
      <c r="W65" s="155"/>
    </row>
    <row r="66" spans="1:23" s="156" customFormat="1" x14ac:dyDescent="0.25">
      <c r="A66" s="113">
        <v>59</v>
      </c>
      <c r="B66" s="204"/>
      <c r="C66" s="157" t="s">
        <v>145</v>
      </c>
      <c r="D66" s="62"/>
      <c r="E66" s="153">
        <v>1</v>
      </c>
      <c r="F66" s="62" t="s">
        <v>147</v>
      </c>
      <c r="G66" s="62">
        <v>5000</v>
      </c>
      <c r="H66" s="139">
        <f t="shared" si="1"/>
        <v>5000</v>
      </c>
      <c r="I66" s="140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5"/>
      <c r="W66" s="155"/>
    </row>
    <row r="67" spans="1:23" s="156" customFormat="1" x14ac:dyDescent="0.25">
      <c r="A67" s="113">
        <v>60</v>
      </c>
      <c r="B67" s="204"/>
      <c r="C67" s="157" t="s">
        <v>146</v>
      </c>
      <c r="D67" s="62"/>
      <c r="E67" s="153">
        <v>1</v>
      </c>
      <c r="F67" s="62" t="s">
        <v>147</v>
      </c>
      <c r="G67" s="62">
        <v>14950</v>
      </c>
      <c r="H67" s="139">
        <f t="shared" si="1"/>
        <v>14950</v>
      </c>
      <c r="I67" s="140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5"/>
      <c r="W67" s="155"/>
    </row>
    <row r="68" spans="1:23" s="156" customFormat="1" ht="25.5" x14ac:dyDescent="0.25">
      <c r="A68" s="113">
        <v>61</v>
      </c>
      <c r="B68" s="163" t="s">
        <v>99</v>
      </c>
      <c r="C68" s="158" t="s">
        <v>148</v>
      </c>
      <c r="D68" s="160" t="s">
        <v>540</v>
      </c>
      <c r="E68" s="159"/>
      <c r="F68" s="160"/>
      <c r="G68" s="160"/>
      <c r="H68" s="161">
        <f>SUM(H69:H98)</f>
        <v>650000</v>
      </c>
      <c r="I68" s="165" t="s">
        <v>40</v>
      </c>
      <c r="J68" s="162"/>
      <c r="K68" s="180"/>
      <c r="L68" s="162"/>
      <c r="M68" s="180">
        <v>1</v>
      </c>
      <c r="N68" s="162"/>
      <c r="O68" s="162"/>
      <c r="P68" s="162"/>
      <c r="Q68" s="162"/>
      <c r="R68" s="162"/>
      <c r="S68" s="162"/>
      <c r="T68" s="162"/>
      <c r="U68" s="162"/>
      <c r="V68" s="155"/>
      <c r="W68" s="155"/>
    </row>
    <row r="69" spans="1:23" s="156" customFormat="1" x14ac:dyDescent="0.25">
      <c r="A69" s="113">
        <v>62</v>
      </c>
      <c r="B69" s="204"/>
      <c r="C69" s="157" t="s">
        <v>106</v>
      </c>
      <c r="D69" s="62"/>
      <c r="E69" s="153">
        <v>80</v>
      </c>
      <c r="F69" s="62" t="s">
        <v>129</v>
      </c>
      <c r="G69" s="62">
        <v>150</v>
      </c>
      <c r="H69" s="139">
        <f>G69*E69</f>
        <v>12000</v>
      </c>
      <c r="I69" s="140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5"/>
      <c r="W69" s="155"/>
    </row>
    <row r="70" spans="1:23" s="156" customFormat="1" x14ac:dyDescent="0.25">
      <c r="A70" s="113">
        <v>63</v>
      </c>
      <c r="B70" s="204"/>
      <c r="C70" s="157" t="s">
        <v>137</v>
      </c>
      <c r="D70" s="62"/>
      <c r="E70" s="153">
        <v>3</v>
      </c>
      <c r="F70" s="62" t="s">
        <v>130</v>
      </c>
      <c r="G70" s="62">
        <v>2000</v>
      </c>
      <c r="H70" s="139">
        <f t="shared" ref="H70:H98" si="2">G70*E70</f>
        <v>6000</v>
      </c>
      <c r="I70" s="140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5"/>
      <c r="W70" s="155"/>
    </row>
    <row r="71" spans="1:23" s="156" customFormat="1" x14ac:dyDescent="0.25">
      <c r="A71" s="113">
        <v>64</v>
      </c>
      <c r="B71" s="204"/>
      <c r="C71" s="157" t="s">
        <v>108</v>
      </c>
      <c r="D71" s="62"/>
      <c r="E71" s="153">
        <v>80</v>
      </c>
      <c r="F71" s="62" t="s">
        <v>129</v>
      </c>
      <c r="G71" s="62">
        <v>150</v>
      </c>
      <c r="H71" s="139">
        <f t="shared" si="2"/>
        <v>12000</v>
      </c>
      <c r="I71" s="140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5"/>
      <c r="W71" s="155"/>
    </row>
    <row r="72" spans="1:23" s="156" customFormat="1" x14ac:dyDescent="0.25">
      <c r="A72" s="113">
        <v>65</v>
      </c>
      <c r="B72" s="204"/>
      <c r="C72" s="157" t="s">
        <v>105</v>
      </c>
      <c r="D72" s="62"/>
      <c r="E72" s="153">
        <v>9</v>
      </c>
      <c r="F72" s="62" t="s">
        <v>129</v>
      </c>
      <c r="G72" s="62">
        <v>2500</v>
      </c>
      <c r="H72" s="139">
        <f t="shared" si="2"/>
        <v>22500</v>
      </c>
      <c r="I72" s="140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5"/>
      <c r="W72" s="155"/>
    </row>
    <row r="73" spans="1:23" s="156" customFormat="1" x14ac:dyDescent="0.25">
      <c r="A73" s="113">
        <v>66</v>
      </c>
      <c r="B73" s="204"/>
      <c r="C73" s="157" t="s">
        <v>110</v>
      </c>
      <c r="D73" s="62"/>
      <c r="E73" s="153">
        <v>9</v>
      </c>
      <c r="F73" s="62" t="s">
        <v>132</v>
      </c>
      <c r="G73" s="62">
        <v>200</v>
      </c>
      <c r="H73" s="139">
        <f t="shared" si="2"/>
        <v>1800</v>
      </c>
      <c r="I73" s="140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5"/>
      <c r="W73" s="155"/>
    </row>
    <row r="74" spans="1:23" s="156" customFormat="1" x14ac:dyDescent="0.25">
      <c r="A74" s="113">
        <v>67</v>
      </c>
      <c r="B74" s="204"/>
      <c r="C74" s="157" t="s">
        <v>111</v>
      </c>
      <c r="D74" s="62"/>
      <c r="E74" s="153">
        <v>10</v>
      </c>
      <c r="F74" s="62" t="s">
        <v>132</v>
      </c>
      <c r="G74" s="62">
        <v>70</v>
      </c>
      <c r="H74" s="139">
        <f t="shared" si="2"/>
        <v>700</v>
      </c>
      <c r="I74" s="140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5"/>
      <c r="W74" s="155"/>
    </row>
    <row r="75" spans="1:23" s="156" customFormat="1" x14ac:dyDescent="0.25">
      <c r="A75" s="113">
        <v>68</v>
      </c>
      <c r="B75" s="204"/>
      <c r="C75" s="157" t="s">
        <v>112</v>
      </c>
      <c r="D75" s="62"/>
      <c r="E75" s="153">
        <v>20</v>
      </c>
      <c r="F75" s="62" t="s">
        <v>132</v>
      </c>
      <c r="G75" s="62">
        <v>70</v>
      </c>
      <c r="H75" s="139">
        <f t="shared" si="2"/>
        <v>1400</v>
      </c>
      <c r="I75" s="140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5"/>
      <c r="W75" s="155"/>
    </row>
    <row r="76" spans="1:23" s="156" customFormat="1" x14ac:dyDescent="0.25">
      <c r="A76" s="113">
        <v>69</v>
      </c>
      <c r="B76" s="204"/>
      <c r="C76" s="157" t="s">
        <v>113</v>
      </c>
      <c r="D76" s="62"/>
      <c r="E76" s="153">
        <v>4</v>
      </c>
      <c r="F76" s="62" t="s">
        <v>129</v>
      </c>
      <c r="G76" s="62">
        <v>700</v>
      </c>
      <c r="H76" s="139">
        <f t="shared" si="2"/>
        <v>2800</v>
      </c>
      <c r="I76" s="140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5"/>
      <c r="W76" s="155"/>
    </row>
    <row r="77" spans="1:23" s="156" customFormat="1" x14ac:dyDescent="0.25">
      <c r="A77" s="113">
        <v>70</v>
      </c>
      <c r="B77" s="204"/>
      <c r="C77" s="157" t="s">
        <v>114</v>
      </c>
      <c r="D77" s="62"/>
      <c r="E77" s="153">
        <v>15</v>
      </c>
      <c r="F77" s="62" t="s">
        <v>133</v>
      </c>
      <c r="G77" s="62">
        <v>70</v>
      </c>
      <c r="H77" s="139">
        <f t="shared" si="2"/>
        <v>1050</v>
      </c>
      <c r="I77" s="140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5"/>
      <c r="W77" s="155"/>
    </row>
    <row r="78" spans="1:23" s="156" customFormat="1" x14ac:dyDescent="0.25">
      <c r="A78" s="113">
        <v>71</v>
      </c>
      <c r="B78" s="204"/>
      <c r="C78" s="157" t="s">
        <v>115</v>
      </c>
      <c r="D78" s="62"/>
      <c r="E78" s="153">
        <v>80</v>
      </c>
      <c r="F78" s="62" t="s">
        <v>129</v>
      </c>
      <c r="G78" s="62">
        <v>20</v>
      </c>
      <c r="H78" s="139">
        <f t="shared" si="2"/>
        <v>1600</v>
      </c>
      <c r="I78" s="140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5"/>
      <c r="W78" s="155"/>
    </row>
    <row r="79" spans="1:23" s="156" customFormat="1" x14ac:dyDescent="0.25">
      <c r="A79" s="113">
        <v>72</v>
      </c>
      <c r="B79" s="204"/>
      <c r="C79" s="157" t="s">
        <v>116</v>
      </c>
      <c r="D79" s="62"/>
      <c r="E79" s="153">
        <v>80</v>
      </c>
      <c r="F79" s="62" t="s">
        <v>129</v>
      </c>
      <c r="G79" s="62">
        <v>25</v>
      </c>
      <c r="H79" s="139">
        <f t="shared" si="2"/>
        <v>2000</v>
      </c>
      <c r="I79" s="140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5"/>
      <c r="W79" s="155"/>
    </row>
    <row r="80" spans="1:23" s="156" customFormat="1" x14ac:dyDescent="0.25">
      <c r="A80" s="113">
        <v>73</v>
      </c>
      <c r="B80" s="204"/>
      <c r="C80" s="157" t="s">
        <v>117</v>
      </c>
      <c r="D80" s="62"/>
      <c r="E80" s="153">
        <v>10</v>
      </c>
      <c r="F80" s="62" t="s">
        <v>129</v>
      </c>
      <c r="G80" s="62">
        <v>70</v>
      </c>
      <c r="H80" s="139">
        <f t="shared" si="2"/>
        <v>700</v>
      </c>
      <c r="I80" s="140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5"/>
      <c r="W80" s="155"/>
    </row>
    <row r="81" spans="1:23" s="156" customFormat="1" x14ac:dyDescent="0.25">
      <c r="A81" s="113">
        <v>74</v>
      </c>
      <c r="B81" s="204"/>
      <c r="C81" s="157" t="s">
        <v>118</v>
      </c>
      <c r="D81" s="62"/>
      <c r="E81" s="153">
        <v>82</v>
      </c>
      <c r="F81" s="62" t="s">
        <v>129</v>
      </c>
      <c r="G81" s="62">
        <v>50</v>
      </c>
      <c r="H81" s="139">
        <f t="shared" si="2"/>
        <v>4100</v>
      </c>
      <c r="I81" s="140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5"/>
      <c r="W81" s="155"/>
    </row>
    <row r="82" spans="1:23" s="156" customFormat="1" x14ac:dyDescent="0.25">
      <c r="A82" s="113">
        <v>75</v>
      </c>
      <c r="B82" s="204"/>
      <c r="C82" s="157" t="s">
        <v>119</v>
      </c>
      <c r="D82" s="62"/>
      <c r="E82" s="153">
        <v>6</v>
      </c>
      <c r="F82" s="62" t="s">
        <v>132</v>
      </c>
      <c r="G82" s="62">
        <v>125</v>
      </c>
      <c r="H82" s="139">
        <f t="shared" si="2"/>
        <v>750</v>
      </c>
      <c r="I82" s="140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5"/>
      <c r="W82" s="155"/>
    </row>
    <row r="83" spans="1:23" s="156" customFormat="1" x14ac:dyDescent="0.25">
      <c r="A83" s="113">
        <v>76</v>
      </c>
      <c r="B83" s="204"/>
      <c r="C83" s="157" t="s">
        <v>138</v>
      </c>
      <c r="D83" s="62"/>
      <c r="E83" s="153">
        <v>1</v>
      </c>
      <c r="F83" s="62" t="s">
        <v>147</v>
      </c>
      <c r="G83" s="62">
        <v>8000</v>
      </c>
      <c r="H83" s="139">
        <f t="shared" si="2"/>
        <v>8000</v>
      </c>
      <c r="I83" s="140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5"/>
      <c r="W83" s="155"/>
    </row>
    <row r="84" spans="1:23" s="156" customFormat="1" x14ac:dyDescent="0.25">
      <c r="A84" s="113">
        <v>77</v>
      </c>
      <c r="B84" s="204"/>
      <c r="C84" s="157" t="s">
        <v>139</v>
      </c>
      <c r="D84" s="62"/>
      <c r="E84" s="153">
        <v>6</v>
      </c>
      <c r="F84" s="62" t="s">
        <v>135</v>
      </c>
      <c r="G84" s="62">
        <v>300</v>
      </c>
      <c r="H84" s="139">
        <f t="shared" si="2"/>
        <v>1800</v>
      </c>
      <c r="I84" s="140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5"/>
      <c r="W84" s="155"/>
    </row>
    <row r="85" spans="1:23" s="156" customFormat="1" x14ac:dyDescent="0.25">
      <c r="A85" s="113">
        <v>78</v>
      </c>
      <c r="B85" s="204"/>
      <c r="C85" s="157" t="s">
        <v>121</v>
      </c>
      <c r="D85" s="62"/>
      <c r="E85" s="153">
        <v>6</v>
      </c>
      <c r="F85" s="62" t="s">
        <v>135</v>
      </c>
      <c r="G85" s="62">
        <v>450</v>
      </c>
      <c r="H85" s="139">
        <f t="shared" si="2"/>
        <v>2700</v>
      </c>
      <c r="I85" s="140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5"/>
      <c r="W85" s="155"/>
    </row>
    <row r="86" spans="1:23" s="156" customFormat="1" x14ac:dyDescent="0.25">
      <c r="A86" s="113">
        <v>79</v>
      </c>
      <c r="B86" s="204"/>
      <c r="C86" s="157" t="s">
        <v>140</v>
      </c>
      <c r="D86" s="62"/>
      <c r="E86" s="153">
        <v>6</v>
      </c>
      <c r="F86" s="62" t="s">
        <v>135</v>
      </c>
      <c r="G86" s="62">
        <v>450</v>
      </c>
      <c r="H86" s="139">
        <f t="shared" si="2"/>
        <v>2700</v>
      </c>
      <c r="I86" s="140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5"/>
      <c r="W86" s="155"/>
    </row>
    <row r="87" spans="1:23" s="156" customFormat="1" x14ac:dyDescent="0.25">
      <c r="A87" s="113">
        <v>80</v>
      </c>
      <c r="B87" s="204"/>
      <c r="C87" s="157" t="s">
        <v>139</v>
      </c>
      <c r="D87" s="62"/>
      <c r="E87" s="153">
        <v>90</v>
      </c>
      <c r="F87" s="62" t="s">
        <v>135</v>
      </c>
      <c r="G87" s="62">
        <v>1050</v>
      </c>
      <c r="H87" s="139">
        <f t="shared" si="2"/>
        <v>94500</v>
      </c>
      <c r="I87" s="140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5"/>
      <c r="W87" s="155"/>
    </row>
    <row r="88" spans="1:23" s="156" customFormat="1" x14ac:dyDescent="0.25">
      <c r="A88" s="113">
        <v>81</v>
      </c>
      <c r="B88" s="204"/>
      <c r="C88" s="157" t="s">
        <v>128</v>
      </c>
      <c r="D88" s="62"/>
      <c r="E88" s="153">
        <v>90</v>
      </c>
      <c r="F88" s="62" t="s">
        <v>135</v>
      </c>
      <c r="G88" s="62">
        <v>840</v>
      </c>
      <c r="H88" s="139">
        <f t="shared" si="2"/>
        <v>75600</v>
      </c>
      <c r="I88" s="140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5"/>
      <c r="W88" s="155"/>
    </row>
    <row r="89" spans="1:23" s="156" customFormat="1" x14ac:dyDescent="0.25">
      <c r="A89" s="113">
        <v>82</v>
      </c>
      <c r="B89" s="204"/>
      <c r="C89" s="157" t="s">
        <v>121</v>
      </c>
      <c r="D89" s="62"/>
      <c r="E89" s="153">
        <v>90</v>
      </c>
      <c r="F89" s="62" t="s">
        <v>135</v>
      </c>
      <c r="G89" s="62">
        <v>1260</v>
      </c>
      <c r="H89" s="139">
        <f t="shared" si="2"/>
        <v>113400</v>
      </c>
      <c r="I89" s="140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5"/>
      <c r="W89" s="155"/>
    </row>
    <row r="90" spans="1:23" s="156" customFormat="1" x14ac:dyDescent="0.25">
      <c r="A90" s="113">
        <v>83</v>
      </c>
      <c r="B90" s="204"/>
      <c r="C90" s="157" t="s">
        <v>122</v>
      </c>
      <c r="D90" s="62"/>
      <c r="E90" s="153">
        <v>90</v>
      </c>
      <c r="F90" s="62" t="s">
        <v>135</v>
      </c>
      <c r="G90" s="62">
        <v>840</v>
      </c>
      <c r="H90" s="139">
        <f t="shared" si="2"/>
        <v>75600</v>
      </c>
      <c r="I90" s="140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5"/>
      <c r="W90" s="155"/>
    </row>
    <row r="91" spans="1:23" s="156" customFormat="1" x14ac:dyDescent="0.25">
      <c r="A91" s="113">
        <v>84</v>
      </c>
      <c r="B91" s="204"/>
      <c r="C91" s="157" t="s">
        <v>140</v>
      </c>
      <c r="D91" s="62"/>
      <c r="E91" s="153">
        <v>90</v>
      </c>
      <c r="F91" s="62" t="s">
        <v>135</v>
      </c>
      <c r="G91" s="62">
        <v>1260</v>
      </c>
      <c r="H91" s="139">
        <f t="shared" si="2"/>
        <v>113400</v>
      </c>
      <c r="I91" s="140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5"/>
      <c r="W91" s="155"/>
    </row>
    <row r="92" spans="1:23" s="156" customFormat="1" x14ac:dyDescent="0.25">
      <c r="A92" s="113">
        <v>85</v>
      </c>
      <c r="B92" s="204"/>
      <c r="C92" s="157" t="s">
        <v>124</v>
      </c>
      <c r="D92" s="62"/>
      <c r="E92" s="153">
        <v>100</v>
      </c>
      <c r="F92" s="62" t="s">
        <v>135</v>
      </c>
      <c r="G92" s="62">
        <v>500</v>
      </c>
      <c r="H92" s="139">
        <f t="shared" si="2"/>
        <v>50000</v>
      </c>
      <c r="I92" s="140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5"/>
      <c r="W92" s="155"/>
    </row>
    <row r="93" spans="1:23" s="156" customFormat="1" x14ac:dyDescent="0.25">
      <c r="A93" s="113">
        <v>86</v>
      </c>
      <c r="B93" s="204"/>
      <c r="C93" s="157" t="s">
        <v>141</v>
      </c>
      <c r="D93" s="62"/>
      <c r="E93" s="153">
        <v>1</v>
      </c>
      <c r="F93" s="62" t="s">
        <v>147</v>
      </c>
      <c r="G93" s="62">
        <v>14950</v>
      </c>
      <c r="H93" s="139">
        <f t="shared" si="2"/>
        <v>14950</v>
      </c>
      <c r="I93" s="140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5"/>
      <c r="W93" s="155"/>
    </row>
    <row r="94" spans="1:23" s="156" customFormat="1" x14ac:dyDescent="0.25">
      <c r="A94" s="113">
        <v>87</v>
      </c>
      <c r="B94" s="204"/>
      <c r="C94" s="157" t="s">
        <v>142</v>
      </c>
      <c r="D94" s="62"/>
      <c r="E94" s="153">
        <v>1</v>
      </c>
      <c r="F94" s="62" t="s">
        <v>147</v>
      </c>
      <c r="G94" s="62">
        <v>3000</v>
      </c>
      <c r="H94" s="139">
        <f t="shared" si="2"/>
        <v>3000</v>
      </c>
      <c r="I94" s="140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5"/>
      <c r="W94" s="155"/>
    </row>
    <row r="95" spans="1:23" s="156" customFormat="1" x14ac:dyDescent="0.25">
      <c r="A95" s="113">
        <v>88</v>
      </c>
      <c r="B95" s="204"/>
      <c r="C95" s="157" t="s">
        <v>143</v>
      </c>
      <c r="D95" s="62"/>
      <c r="E95" s="153">
        <v>2</v>
      </c>
      <c r="F95" s="62" t="s">
        <v>136</v>
      </c>
      <c r="G95" s="62">
        <v>1500</v>
      </c>
      <c r="H95" s="139">
        <f t="shared" si="2"/>
        <v>3000</v>
      </c>
      <c r="I95" s="140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5"/>
      <c r="W95" s="155"/>
    </row>
    <row r="96" spans="1:23" s="156" customFormat="1" x14ac:dyDescent="0.25">
      <c r="A96" s="113">
        <v>89</v>
      </c>
      <c r="B96" s="204"/>
      <c r="C96" s="157" t="s">
        <v>144</v>
      </c>
      <c r="D96" s="62"/>
      <c r="E96" s="153">
        <v>1</v>
      </c>
      <c r="F96" s="62" t="s">
        <v>147</v>
      </c>
      <c r="G96" s="62">
        <v>2000</v>
      </c>
      <c r="H96" s="139">
        <f t="shared" si="2"/>
        <v>2000</v>
      </c>
      <c r="I96" s="140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5"/>
      <c r="W96" s="155"/>
    </row>
    <row r="97" spans="1:23" s="156" customFormat="1" x14ac:dyDescent="0.25">
      <c r="A97" s="113">
        <v>90</v>
      </c>
      <c r="B97" s="204"/>
      <c r="C97" s="157" t="s">
        <v>145</v>
      </c>
      <c r="D97" s="62"/>
      <c r="E97" s="153">
        <v>1</v>
      </c>
      <c r="F97" s="62" t="s">
        <v>147</v>
      </c>
      <c r="G97" s="62">
        <v>5000</v>
      </c>
      <c r="H97" s="139">
        <f t="shared" si="2"/>
        <v>5000</v>
      </c>
      <c r="I97" s="140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5"/>
      <c r="W97" s="155"/>
    </row>
    <row r="98" spans="1:23" s="156" customFormat="1" x14ac:dyDescent="0.25">
      <c r="A98" s="113">
        <v>91</v>
      </c>
      <c r="B98" s="204"/>
      <c r="C98" s="157" t="s">
        <v>146</v>
      </c>
      <c r="D98" s="62"/>
      <c r="E98" s="153">
        <v>1</v>
      </c>
      <c r="F98" s="62" t="s">
        <v>147</v>
      </c>
      <c r="G98" s="62">
        <v>14950</v>
      </c>
      <c r="H98" s="139">
        <f t="shared" si="2"/>
        <v>14950</v>
      </c>
      <c r="I98" s="140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5"/>
      <c r="W98" s="155"/>
    </row>
    <row r="99" spans="1:23" s="156" customFormat="1" ht="25.5" x14ac:dyDescent="0.25">
      <c r="A99" s="113">
        <v>92</v>
      </c>
      <c r="B99" s="163" t="s">
        <v>99</v>
      </c>
      <c r="C99" s="158" t="s">
        <v>149</v>
      </c>
      <c r="D99" s="160" t="s">
        <v>540</v>
      </c>
      <c r="E99" s="159"/>
      <c r="F99" s="160"/>
      <c r="G99" s="160"/>
      <c r="H99" s="161">
        <f>SUM(H100:H121)</f>
        <v>800000</v>
      </c>
      <c r="I99" s="165" t="s">
        <v>40</v>
      </c>
      <c r="J99" s="162"/>
      <c r="K99" s="162"/>
      <c r="L99" s="162"/>
      <c r="M99" s="180"/>
      <c r="N99" s="180">
        <v>1</v>
      </c>
      <c r="O99" s="162"/>
      <c r="P99" s="162"/>
      <c r="Q99" s="162"/>
      <c r="R99" s="162"/>
      <c r="S99" s="162"/>
      <c r="T99" s="162"/>
      <c r="U99" s="162"/>
      <c r="V99" s="155"/>
      <c r="W99" s="155"/>
    </row>
    <row r="100" spans="1:23" s="156" customFormat="1" x14ac:dyDescent="0.25">
      <c r="A100" s="113">
        <v>93</v>
      </c>
      <c r="B100" s="204"/>
      <c r="C100" s="157" t="s">
        <v>106</v>
      </c>
      <c r="D100" s="62"/>
      <c r="E100" s="153">
        <v>75</v>
      </c>
      <c r="F100" s="62" t="s">
        <v>129</v>
      </c>
      <c r="G100" s="62">
        <v>150</v>
      </c>
      <c r="H100" s="139">
        <f>SUM(G100*E100)</f>
        <v>11250</v>
      </c>
      <c r="I100" s="140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5"/>
      <c r="W100" s="155"/>
    </row>
    <row r="101" spans="1:23" s="156" customFormat="1" x14ac:dyDescent="0.25">
      <c r="A101" s="113">
        <v>94</v>
      </c>
      <c r="B101" s="204"/>
      <c r="C101" s="157" t="s">
        <v>137</v>
      </c>
      <c r="D101" s="62"/>
      <c r="E101" s="153">
        <v>3</v>
      </c>
      <c r="F101" s="62" t="s">
        <v>130</v>
      </c>
      <c r="G101" s="62">
        <v>2000</v>
      </c>
      <c r="H101" s="139">
        <f t="shared" ref="H101:H121" si="3">SUM(G101*E101)</f>
        <v>6000</v>
      </c>
      <c r="I101" s="140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5"/>
      <c r="W101" s="155"/>
    </row>
    <row r="102" spans="1:23" s="156" customFormat="1" x14ac:dyDescent="0.25">
      <c r="A102" s="113">
        <v>95</v>
      </c>
      <c r="B102" s="204"/>
      <c r="C102" s="157" t="s">
        <v>111</v>
      </c>
      <c r="D102" s="62"/>
      <c r="E102" s="153">
        <v>5</v>
      </c>
      <c r="F102" s="62" t="s">
        <v>132</v>
      </c>
      <c r="G102" s="62">
        <v>90</v>
      </c>
      <c r="H102" s="139">
        <f t="shared" si="3"/>
        <v>450</v>
      </c>
      <c r="I102" s="140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5"/>
      <c r="W102" s="155"/>
    </row>
    <row r="103" spans="1:23" s="156" customFormat="1" x14ac:dyDescent="0.25">
      <c r="A103" s="113">
        <v>96</v>
      </c>
      <c r="B103" s="204"/>
      <c r="C103" s="157" t="s">
        <v>113</v>
      </c>
      <c r="D103" s="62"/>
      <c r="E103" s="153">
        <v>5</v>
      </c>
      <c r="F103" s="62" t="s">
        <v>129</v>
      </c>
      <c r="G103" s="62">
        <v>600</v>
      </c>
      <c r="H103" s="139">
        <f t="shared" si="3"/>
        <v>3000</v>
      </c>
      <c r="I103" s="140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5"/>
      <c r="W103" s="155"/>
    </row>
    <row r="104" spans="1:23" s="156" customFormat="1" x14ac:dyDescent="0.25">
      <c r="A104" s="113">
        <v>97</v>
      </c>
      <c r="B104" s="204"/>
      <c r="C104" s="157" t="s">
        <v>114</v>
      </c>
      <c r="D104" s="62"/>
      <c r="E104" s="153">
        <v>10</v>
      </c>
      <c r="F104" s="62" t="s">
        <v>133</v>
      </c>
      <c r="G104" s="62">
        <v>80</v>
      </c>
      <c r="H104" s="139">
        <f t="shared" si="3"/>
        <v>800</v>
      </c>
      <c r="I104" s="140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5"/>
      <c r="W104" s="155"/>
    </row>
    <row r="105" spans="1:23" s="156" customFormat="1" x14ac:dyDescent="0.25">
      <c r="A105" s="113">
        <v>98</v>
      </c>
      <c r="B105" s="204"/>
      <c r="C105" s="157" t="s">
        <v>116</v>
      </c>
      <c r="D105" s="62"/>
      <c r="E105" s="153">
        <v>75</v>
      </c>
      <c r="F105" s="62" t="s">
        <v>129</v>
      </c>
      <c r="G105" s="62">
        <v>45</v>
      </c>
      <c r="H105" s="139">
        <f t="shared" si="3"/>
        <v>3375</v>
      </c>
      <c r="I105" s="140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5"/>
      <c r="W105" s="155"/>
    </row>
    <row r="106" spans="1:23" s="156" customFormat="1" x14ac:dyDescent="0.25">
      <c r="A106" s="113">
        <v>99</v>
      </c>
      <c r="B106" s="204"/>
      <c r="C106" s="157" t="s">
        <v>118</v>
      </c>
      <c r="D106" s="62"/>
      <c r="E106" s="153">
        <v>75</v>
      </c>
      <c r="F106" s="62" t="s">
        <v>129</v>
      </c>
      <c r="G106" s="62">
        <v>50</v>
      </c>
      <c r="H106" s="139">
        <f t="shared" si="3"/>
        <v>3750</v>
      </c>
      <c r="I106" s="140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5"/>
      <c r="W106" s="155"/>
    </row>
    <row r="107" spans="1:23" s="156" customFormat="1" x14ac:dyDescent="0.25">
      <c r="A107" s="113">
        <v>100</v>
      </c>
      <c r="B107" s="204"/>
      <c r="C107" s="157" t="s">
        <v>119</v>
      </c>
      <c r="D107" s="62"/>
      <c r="E107" s="153">
        <v>6</v>
      </c>
      <c r="F107" s="62" t="s">
        <v>132</v>
      </c>
      <c r="G107" s="62">
        <v>155</v>
      </c>
      <c r="H107" s="139">
        <f t="shared" si="3"/>
        <v>930</v>
      </c>
      <c r="I107" s="140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5"/>
      <c r="W107" s="155"/>
    </row>
    <row r="108" spans="1:23" s="156" customFormat="1" x14ac:dyDescent="0.25">
      <c r="A108" s="113">
        <v>101</v>
      </c>
      <c r="B108" s="204"/>
      <c r="C108" s="157" t="s">
        <v>138</v>
      </c>
      <c r="D108" s="62"/>
      <c r="E108" s="153">
        <v>1</v>
      </c>
      <c r="F108" s="62" t="s">
        <v>147</v>
      </c>
      <c r="G108" s="62">
        <v>11720</v>
      </c>
      <c r="H108" s="139">
        <f t="shared" si="3"/>
        <v>11720</v>
      </c>
      <c r="I108" s="140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5"/>
      <c r="W108" s="155"/>
    </row>
    <row r="109" spans="1:23" s="156" customFormat="1" x14ac:dyDescent="0.25">
      <c r="A109" s="113">
        <v>102</v>
      </c>
      <c r="B109" s="204"/>
      <c r="C109" s="157" t="s">
        <v>150</v>
      </c>
      <c r="D109" s="62"/>
      <c r="E109" s="153">
        <v>5</v>
      </c>
      <c r="F109" s="62" t="s">
        <v>134</v>
      </c>
      <c r="G109" s="62">
        <v>5000</v>
      </c>
      <c r="H109" s="139">
        <f t="shared" si="3"/>
        <v>25000</v>
      </c>
      <c r="I109" s="140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5"/>
      <c r="W109" s="155"/>
    </row>
    <row r="110" spans="1:23" s="156" customFormat="1" x14ac:dyDescent="0.25">
      <c r="A110" s="113">
        <v>103</v>
      </c>
      <c r="B110" s="204"/>
      <c r="C110" s="157" t="s">
        <v>151</v>
      </c>
      <c r="D110" s="62"/>
      <c r="E110" s="153">
        <v>1</v>
      </c>
      <c r="F110" s="62" t="s">
        <v>147</v>
      </c>
      <c r="G110" s="62">
        <v>33275</v>
      </c>
      <c r="H110" s="139">
        <f t="shared" si="3"/>
        <v>33275</v>
      </c>
      <c r="I110" s="140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5"/>
      <c r="W110" s="155"/>
    </row>
    <row r="111" spans="1:23" s="156" customFormat="1" x14ac:dyDescent="0.25">
      <c r="A111" s="113">
        <v>104</v>
      </c>
      <c r="B111" s="204"/>
      <c r="C111" s="157" t="s">
        <v>128</v>
      </c>
      <c r="D111" s="62"/>
      <c r="E111" s="153">
        <v>400</v>
      </c>
      <c r="F111" s="62" t="s">
        <v>135</v>
      </c>
      <c r="G111" s="62">
        <v>120</v>
      </c>
      <c r="H111" s="139">
        <f t="shared" si="3"/>
        <v>48000</v>
      </c>
      <c r="I111" s="140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5"/>
      <c r="W111" s="155"/>
    </row>
    <row r="112" spans="1:23" s="156" customFormat="1" x14ac:dyDescent="0.25">
      <c r="A112" s="113">
        <v>105</v>
      </c>
      <c r="B112" s="204"/>
      <c r="C112" s="157" t="s">
        <v>121</v>
      </c>
      <c r="D112" s="62"/>
      <c r="E112" s="153">
        <v>400</v>
      </c>
      <c r="F112" s="62" t="s">
        <v>135</v>
      </c>
      <c r="G112" s="62">
        <v>180</v>
      </c>
      <c r="H112" s="139">
        <f t="shared" si="3"/>
        <v>72000</v>
      </c>
      <c r="I112" s="140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5"/>
      <c r="W112" s="155"/>
    </row>
    <row r="113" spans="1:23" s="156" customFormat="1" x14ac:dyDescent="0.25">
      <c r="A113" s="113">
        <v>106</v>
      </c>
      <c r="B113" s="204"/>
      <c r="C113" s="157" t="s">
        <v>122</v>
      </c>
      <c r="D113" s="62"/>
      <c r="E113" s="153">
        <v>400</v>
      </c>
      <c r="F113" s="62" t="s">
        <v>135</v>
      </c>
      <c r="G113" s="62">
        <v>120</v>
      </c>
      <c r="H113" s="139">
        <f t="shared" si="3"/>
        <v>48000</v>
      </c>
      <c r="I113" s="140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5"/>
      <c r="W113" s="155"/>
    </row>
    <row r="114" spans="1:23" s="156" customFormat="1" x14ac:dyDescent="0.25">
      <c r="A114" s="113">
        <v>107</v>
      </c>
      <c r="B114" s="204"/>
      <c r="C114" s="157" t="s">
        <v>123</v>
      </c>
      <c r="D114" s="62"/>
      <c r="E114" s="153">
        <v>475</v>
      </c>
      <c r="F114" s="62" t="s">
        <v>135</v>
      </c>
      <c r="G114" s="62">
        <v>350</v>
      </c>
      <c r="H114" s="139">
        <f t="shared" si="3"/>
        <v>166250</v>
      </c>
      <c r="I114" s="140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5"/>
      <c r="W114" s="155"/>
    </row>
    <row r="115" spans="1:23" s="156" customFormat="1" x14ac:dyDescent="0.25">
      <c r="A115" s="113">
        <v>108</v>
      </c>
      <c r="B115" s="204"/>
      <c r="C115" s="157" t="s">
        <v>124</v>
      </c>
      <c r="D115" s="62"/>
      <c r="E115" s="153">
        <v>525</v>
      </c>
      <c r="F115" s="62" t="s">
        <v>135</v>
      </c>
      <c r="G115" s="62">
        <v>350</v>
      </c>
      <c r="H115" s="139">
        <f t="shared" si="3"/>
        <v>183750</v>
      </c>
      <c r="I115" s="140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5"/>
      <c r="W115" s="155"/>
    </row>
    <row r="116" spans="1:23" s="156" customFormat="1" x14ac:dyDescent="0.25">
      <c r="A116" s="113">
        <v>109</v>
      </c>
      <c r="B116" s="204"/>
      <c r="C116" s="157" t="s">
        <v>125</v>
      </c>
      <c r="D116" s="62"/>
      <c r="E116" s="153">
        <v>15</v>
      </c>
      <c r="F116" s="62" t="s">
        <v>135</v>
      </c>
      <c r="G116" s="62">
        <v>6000</v>
      </c>
      <c r="H116" s="139">
        <f t="shared" si="3"/>
        <v>90000</v>
      </c>
      <c r="I116" s="140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5"/>
      <c r="W116" s="155"/>
    </row>
    <row r="117" spans="1:23" s="156" customFormat="1" x14ac:dyDescent="0.25">
      <c r="A117" s="113">
        <v>110</v>
      </c>
      <c r="B117" s="204"/>
      <c r="C117" s="157" t="s">
        <v>126</v>
      </c>
      <c r="D117" s="62"/>
      <c r="E117" s="153">
        <v>30</v>
      </c>
      <c r="F117" s="62" t="s">
        <v>135</v>
      </c>
      <c r="G117" s="62">
        <v>1500</v>
      </c>
      <c r="H117" s="139">
        <f t="shared" si="3"/>
        <v>45000</v>
      </c>
      <c r="I117" s="140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5"/>
      <c r="W117" s="155"/>
    </row>
    <row r="118" spans="1:23" s="156" customFormat="1" x14ac:dyDescent="0.25">
      <c r="A118" s="113">
        <v>111</v>
      </c>
      <c r="B118" s="204"/>
      <c r="C118" s="157" t="s">
        <v>127</v>
      </c>
      <c r="D118" s="62"/>
      <c r="E118" s="153">
        <v>1</v>
      </c>
      <c r="F118" s="62" t="s">
        <v>147</v>
      </c>
      <c r="G118" s="62">
        <v>25000</v>
      </c>
      <c r="H118" s="139">
        <f t="shared" si="3"/>
        <v>25000</v>
      </c>
      <c r="I118" s="140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5"/>
      <c r="W118" s="155"/>
    </row>
    <row r="119" spans="1:23" s="156" customFormat="1" x14ac:dyDescent="0.25">
      <c r="A119" s="113">
        <v>112</v>
      </c>
      <c r="B119" s="204"/>
      <c r="C119" s="157" t="s">
        <v>105</v>
      </c>
      <c r="D119" s="62"/>
      <c r="E119" s="153">
        <v>4</v>
      </c>
      <c r="F119" s="62" t="s">
        <v>129</v>
      </c>
      <c r="G119" s="62">
        <v>2500</v>
      </c>
      <c r="H119" s="139">
        <f t="shared" si="3"/>
        <v>10000</v>
      </c>
      <c r="I119" s="140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5"/>
      <c r="W119" s="155"/>
    </row>
    <row r="120" spans="1:23" s="156" customFormat="1" x14ac:dyDescent="0.25">
      <c r="A120" s="113">
        <v>113</v>
      </c>
      <c r="B120" s="204"/>
      <c r="C120" s="157" t="s">
        <v>110</v>
      </c>
      <c r="D120" s="62"/>
      <c r="E120" s="153">
        <v>6</v>
      </c>
      <c r="F120" s="62" t="s">
        <v>132</v>
      </c>
      <c r="G120" s="62">
        <v>200</v>
      </c>
      <c r="H120" s="139">
        <f t="shared" si="3"/>
        <v>1200</v>
      </c>
      <c r="I120" s="140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5"/>
      <c r="W120" s="155"/>
    </row>
    <row r="121" spans="1:23" s="156" customFormat="1" x14ac:dyDescent="0.25">
      <c r="A121" s="113">
        <v>114</v>
      </c>
      <c r="B121" s="204"/>
      <c r="C121" s="157" t="s">
        <v>108</v>
      </c>
      <c r="D121" s="62"/>
      <c r="E121" s="153">
        <v>75</v>
      </c>
      <c r="F121" s="62" t="s">
        <v>129</v>
      </c>
      <c r="G121" s="62">
        <v>150</v>
      </c>
      <c r="H121" s="139">
        <f t="shared" si="3"/>
        <v>11250</v>
      </c>
      <c r="I121" s="140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5"/>
      <c r="W121" s="155"/>
    </row>
    <row r="122" spans="1:23" s="156" customFormat="1" x14ac:dyDescent="0.25">
      <c r="A122" s="113">
        <v>115</v>
      </c>
      <c r="B122" s="163" t="s">
        <v>99</v>
      </c>
      <c r="C122" s="164" t="s">
        <v>152</v>
      </c>
      <c r="D122" s="160" t="s">
        <v>540</v>
      </c>
      <c r="E122" s="159"/>
      <c r="F122" s="160"/>
      <c r="G122" s="160"/>
      <c r="H122" s="161">
        <f>SUM(H123:H143)</f>
        <v>700000</v>
      </c>
      <c r="I122" s="165" t="s">
        <v>40</v>
      </c>
      <c r="J122" s="162"/>
      <c r="K122" s="162"/>
      <c r="L122" s="162"/>
      <c r="M122" s="162"/>
      <c r="N122" s="162"/>
      <c r="O122" s="162"/>
      <c r="P122" s="162"/>
      <c r="Q122" s="162"/>
      <c r="R122" s="162"/>
      <c r="S122" s="180">
        <v>1</v>
      </c>
      <c r="T122" s="162"/>
      <c r="U122" s="162"/>
      <c r="V122" s="155"/>
      <c r="W122" s="155"/>
    </row>
    <row r="123" spans="1:23" s="156" customFormat="1" x14ac:dyDescent="0.25">
      <c r="A123" s="113">
        <v>116</v>
      </c>
      <c r="B123" s="204"/>
      <c r="C123" s="157" t="s">
        <v>106</v>
      </c>
      <c r="D123" s="62"/>
      <c r="E123" s="153">
        <v>70</v>
      </c>
      <c r="F123" s="62" t="s">
        <v>129</v>
      </c>
      <c r="G123" s="62">
        <v>150</v>
      </c>
      <c r="H123" s="139">
        <f>G123*E123</f>
        <v>10500</v>
      </c>
      <c r="I123" s="140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5"/>
      <c r="W123" s="155"/>
    </row>
    <row r="124" spans="1:23" s="156" customFormat="1" x14ac:dyDescent="0.25">
      <c r="A124" s="113">
        <v>117</v>
      </c>
      <c r="B124" s="204"/>
      <c r="C124" s="157" t="s">
        <v>137</v>
      </c>
      <c r="D124" s="62"/>
      <c r="E124" s="153">
        <v>3</v>
      </c>
      <c r="F124" s="62" t="s">
        <v>130</v>
      </c>
      <c r="G124" s="62">
        <v>2000</v>
      </c>
      <c r="H124" s="139">
        <f t="shared" ref="H124:H143" si="4">G124*E124</f>
        <v>6000</v>
      </c>
      <c r="I124" s="140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5"/>
      <c r="W124" s="155"/>
    </row>
    <row r="125" spans="1:23" s="156" customFormat="1" x14ac:dyDescent="0.25">
      <c r="A125" s="113">
        <v>118</v>
      </c>
      <c r="B125" s="204"/>
      <c r="C125" s="157" t="s">
        <v>108</v>
      </c>
      <c r="D125" s="62"/>
      <c r="E125" s="153">
        <v>70</v>
      </c>
      <c r="F125" s="62" t="s">
        <v>129</v>
      </c>
      <c r="G125" s="62">
        <v>150</v>
      </c>
      <c r="H125" s="139">
        <f t="shared" si="4"/>
        <v>10500</v>
      </c>
      <c r="I125" s="140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5"/>
      <c r="W125" s="155"/>
    </row>
    <row r="126" spans="1:23" s="156" customFormat="1" x14ac:dyDescent="0.25">
      <c r="A126" s="113">
        <v>119</v>
      </c>
      <c r="B126" s="204"/>
      <c r="C126" s="157" t="s">
        <v>105</v>
      </c>
      <c r="D126" s="62"/>
      <c r="E126" s="153">
        <v>4</v>
      </c>
      <c r="F126" s="62" t="s">
        <v>129</v>
      </c>
      <c r="G126" s="62">
        <v>2500</v>
      </c>
      <c r="H126" s="139">
        <f t="shared" si="4"/>
        <v>10000</v>
      </c>
      <c r="I126" s="140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5"/>
      <c r="W126" s="155"/>
    </row>
    <row r="127" spans="1:23" s="156" customFormat="1" x14ac:dyDescent="0.25">
      <c r="A127" s="113">
        <v>120</v>
      </c>
      <c r="B127" s="204"/>
      <c r="C127" s="157" t="s">
        <v>110</v>
      </c>
      <c r="D127" s="62"/>
      <c r="E127" s="153">
        <v>6</v>
      </c>
      <c r="F127" s="62" t="s">
        <v>132</v>
      </c>
      <c r="G127" s="62">
        <v>200</v>
      </c>
      <c r="H127" s="139">
        <f t="shared" si="4"/>
        <v>1200</v>
      </c>
      <c r="I127" s="140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5"/>
      <c r="W127" s="155"/>
    </row>
    <row r="128" spans="1:23" s="156" customFormat="1" x14ac:dyDescent="0.25">
      <c r="A128" s="113">
        <v>121</v>
      </c>
      <c r="B128" s="204"/>
      <c r="C128" s="157" t="s">
        <v>111</v>
      </c>
      <c r="D128" s="62"/>
      <c r="E128" s="153">
        <v>5</v>
      </c>
      <c r="F128" s="62" t="s">
        <v>132</v>
      </c>
      <c r="G128" s="62">
        <v>90</v>
      </c>
      <c r="H128" s="139">
        <f t="shared" si="4"/>
        <v>450</v>
      </c>
      <c r="I128" s="140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5"/>
      <c r="W128" s="155"/>
    </row>
    <row r="129" spans="1:23" s="156" customFormat="1" x14ac:dyDescent="0.25">
      <c r="A129" s="113">
        <v>122</v>
      </c>
      <c r="B129" s="204"/>
      <c r="C129" s="157" t="s">
        <v>114</v>
      </c>
      <c r="D129" s="62"/>
      <c r="E129" s="153">
        <v>10</v>
      </c>
      <c r="F129" s="62" t="s">
        <v>133</v>
      </c>
      <c r="G129" s="62">
        <v>80</v>
      </c>
      <c r="H129" s="139">
        <f t="shared" si="4"/>
        <v>800</v>
      </c>
      <c r="I129" s="140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5"/>
      <c r="W129" s="155"/>
    </row>
    <row r="130" spans="1:23" s="156" customFormat="1" x14ac:dyDescent="0.25">
      <c r="A130" s="113">
        <v>123</v>
      </c>
      <c r="B130" s="204"/>
      <c r="C130" s="157" t="s">
        <v>116</v>
      </c>
      <c r="D130" s="62"/>
      <c r="E130" s="153">
        <v>70</v>
      </c>
      <c r="F130" s="62" t="s">
        <v>129</v>
      </c>
      <c r="G130" s="62">
        <v>45</v>
      </c>
      <c r="H130" s="139">
        <f t="shared" si="4"/>
        <v>3150</v>
      </c>
      <c r="I130" s="140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5"/>
      <c r="W130" s="155"/>
    </row>
    <row r="131" spans="1:23" s="156" customFormat="1" x14ac:dyDescent="0.25">
      <c r="A131" s="113">
        <v>124</v>
      </c>
      <c r="B131" s="204"/>
      <c r="C131" s="157" t="s">
        <v>118</v>
      </c>
      <c r="D131" s="62"/>
      <c r="E131" s="153">
        <v>70</v>
      </c>
      <c r="F131" s="62" t="s">
        <v>129</v>
      </c>
      <c r="G131" s="62">
        <v>50</v>
      </c>
      <c r="H131" s="139">
        <f t="shared" si="4"/>
        <v>3500</v>
      </c>
      <c r="I131" s="140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5"/>
      <c r="W131" s="155"/>
    </row>
    <row r="132" spans="1:23" s="156" customFormat="1" x14ac:dyDescent="0.25">
      <c r="A132" s="113">
        <v>125</v>
      </c>
      <c r="B132" s="204"/>
      <c r="C132" s="157" t="s">
        <v>119</v>
      </c>
      <c r="D132" s="62"/>
      <c r="E132" s="153">
        <v>6</v>
      </c>
      <c r="F132" s="62" t="s">
        <v>132</v>
      </c>
      <c r="G132" s="62">
        <v>155</v>
      </c>
      <c r="H132" s="139">
        <f t="shared" si="4"/>
        <v>930</v>
      </c>
      <c r="I132" s="140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5"/>
      <c r="W132" s="155"/>
    </row>
    <row r="133" spans="1:23" s="156" customFormat="1" x14ac:dyDescent="0.25">
      <c r="A133" s="113">
        <v>126</v>
      </c>
      <c r="B133" s="204"/>
      <c r="C133" s="157" t="s">
        <v>138</v>
      </c>
      <c r="D133" s="62"/>
      <c r="E133" s="153">
        <v>1</v>
      </c>
      <c r="F133" s="62" t="s">
        <v>147</v>
      </c>
      <c r="G133" s="62">
        <v>11720</v>
      </c>
      <c r="H133" s="139">
        <f t="shared" si="4"/>
        <v>11720</v>
      </c>
      <c r="I133" s="140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5"/>
      <c r="W133" s="155"/>
    </row>
    <row r="134" spans="1:23" s="156" customFormat="1" x14ac:dyDescent="0.25">
      <c r="A134" s="113">
        <v>127</v>
      </c>
      <c r="B134" s="204"/>
      <c r="C134" s="157" t="s">
        <v>150</v>
      </c>
      <c r="D134" s="62"/>
      <c r="E134" s="153">
        <v>5</v>
      </c>
      <c r="F134" s="62" t="s">
        <v>156</v>
      </c>
      <c r="G134" s="62">
        <v>5000</v>
      </c>
      <c r="H134" s="139">
        <f t="shared" si="4"/>
        <v>25000</v>
      </c>
      <c r="I134" s="140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5"/>
      <c r="W134" s="155"/>
    </row>
    <row r="135" spans="1:23" s="156" customFormat="1" x14ac:dyDescent="0.25">
      <c r="A135" s="113">
        <v>128</v>
      </c>
      <c r="B135" s="204"/>
      <c r="C135" s="157" t="s">
        <v>153</v>
      </c>
      <c r="D135" s="62"/>
      <c r="E135" s="153">
        <v>70</v>
      </c>
      <c r="F135" s="62" t="s">
        <v>135</v>
      </c>
      <c r="G135" s="62">
        <v>600</v>
      </c>
      <c r="H135" s="139">
        <f t="shared" si="4"/>
        <v>42000</v>
      </c>
      <c r="I135" s="140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5"/>
      <c r="W135" s="155"/>
    </row>
    <row r="136" spans="1:23" s="156" customFormat="1" x14ac:dyDescent="0.25">
      <c r="A136" s="113">
        <v>129</v>
      </c>
      <c r="B136" s="204"/>
      <c r="C136" s="157" t="s">
        <v>154</v>
      </c>
      <c r="D136" s="62"/>
      <c r="E136" s="153">
        <v>70</v>
      </c>
      <c r="F136" s="62" t="s">
        <v>135</v>
      </c>
      <c r="G136" s="62">
        <v>900</v>
      </c>
      <c r="H136" s="139">
        <f t="shared" si="4"/>
        <v>63000</v>
      </c>
      <c r="I136" s="140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5"/>
      <c r="W136" s="155"/>
    </row>
    <row r="137" spans="1:23" s="156" customFormat="1" x14ac:dyDescent="0.25">
      <c r="A137" s="113">
        <v>130</v>
      </c>
      <c r="B137" s="204"/>
      <c r="C137" s="157" t="s">
        <v>155</v>
      </c>
      <c r="D137" s="62"/>
      <c r="E137" s="153">
        <v>70</v>
      </c>
      <c r="F137" s="62" t="s">
        <v>135</v>
      </c>
      <c r="G137" s="62">
        <v>600</v>
      </c>
      <c r="H137" s="139">
        <f t="shared" si="4"/>
        <v>42000</v>
      </c>
      <c r="I137" s="140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5"/>
      <c r="W137" s="155"/>
    </row>
    <row r="138" spans="1:23" s="156" customFormat="1" x14ac:dyDescent="0.25">
      <c r="A138" s="113">
        <v>131</v>
      </c>
      <c r="B138" s="204"/>
      <c r="C138" s="157" t="s">
        <v>123</v>
      </c>
      <c r="D138" s="62"/>
      <c r="E138" s="153">
        <v>85</v>
      </c>
      <c r="F138" s="62" t="s">
        <v>135</v>
      </c>
      <c r="G138" s="62">
        <v>1750</v>
      </c>
      <c r="H138" s="139">
        <f t="shared" si="4"/>
        <v>148750</v>
      </c>
      <c r="I138" s="140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5"/>
      <c r="W138" s="155"/>
    </row>
    <row r="139" spans="1:23" s="156" customFormat="1" x14ac:dyDescent="0.25">
      <c r="A139" s="113">
        <v>132</v>
      </c>
      <c r="B139" s="204"/>
      <c r="C139" s="157" t="s">
        <v>124</v>
      </c>
      <c r="D139" s="62"/>
      <c r="E139" s="153">
        <v>90</v>
      </c>
      <c r="F139" s="62" t="s">
        <v>135</v>
      </c>
      <c r="G139" s="62">
        <v>1750</v>
      </c>
      <c r="H139" s="139">
        <f t="shared" si="4"/>
        <v>157500</v>
      </c>
      <c r="I139" s="140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5"/>
      <c r="W139" s="155"/>
    </row>
    <row r="140" spans="1:23" s="156" customFormat="1" x14ac:dyDescent="0.25">
      <c r="A140" s="113">
        <v>133</v>
      </c>
      <c r="B140" s="204"/>
      <c r="C140" s="157" t="s">
        <v>125</v>
      </c>
      <c r="D140" s="62"/>
      <c r="E140" s="153">
        <v>15</v>
      </c>
      <c r="F140" s="62" t="s">
        <v>135</v>
      </c>
      <c r="G140" s="62">
        <v>6000</v>
      </c>
      <c r="H140" s="139">
        <f t="shared" si="4"/>
        <v>90000</v>
      </c>
      <c r="I140" s="140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5"/>
      <c r="W140" s="155"/>
    </row>
    <row r="141" spans="1:23" s="156" customFormat="1" x14ac:dyDescent="0.25">
      <c r="A141" s="113">
        <v>134</v>
      </c>
      <c r="B141" s="204"/>
      <c r="C141" s="157" t="s">
        <v>126</v>
      </c>
      <c r="D141" s="62"/>
      <c r="E141" s="153">
        <v>30</v>
      </c>
      <c r="F141" s="62" t="s">
        <v>135</v>
      </c>
      <c r="G141" s="62">
        <v>1500</v>
      </c>
      <c r="H141" s="139">
        <f t="shared" si="4"/>
        <v>45000</v>
      </c>
      <c r="I141" s="140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5"/>
      <c r="W141" s="155"/>
    </row>
    <row r="142" spans="1:23" s="156" customFormat="1" x14ac:dyDescent="0.25">
      <c r="A142" s="113">
        <v>135</v>
      </c>
      <c r="B142" s="204"/>
      <c r="C142" s="157" t="s">
        <v>127</v>
      </c>
      <c r="D142" s="62"/>
      <c r="E142" s="153">
        <v>1</v>
      </c>
      <c r="F142" s="62" t="s">
        <v>147</v>
      </c>
      <c r="G142" s="62">
        <v>25000</v>
      </c>
      <c r="H142" s="139">
        <f t="shared" si="4"/>
        <v>25000</v>
      </c>
      <c r="I142" s="140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5"/>
      <c r="W142" s="155"/>
    </row>
    <row r="143" spans="1:23" s="156" customFormat="1" x14ac:dyDescent="0.25">
      <c r="A143" s="113">
        <v>136</v>
      </c>
      <c r="B143" s="204"/>
      <c r="C143" s="157" t="s">
        <v>113</v>
      </c>
      <c r="D143" s="62"/>
      <c r="E143" s="153">
        <v>5</v>
      </c>
      <c r="F143" s="62" t="s">
        <v>129</v>
      </c>
      <c r="G143" s="62">
        <v>600</v>
      </c>
      <c r="H143" s="139">
        <f t="shared" si="4"/>
        <v>3000</v>
      </c>
      <c r="I143" s="140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5"/>
      <c r="W143" s="155"/>
    </row>
    <row r="144" spans="1:23" s="156" customFormat="1" x14ac:dyDescent="0.25">
      <c r="A144" s="113">
        <v>137</v>
      </c>
      <c r="B144" s="163" t="s">
        <v>99</v>
      </c>
      <c r="C144" s="164" t="s">
        <v>157</v>
      </c>
      <c r="D144" s="160" t="s">
        <v>540</v>
      </c>
      <c r="E144" s="159"/>
      <c r="F144" s="160"/>
      <c r="G144" s="160"/>
      <c r="H144" s="161">
        <f>SUM(H145:H171)</f>
        <v>900000</v>
      </c>
      <c r="I144" s="165" t="s">
        <v>40</v>
      </c>
      <c r="J144" s="162"/>
      <c r="K144" s="162"/>
      <c r="L144" s="162"/>
      <c r="M144" s="162"/>
      <c r="N144" s="162"/>
      <c r="O144" s="162"/>
      <c r="P144" s="162"/>
      <c r="Q144" s="162"/>
      <c r="R144" s="162"/>
      <c r="S144" s="180">
        <v>1</v>
      </c>
      <c r="T144" s="162"/>
      <c r="U144" s="162"/>
      <c r="V144" s="155"/>
      <c r="W144" s="155"/>
    </row>
    <row r="145" spans="1:23" s="156" customFormat="1" x14ac:dyDescent="0.25">
      <c r="A145" s="113">
        <v>138</v>
      </c>
      <c r="B145" s="204"/>
      <c r="C145" s="157" t="s">
        <v>158</v>
      </c>
      <c r="D145" s="62"/>
      <c r="E145" s="153">
        <v>8</v>
      </c>
      <c r="F145" s="62" t="s">
        <v>129</v>
      </c>
      <c r="G145" s="62">
        <v>5000</v>
      </c>
      <c r="H145" s="139">
        <f>G145*E145</f>
        <v>40000</v>
      </c>
      <c r="I145" s="140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5"/>
      <c r="W145" s="155"/>
    </row>
    <row r="146" spans="1:23" s="156" customFormat="1" x14ac:dyDescent="0.25">
      <c r="A146" s="113">
        <v>139</v>
      </c>
      <c r="B146" s="204"/>
      <c r="C146" s="157" t="s">
        <v>159</v>
      </c>
      <c r="D146" s="62"/>
      <c r="E146" s="153">
        <v>150</v>
      </c>
      <c r="F146" s="62" t="s">
        <v>129</v>
      </c>
      <c r="G146" s="62">
        <v>750</v>
      </c>
      <c r="H146" s="139">
        <f t="shared" ref="H146:H171" si="5">G146*E146</f>
        <v>112500</v>
      </c>
      <c r="I146" s="140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5"/>
      <c r="W146" s="155"/>
    </row>
    <row r="147" spans="1:23" s="156" customFormat="1" x14ac:dyDescent="0.25">
      <c r="A147" s="113">
        <v>140</v>
      </c>
      <c r="B147" s="204"/>
      <c r="C147" s="157" t="s">
        <v>160</v>
      </c>
      <c r="D147" s="62"/>
      <c r="E147" s="153">
        <v>9</v>
      </c>
      <c r="F147" s="62" t="s">
        <v>175</v>
      </c>
      <c r="G147" s="62">
        <v>350</v>
      </c>
      <c r="H147" s="139">
        <f t="shared" si="5"/>
        <v>3150</v>
      </c>
      <c r="I147" s="140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5"/>
      <c r="W147" s="155"/>
    </row>
    <row r="148" spans="1:23" s="156" customFormat="1" x14ac:dyDescent="0.25">
      <c r="A148" s="113">
        <v>141</v>
      </c>
      <c r="B148" s="204"/>
      <c r="C148" s="157" t="s">
        <v>114</v>
      </c>
      <c r="D148" s="62"/>
      <c r="E148" s="153">
        <v>15</v>
      </c>
      <c r="F148" s="62" t="s">
        <v>133</v>
      </c>
      <c r="G148" s="62">
        <v>80</v>
      </c>
      <c r="H148" s="139">
        <f t="shared" si="5"/>
        <v>1200</v>
      </c>
      <c r="I148" s="140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5"/>
      <c r="W148" s="155"/>
    </row>
    <row r="149" spans="1:23" s="156" customFormat="1" x14ac:dyDescent="0.25">
      <c r="A149" s="113">
        <v>142</v>
      </c>
      <c r="B149" s="204"/>
      <c r="C149" s="157" t="s">
        <v>119</v>
      </c>
      <c r="D149" s="62"/>
      <c r="E149" s="153">
        <v>6</v>
      </c>
      <c r="F149" s="62" t="s">
        <v>132</v>
      </c>
      <c r="G149" s="62">
        <v>155</v>
      </c>
      <c r="H149" s="139">
        <f t="shared" si="5"/>
        <v>930</v>
      </c>
      <c r="I149" s="140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5"/>
      <c r="W149" s="155"/>
    </row>
    <row r="150" spans="1:23" s="156" customFormat="1" x14ac:dyDescent="0.25">
      <c r="A150" s="113">
        <v>143</v>
      </c>
      <c r="B150" s="204"/>
      <c r="C150" s="157" t="s">
        <v>161</v>
      </c>
      <c r="D150" s="62"/>
      <c r="E150" s="153">
        <v>9</v>
      </c>
      <c r="F150" s="62" t="s">
        <v>134</v>
      </c>
      <c r="G150" s="62">
        <v>8000</v>
      </c>
      <c r="H150" s="139">
        <f t="shared" si="5"/>
        <v>72000</v>
      </c>
      <c r="I150" s="140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5"/>
      <c r="W150" s="155"/>
    </row>
    <row r="151" spans="1:23" s="156" customFormat="1" x14ac:dyDescent="0.25">
      <c r="A151" s="113">
        <v>144</v>
      </c>
      <c r="B151" s="204"/>
      <c r="C151" s="157" t="s">
        <v>162</v>
      </c>
      <c r="D151" s="62"/>
      <c r="E151" s="153">
        <v>3</v>
      </c>
      <c r="F151" s="62" t="s">
        <v>129</v>
      </c>
      <c r="G151" s="62">
        <v>2000</v>
      </c>
      <c r="H151" s="139">
        <f t="shared" si="5"/>
        <v>6000</v>
      </c>
      <c r="I151" s="140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5"/>
      <c r="W151" s="155"/>
    </row>
    <row r="152" spans="1:23" s="156" customFormat="1" x14ac:dyDescent="0.25">
      <c r="A152" s="113">
        <v>145</v>
      </c>
      <c r="B152" s="204"/>
      <c r="C152" s="157" t="s">
        <v>163</v>
      </c>
      <c r="D152" s="62"/>
      <c r="E152" s="153">
        <v>4</v>
      </c>
      <c r="F152" s="62" t="s">
        <v>129</v>
      </c>
      <c r="G152" s="62">
        <v>770</v>
      </c>
      <c r="H152" s="139">
        <f t="shared" si="5"/>
        <v>3080</v>
      </c>
      <c r="I152" s="140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5"/>
      <c r="W152" s="155"/>
    </row>
    <row r="153" spans="1:23" s="156" customFormat="1" x14ac:dyDescent="0.25">
      <c r="A153" s="113">
        <v>146</v>
      </c>
      <c r="B153" s="204"/>
      <c r="C153" s="157" t="s">
        <v>118</v>
      </c>
      <c r="D153" s="62"/>
      <c r="E153" s="153">
        <v>150</v>
      </c>
      <c r="F153" s="62" t="s">
        <v>129</v>
      </c>
      <c r="G153" s="62">
        <v>50</v>
      </c>
      <c r="H153" s="139">
        <f t="shared" si="5"/>
        <v>7500</v>
      </c>
      <c r="I153" s="140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5"/>
      <c r="W153" s="155"/>
    </row>
    <row r="154" spans="1:23" s="156" customFormat="1" x14ac:dyDescent="0.25">
      <c r="A154" s="113">
        <v>147</v>
      </c>
      <c r="B154" s="204"/>
      <c r="C154" s="157" t="s">
        <v>164</v>
      </c>
      <c r="D154" s="62"/>
      <c r="E154" s="153">
        <v>8</v>
      </c>
      <c r="F154" s="62" t="s">
        <v>147</v>
      </c>
      <c r="G154" s="62">
        <v>22480</v>
      </c>
      <c r="H154" s="139">
        <f t="shared" si="5"/>
        <v>179840</v>
      </c>
      <c r="I154" s="140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5"/>
      <c r="W154" s="155"/>
    </row>
    <row r="155" spans="1:23" s="156" customFormat="1" x14ac:dyDescent="0.25">
      <c r="A155" s="113">
        <v>148</v>
      </c>
      <c r="B155" s="204"/>
      <c r="C155" s="157" t="s">
        <v>165</v>
      </c>
      <c r="D155" s="62"/>
      <c r="E155" s="153">
        <v>150</v>
      </c>
      <c r="F155" s="62" t="s">
        <v>129</v>
      </c>
      <c r="G155" s="62">
        <v>50</v>
      </c>
      <c r="H155" s="139">
        <f t="shared" si="5"/>
        <v>7500</v>
      </c>
      <c r="I155" s="140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5"/>
      <c r="W155" s="155"/>
    </row>
    <row r="156" spans="1:23" s="156" customFormat="1" x14ac:dyDescent="0.25">
      <c r="A156" s="113">
        <v>149</v>
      </c>
      <c r="B156" s="204"/>
      <c r="C156" s="157" t="s">
        <v>166</v>
      </c>
      <c r="D156" s="62"/>
      <c r="E156" s="153">
        <v>150</v>
      </c>
      <c r="F156" s="62" t="s">
        <v>129</v>
      </c>
      <c r="G156" s="62">
        <v>150</v>
      </c>
      <c r="H156" s="139">
        <f t="shared" si="5"/>
        <v>22500</v>
      </c>
      <c r="I156" s="140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5"/>
      <c r="W156" s="155"/>
    </row>
    <row r="157" spans="1:23" s="156" customFormat="1" x14ac:dyDescent="0.25">
      <c r="A157" s="113">
        <v>150</v>
      </c>
      <c r="B157" s="204"/>
      <c r="C157" s="157" t="s">
        <v>137</v>
      </c>
      <c r="D157" s="62"/>
      <c r="E157" s="153">
        <v>9</v>
      </c>
      <c r="F157" s="62" t="s">
        <v>130</v>
      </c>
      <c r="G157" s="62">
        <v>2000</v>
      </c>
      <c r="H157" s="139">
        <f t="shared" si="5"/>
        <v>18000</v>
      </c>
      <c r="I157" s="140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5"/>
      <c r="W157" s="155"/>
    </row>
    <row r="158" spans="1:23" s="156" customFormat="1" x14ac:dyDescent="0.25">
      <c r="A158" s="113">
        <v>151</v>
      </c>
      <c r="B158" s="204"/>
      <c r="C158" s="157" t="s">
        <v>138</v>
      </c>
      <c r="D158" s="62"/>
      <c r="E158" s="153">
        <v>3</v>
      </c>
      <c r="F158" s="62" t="s">
        <v>147</v>
      </c>
      <c r="G158" s="62">
        <v>16000</v>
      </c>
      <c r="H158" s="139">
        <f t="shared" si="5"/>
        <v>48000</v>
      </c>
      <c r="I158" s="140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5"/>
      <c r="W158" s="155"/>
    </row>
    <row r="159" spans="1:23" s="156" customFormat="1" x14ac:dyDescent="0.25">
      <c r="A159" s="113">
        <v>152</v>
      </c>
      <c r="B159" s="204"/>
      <c r="C159" s="157" t="s">
        <v>167</v>
      </c>
      <c r="D159" s="62"/>
      <c r="E159" s="153">
        <v>12</v>
      </c>
      <c r="F159" s="62" t="s">
        <v>129</v>
      </c>
      <c r="G159" s="62">
        <v>50</v>
      </c>
      <c r="H159" s="139">
        <f t="shared" si="5"/>
        <v>600</v>
      </c>
      <c r="I159" s="140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5"/>
      <c r="W159" s="155"/>
    </row>
    <row r="160" spans="1:23" s="156" customFormat="1" x14ac:dyDescent="0.25">
      <c r="A160" s="113">
        <v>153</v>
      </c>
      <c r="B160" s="204"/>
      <c r="C160" s="157" t="s">
        <v>108</v>
      </c>
      <c r="D160" s="62"/>
      <c r="E160" s="153">
        <v>150</v>
      </c>
      <c r="F160" s="62" t="s">
        <v>129</v>
      </c>
      <c r="G160" s="62">
        <v>150</v>
      </c>
      <c r="H160" s="139">
        <f t="shared" si="5"/>
        <v>22500</v>
      </c>
      <c r="I160" s="140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5"/>
      <c r="W160" s="155"/>
    </row>
    <row r="161" spans="1:23" s="156" customFormat="1" x14ac:dyDescent="0.25">
      <c r="A161" s="113">
        <v>154</v>
      </c>
      <c r="B161" s="204"/>
      <c r="C161" s="157" t="s">
        <v>104</v>
      </c>
      <c r="D161" s="62"/>
      <c r="E161" s="153">
        <v>3</v>
      </c>
      <c r="F161" s="62" t="s">
        <v>129</v>
      </c>
      <c r="G161" s="62">
        <v>5000</v>
      </c>
      <c r="H161" s="139">
        <f t="shared" si="5"/>
        <v>15000</v>
      </c>
      <c r="I161" s="140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5"/>
      <c r="W161" s="155"/>
    </row>
    <row r="162" spans="1:23" s="156" customFormat="1" x14ac:dyDescent="0.25">
      <c r="A162" s="113">
        <v>155</v>
      </c>
      <c r="B162" s="204"/>
      <c r="C162" s="157" t="s">
        <v>168</v>
      </c>
      <c r="D162" s="62"/>
      <c r="E162" s="153">
        <v>150</v>
      </c>
      <c r="F162" s="62" t="s">
        <v>129</v>
      </c>
      <c r="G162" s="62">
        <v>5</v>
      </c>
      <c r="H162" s="139">
        <f t="shared" si="5"/>
        <v>750</v>
      </c>
      <c r="I162" s="140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5"/>
      <c r="W162" s="155"/>
    </row>
    <row r="163" spans="1:23" s="156" customFormat="1" x14ac:dyDescent="0.25">
      <c r="A163" s="113">
        <v>156</v>
      </c>
      <c r="B163" s="204"/>
      <c r="C163" s="157" t="s">
        <v>169</v>
      </c>
      <c r="D163" s="62"/>
      <c r="E163" s="153">
        <v>12</v>
      </c>
      <c r="F163" s="62" t="s">
        <v>129</v>
      </c>
      <c r="G163" s="62">
        <v>50</v>
      </c>
      <c r="H163" s="139">
        <f t="shared" si="5"/>
        <v>600</v>
      </c>
      <c r="I163" s="140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5"/>
      <c r="W163" s="155"/>
    </row>
    <row r="164" spans="1:23" s="156" customFormat="1" x14ac:dyDescent="0.25">
      <c r="A164" s="113">
        <v>157</v>
      </c>
      <c r="B164" s="204"/>
      <c r="C164" s="157" t="s">
        <v>110</v>
      </c>
      <c r="D164" s="62"/>
      <c r="E164" s="153">
        <v>20</v>
      </c>
      <c r="F164" s="62" t="s">
        <v>132</v>
      </c>
      <c r="G164" s="62">
        <v>200</v>
      </c>
      <c r="H164" s="139">
        <f t="shared" si="5"/>
        <v>4000</v>
      </c>
      <c r="I164" s="140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5"/>
      <c r="W164" s="155"/>
    </row>
    <row r="165" spans="1:23" s="156" customFormat="1" x14ac:dyDescent="0.25">
      <c r="A165" s="113">
        <v>158</v>
      </c>
      <c r="B165" s="204"/>
      <c r="C165" s="157" t="s">
        <v>111</v>
      </c>
      <c r="D165" s="62"/>
      <c r="E165" s="153">
        <v>15</v>
      </c>
      <c r="F165" s="62" t="s">
        <v>132</v>
      </c>
      <c r="G165" s="62">
        <v>90</v>
      </c>
      <c r="H165" s="139">
        <f t="shared" si="5"/>
        <v>1350</v>
      </c>
      <c r="I165" s="140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5"/>
      <c r="W165" s="155"/>
    </row>
    <row r="166" spans="1:23" s="156" customFormat="1" x14ac:dyDescent="0.25">
      <c r="A166" s="113">
        <v>159</v>
      </c>
      <c r="B166" s="204"/>
      <c r="C166" s="157" t="s">
        <v>112</v>
      </c>
      <c r="D166" s="62"/>
      <c r="E166" s="153">
        <v>20</v>
      </c>
      <c r="F166" s="62" t="s">
        <v>132</v>
      </c>
      <c r="G166" s="62">
        <v>150</v>
      </c>
      <c r="H166" s="139">
        <f t="shared" si="5"/>
        <v>3000</v>
      </c>
      <c r="I166" s="140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5"/>
      <c r="W166" s="155"/>
    </row>
    <row r="167" spans="1:23" s="156" customFormat="1" x14ac:dyDescent="0.25">
      <c r="A167" s="113">
        <v>160</v>
      </c>
      <c r="B167" s="204"/>
      <c r="C167" s="157" t="s">
        <v>170</v>
      </c>
      <c r="D167" s="62"/>
      <c r="E167" s="153">
        <v>450</v>
      </c>
      <c r="F167" s="62" t="s">
        <v>135</v>
      </c>
      <c r="G167" s="62">
        <v>150</v>
      </c>
      <c r="H167" s="139">
        <f t="shared" si="5"/>
        <v>67500</v>
      </c>
      <c r="I167" s="140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5"/>
      <c r="W167" s="155"/>
    </row>
    <row r="168" spans="1:23" s="156" customFormat="1" x14ac:dyDescent="0.25">
      <c r="A168" s="113">
        <v>161</v>
      </c>
      <c r="B168" s="204"/>
      <c r="C168" s="157" t="s">
        <v>171</v>
      </c>
      <c r="D168" s="62"/>
      <c r="E168" s="153">
        <v>450</v>
      </c>
      <c r="F168" s="62" t="s">
        <v>135</v>
      </c>
      <c r="G168" s="62">
        <v>120</v>
      </c>
      <c r="H168" s="139">
        <f t="shared" si="5"/>
        <v>54000</v>
      </c>
      <c r="I168" s="140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5"/>
      <c r="W168" s="155"/>
    </row>
    <row r="169" spans="1:23" s="156" customFormat="1" x14ac:dyDescent="0.25">
      <c r="A169" s="113">
        <v>162</v>
      </c>
      <c r="B169" s="204"/>
      <c r="C169" s="157" t="s">
        <v>172</v>
      </c>
      <c r="D169" s="62"/>
      <c r="E169" s="153">
        <v>450</v>
      </c>
      <c r="F169" s="62" t="s">
        <v>135</v>
      </c>
      <c r="G169" s="62">
        <v>180</v>
      </c>
      <c r="H169" s="139">
        <f t="shared" si="5"/>
        <v>81000</v>
      </c>
      <c r="I169" s="140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5"/>
      <c r="W169" s="155"/>
    </row>
    <row r="170" spans="1:23" s="156" customFormat="1" x14ac:dyDescent="0.25">
      <c r="A170" s="113">
        <v>163</v>
      </c>
      <c r="B170" s="204"/>
      <c r="C170" s="157" t="s">
        <v>173</v>
      </c>
      <c r="D170" s="62"/>
      <c r="E170" s="153">
        <v>450</v>
      </c>
      <c r="F170" s="62" t="s">
        <v>135</v>
      </c>
      <c r="G170" s="62">
        <v>120</v>
      </c>
      <c r="H170" s="139">
        <f t="shared" si="5"/>
        <v>54000</v>
      </c>
      <c r="I170" s="140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5"/>
      <c r="W170" s="155"/>
    </row>
    <row r="171" spans="1:23" s="156" customFormat="1" x14ac:dyDescent="0.25">
      <c r="A171" s="113">
        <v>164</v>
      </c>
      <c r="B171" s="204"/>
      <c r="C171" s="157" t="s">
        <v>174</v>
      </c>
      <c r="D171" s="62"/>
      <c r="E171" s="153">
        <v>210</v>
      </c>
      <c r="F171" s="62" t="s">
        <v>135</v>
      </c>
      <c r="G171" s="62">
        <v>350</v>
      </c>
      <c r="H171" s="139">
        <f t="shared" si="5"/>
        <v>73500</v>
      </c>
      <c r="I171" s="140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5"/>
      <c r="W171" s="155"/>
    </row>
    <row r="172" spans="1:23" s="156" customFormat="1" x14ac:dyDescent="0.25">
      <c r="A172" s="113">
        <v>165</v>
      </c>
      <c r="B172" s="163" t="s">
        <v>99</v>
      </c>
      <c r="C172" s="164" t="s">
        <v>176</v>
      </c>
      <c r="D172" s="160" t="s">
        <v>540</v>
      </c>
      <c r="E172" s="159">
        <v>4</v>
      </c>
      <c r="F172" s="160"/>
      <c r="G172" s="160">
        <f>SUM(H173:H190)</f>
        <v>700000</v>
      </c>
      <c r="H172" s="161">
        <f>G172*E172</f>
        <v>2800000</v>
      </c>
      <c r="I172" s="165" t="s">
        <v>40</v>
      </c>
      <c r="J172" s="180"/>
      <c r="K172" s="180">
        <v>1</v>
      </c>
      <c r="L172" s="180"/>
      <c r="M172" s="180"/>
      <c r="N172" s="180">
        <v>1</v>
      </c>
      <c r="O172" s="180"/>
      <c r="P172" s="180"/>
      <c r="Q172" s="180">
        <v>1</v>
      </c>
      <c r="R172" s="180"/>
      <c r="S172" s="180">
        <v>1</v>
      </c>
      <c r="T172" s="180"/>
      <c r="U172" s="162"/>
      <c r="V172" s="155"/>
      <c r="W172" s="155"/>
    </row>
    <row r="173" spans="1:23" s="156" customFormat="1" x14ac:dyDescent="0.25">
      <c r="A173" s="113">
        <v>166</v>
      </c>
      <c r="B173" s="204"/>
      <c r="C173" s="157" t="s">
        <v>177</v>
      </c>
      <c r="D173" s="62"/>
      <c r="E173" s="153">
        <v>2</v>
      </c>
      <c r="F173" s="62" t="s">
        <v>129</v>
      </c>
      <c r="G173" s="62">
        <v>8801</v>
      </c>
      <c r="H173" s="139">
        <f>G173*E173</f>
        <v>17602</v>
      </c>
      <c r="I173" s="139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5"/>
      <c r="W173" s="155"/>
    </row>
    <row r="174" spans="1:23" s="156" customFormat="1" x14ac:dyDescent="0.25">
      <c r="A174" s="113">
        <v>167</v>
      </c>
      <c r="B174" s="204"/>
      <c r="C174" s="157" t="s">
        <v>178</v>
      </c>
      <c r="D174" s="62"/>
      <c r="E174" s="153">
        <v>25</v>
      </c>
      <c r="F174" s="62" t="s">
        <v>129</v>
      </c>
      <c r="G174" s="62">
        <v>90</v>
      </c>
      <c r="H174" s="139">
        <f t="shared" ref="H174:H190" si="6">G174*E174</f>
        <v>2250</v>
      </c>
      <c r="I174" s="139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5"/>
      <c r="W174" s="155"/>
    </row>
    <row r="175" spans="1:23" s="156" customFormat="1" x14ac:dyDescent="0.25">
      <c r="A175" s="113">
        <v>168</v>
      </c>
      <c r="B175" s="204"/>
      <c r="C175" s="157" t="s">
        <v>168</v>
      </c>
      <c r="D175" s="62"/>
      <c r="E175" s="153">
        <v>25</v>
      </c>
      <c r="F175" s="62" t="s">
        <v>132</v>
      </c>
      <c r="G175" s="62">
        <v>15</v>
      </c>
      <c r="H175" s="139">
        <f t="shared" si="6"/>
        <v>375</v>
      </c>
      <c r="I175" s="139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5"/>
      <c r="W175" s="155"/>
    </row>
    <row r="176" spans="1:23" s="156" customFormat="1" x14ac:dyDescent="0.25">
      <c r="A176" s="113">
        <v>169</v>
      </c>
      <c r="B176" s="204"/>
      <c r="C176" s="157" t="s">
        <v>179</v>
      </c>
      <c r="D176" s="62"/>
      <c r="E176" s="153">
        <v>25</v>
      </c>
      <c r="F176" s="62" t="s">
        <v>192</v>
      </c>
      <c r="G176" s="62">
        <v>250</v>
      </c>
      <c r="H176" s="139">
        <f t="shared" si="6"/>
        <v>6250</v>
      </c>
      <c r="I176" s="140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5"/>
      <c r="W176" s="155"/>
    </row>
    <row r="177" spans="1:23" s="156" customFormat="1" x14ac:dyDescent="0.25">
      <c r="A177" s="113">
        <v>170</v>
      </c>
      <c r="B177" s="204"/>
      <c r="C177" s="157" t="s">
        <v>166</v>
      </c>
      <c r="D177" s="62"/>
      <c r="E177" s="153">
        <v>25</v>
      </c>
      <c r="F177" s="62" t="s">
        <v>129</v>
      </c>
      <c r="G177" s="62">
        <v>30</v>
      </c>
      <c r="H177" s="139">
        <f t="shared" si="6"/>
        <v>750</v>
      </c>
      <c r="I177" s="140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5"/>
      <c r="W177" s="155"/>
    </row>
    <row r="178" spans="1:23" s="156" customFormat="1" x14ac:dyDescent="0.25">
      <c r="A178" s="113">
        <v>171</v>
      </c>
      <c r="B178" s="204"/>
      <c r="C178" s="157" t="s">
        <v>180</v>
      </c>
      <c r="D178" s="62"/>
      <c r="E178" s="153">
        <v>25</v>
      </c>
      <c r="F178" s="62" t="s">
        <v>130</v>
      </c>
      <c r="G178" s="62">
        <v>380</v>
      </c>
      <c r="H178" s="139">
        <f t="shared" si="6"/>
        <v>9500</v>
      </c>
      <c r="I178" s="140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5"/>
      <c r="W178" s="155"/>
    </row>
    <row r="179" spans="1:23" s="156" customFormat="1" x14ac:dyDescent="0.25">
      <c r="A179" s="113">
        <v>172</v>
      </c>
      <c r="B179" s="204"/>
      <c r="C179" s="157" t="s">
        <v>181</v>
      </c>
      <c r="D179" s="62"/>
      <c r="E179" s="153">
        <v>25</v>
      </c>
      <c r="F179" s="62" t="s">
        <v>130</v>
      </c>
      <c r="G179" s="62">
        <v>300</v>
      </c>
      <c r="H179" s="139">
        <f t="shared" si="6"/>
        <v>7500</v>
      </c>
      <c r="I179" s="140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5"/>
      <c r="W179" s="155"/>
    </row>
    <row r="180" spans="1:23" s="156" customFormat="1" x14ac:dyDescent="0.25">
      <c r="A180" s="113">
        <v>173</v>
      </c>
      <c r="B180" s="204"/>
      <c r="C180" s="157" t="s">
        <v>110</v>
      </c>
      <c r="D180" s="62"/>
      <c r="E180" s="153">
        <v>25</v>
      </c>
      <c r="F180" s="62" t="s">
        <v>192</v>
      </c>
      <c r="G180" s="62">
        <v>250</v>
      </c>
      <c r="H180" s="139">
        <f t="shared" si="6"/>
        <v>6250</v>
      </c>
      <c r="I180" s="140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5"/>
      <c r="W180" s="155"/>
    </row>
    <row r="181" spans="1:23" s="156" customFormat="1" x14ac:dyDescent="0.25">
      <c r="A181" s="113">
        <v>174</v>
      </c>
      <c r="B181" s="204"/>
      <c r="C181" s="157" t="s">
        <v>182</v>
      </c>
      <c r="D181" s="62"/>
      <c r="E181" s="153">
        <v>25</v>
      </c>
      <c r="F181" s="62" t="s">
        <v>129</v>
      </c>
      <c r="G181" s="62">
        <v>66.92</v>
      </c>
      <c r="H181" s="139">
        <f t="shared" si="6"/>
        <v>1673</v>
      </c>
      <c r="I181" s="140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5"/>
      <c r="W181" s="155"/>
    </row>
    <row r="182" spans="1:23" s="156" customFormat="1" x14ac:dyDescent="0.25">
      <c r="A182" s="113">
        <v>175</v>
      </c>
      <c r="B182" s="204"/>
      <c r="C182" s="157" t="s">
        <v>183</v>
      </c>
      <c r="D182" s="62"/>
      <c r="E182" s="153">
        <v>6</v>
      </c>
      <c r="F182" s="62" t="s">
        <v>130</v>
      </c>
      <c r="G182" s="62">
        <v>48500</v>
      </c>
      <c r="H182" s="139">
        <f t="shared" si="6"/>
        <v>291000</v>
      </c>
      <c r="I182" s="140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5"/>
      <c r="W182" s="155"/>
    </row>
    <row r="183" spans="1:23" s="156" customFormat="1" x14ac:dyDescent="0.25">
      <c r="A183" s="113">
        <v>176</v>
      </c>
      <c r="B183" s="204"/>
      <c r="C183" s="157" t="s">
        <v>184</v>
      </c>
      <c r="D183" s="62"/>
      <c r="E183" s="153">
        <v>3</v>
      </c>
      <c r="F183" s="62" t="s">
        <v>130</v>
      </c>
      <c r="G183" s="62">
        <v>13500</v>
      </c>
      <c r="H183" s="139">
        <f t="shared" si="6"/>
        <v>40500</v>
      </c>
      <c r="I183" s="140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5"/>
      <c r="W183" s="155"/>
    </row>
    <row r="184" spans="1:23" s="156" customFormat="1" x14ac:dyDescent="0.25">
      <c r="A184" s="113">
        <v>177</v>
      </c>
      <c r="B184" s="204"/>
      <c r="C184" s="157" t="s">
        <v>185</v>
      </c>
      <c r="D184" s="62"/>
      <c r="E184" s="153">
        <v>11</v>
      </c>
      <c r="F184" s="62" t="s">
        <v>129</v>
      </c>
      <c r="G184" s="62">
        <v>11700</v>
      </c>
      <c r="H184" s="139">
        <f t="shared" si="6"/>
        <v>128700</v>
      </c>
      <c r="I184" s="140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5"/>
      <c r="W184" s="155"/>
    </row>
    <row r="185" spans="1:23" s="156" customFormat="1" x14ac:dyDescent="0.25">
      <c r="A185" s="113">
        <v>178</v>
      </c>
      <c r="B185" s="204"/>
      <c r="C185" s="157" t="s">
        <v>186</v>
      </c>
      <c r="D185" s="62"/>
      <c r="E185" s="153">
        <v>10</v>
      </c>
      <c r="F185" s="62" t="s">
        <v>129</v>
      </c>
      <c r="G185" s="62">
        <v>10015</v>
      </c>
      <c r="H185" s="139">
        <f t="shared" si="6"/>
        <v>100150</v>
      </c>
      <c r="I185" s="140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5"/>
      <c r="W185" s="155"/>
    </row>
    <row r="186" spans="1:23" s="156" customFormat="1" x14ac:dyDescent="0.25">
      <c r="A186" s="113">
        <v>179</v>
      </c>
      <c r="B186" s="204"/>
      <c r="C186" s="157" t="s">
        <v>187</v>
      </c>
      <c r="D186" s="62"/>
      <c r="E186" s="153">
        <v>5</v>
      </c>
      <c r="F186" s="62" t="s">
        <v>193</v>
      </c>
      <c r="G186" s="62">
        <v>8400</v>
      </c>
      <c r="H186" s="139">
        <f t="shared" si="6"/>
        <v>42000</v>
      </c>
      <c r="I186" s="140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5"/>
      <c r="W186" s="155"/>
    </row>
    <row r="187" spans="1:23" s="156" customFormat="1" x14ac:dyDescent="0.25">
      <c r="A187" s="113">
        <v>180</v>
      </c>
      <c r="B187" s="204"/>
      <c r="C187" s="157" t="s">
        <v>188</v>
      </c>
      <c r="D187" s="62"/>
      <c r="E187" s="153">
        <v>25</v>
      </c>
      <c r="F187" s="62" t="s">
        <v>129</v>
      </c>
      <c r="G187" s="62">
        <v>20</v>
      </c>
      <c r="H187" s="139">
        <f t="shared" si="6"/>
        <v>500</v>
      </c>
      <c r="I187" s="140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5"/>
      <c r="W187" s="155"/>
    </row>
    <row r="188" spans="1:23" s="156" customFormat="1" x14ac:dyDescent="0.25">
      <c r="A188" s="113">
        <v>181</v>
      </c>
      <c r="B188" s="204"/>
      <c r="C188" s="157" t="s">
        <v>189</v>
      </c>
      <c r="D188" s="62"/>
      <c r="E188" s="153">
        <v>75</v>
      </c>
      <c r="F188" s="62" t="s">
        <v>135</v>
      </c>
      <c r="G188" s="62">
        <v>180</v>
      </c>
      <c r="H188" s="139">
        <f t="shared" si="6"/>
        <v>13500</v>
      </c>
      <c r="I188" s="140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5"/>
      <c r="W188" s="155"/>
    </row>
    <row r="189" spans="1:23" s="156" customFormat="1" x14ac:dyDescent="0.25">
      <c r="A189" s="113">
        <v>182</v>
      </c>
      <c r="B189" s="204"/>
      <c r="C189" s="157" t="s">
        <v>190</v>
      </c>
      <c r="D189" s="62"/>
      <c r="E189" s="153">
        <v>75</v>
      </c>
      <c r="F189" s="62" t="s">
        <v>135</v>
      </c>
      <c r="G189" s="62">
        <v>180</v>
      </c>
      <c r="H189" s="139">
        <f t="shared" si="6"/>
        <v>13500</v>
      </c>
      <c r="I189" s="140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5"/>
      <c r="W189" s="155"/>
    </row>
    <row r="190" spans="1:23" s="156" customFormat="1" x14ac:dyDescent="0.25">
      <c r="A190" s="113">
        <v>183</v>
      </c>
      <c r="B190" s="204"/>
      <c r="C190" s="157" t="s">
        <v>191</v>
      </c>
      <c r="D190" s="62"/>
      <c r="E190" s="153">
        <v>75</v>
      </c>
      <c r="F190" s="62" t="s">
        <v>135</v>
      </c>
      <c r="G190" s="62">
        <v>240</v>
      </c>
      <c r="H190" s="139">
        <f t="shared" si="6"/>
        <v>18000</v>
      </c>
      <c r="I190" s="140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5"/>
      <c r="W190" s="155"/>
    </row>
    <row r="191" spans="1:23" s="156" customFormat="1" x14ac:dyDescent="0.25">
      <c r="A191" s="113">
        <v>184</v>
      </c>
      <c r="B191" s="163" t="s">
        <v>99</v>
      </c>
      <c r="C191" s="164" t="s">
        <v>194</v>
      </c>
      <c r="D191" s="160" t="s">
        <v>540</v>
      </c>
      <c r="E191" s="159"/>
      <c r="F191" s="160"/>
      <c r="G191" s="160"/>
      <c r="H191" s="161">
        <f>SUM(H192:H199)</f>
        <v>250000</v>
      </c>
      <c r="I191" s="165" t="s">
        <v>40</v>
      </c>
      <c r="J191" s="162"/>
      <c r="K191" s="162"/>
      <c r="L191" s="162"/>
      <c r="M191" s="180">
        <v>1</v>
      </c>
      <c r="N191" s="162"/>
      <c r="O191" s="162"/>
      <c r="P191" s="162"/>
      <c r="Q191" s="162"/>
      <c r="R191" s="162"/>
      <c r="S191" s="162"/>
      <c r="T191" s="162"/>
      <c r="U191" s="162"/>
      <c r="V191" s="155"/>
      <c r="W191" s="155"/>
    </row>
    <row r="192" spans="1:23" s="156" customFormat="1" x14ac:dyDescent="0.25">
      <c r="A192" s="113">
        <v>185</v>
      </c>
      <c r="B192" s="204"/>
      <c r="C192" s="157" t="s">
        <v>195</v>
      </c>
      <c r="D192" s="62"/>
      <c r="E192" s="153">
        <v>3</v>
      </c>
      <c r="F192" s="62" t="s">
        <v>130</v>
      </c>
      <c r="G192" s="62">
        <v>48500</v>
      </c>
      <c r="H192" s="139">
        <f>G192*E192</f>
        <v>145500</v>
      </c>
      <c r="I192" s="166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5"/>
      <c r="W192" s="155"/>
    </row>
    <row r="193" spans="1:23" s="156" customFormat="1" x14ac:dyDescent="0.25">
      <c r="A193" s="113">
        <v>186</v>
      </c>
      <c r="B193" s="204"/>
      <c r="C193" s="157" t="s">
        <v>196</v>
      </c>
      <c r="D193" s="62"/>
      <c r="E193" s="153">
        <v>7</v>
      </c>
      <c r="F193" s="62" t="s">
        <v>129</v>
      </c>
      <c r="G193" s="62">
        <v>880</v>
      </c>
      <c r="H193" s="139">
        <f t="shared" ref="H193:H199" si="7">G193*E193</f>
        <v>6160</v>
      </c>
      <c r="I193" s="166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5"/>
      <c r="W193" s="155"/>
    </row>
    <row r="194" spans="1:23" s="156" customFormat="1" x14ac:dyDescent="0.25">
      <c r="A194" s="113">
        <v>187</v>
      </c>
      <c r="B194" s="204"/>
      <c r="C194" s="157" t="s">
        <v>197</v>
      </c>
      <c r="D194" s="62"/>
      <c r="E194" s="153">
        <v>2</v>
      </c>
      <c r="F194" s="62" t="s">
        <v>129</v>
      </c>
      <c r="G194" s="62">
        <v>11150</v>
      </c>
      <c r="H194" s="139">
        <f t="shared" si="7"/>
        <v>22300</v>
      </c>
      <c r="I194" s="166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5"/>
      <c r="W194" s="155"/>
    </row>
    <row r="195" spans="1:23" s="156" customFormat="1" x14ac:dyDescent="0.25">
      <c r="A195" s="113">
        <v>188</v>
      </c>
      <c r="B195" s="204"/>
      <c r="C195" s="157" t="s">
        <v>163</v>
      </c>
      <c r="D195" s="62"/>
      <c r="E195" s="153">
        <v>10</v>
      </c>
      <c r="F195" s="62" t="s">
        <v>129</v>
      </c>
      <c r="G195" s="62">
        <v>764</v>
      </c>
      <c r="H195" s="139">
        <f t="shared" si="7"/>
        <v>7640</v>
      </c>
      <c r="I195" s="166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5"/>
      <c r="W195" s="155"/>
    </row>
    <row r="196" spans="1:23" s="156" customFormat="1" x14ac:dyDescent="0.25">
      <c r="A196" s="113">
        <v>189</v>
      </c>
      <c r="B196" s="204"/>
      <c r="C196" s="157" t="s">
        <v>139</v>
      </c>
      <c r="D196" s="62"/>
      <c r="E196" s="153">
        <v>120</v>
      </c>
      <c r="F196" s="62" t="s">
        <v>135</v>
      </c>
      <c r="G196" s="62">
        <v>150</v>
      </c>
      <c r="H196" s="139">
        <f t="shared" si="7"/>
        <v>18000</v>
      </c>
      <c r="I196" s="166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5"/>
      <c r="W196" s="155"/>
    </row>
    <row r="197" spans="1:23" s="156" customFormat="1" x14ac:dyDescent="0.25">
      <c r="A197" s="113">
        <v>190</v>
      </c>
      <c r="B197" s="204"/>
      <c r="C197" s="157" t="s">
        <v>198</v>
      </c>
      <c r="D197" s="62"/>
      <c r="E197" s="153">
        <v>120</v>
      </c>
      <c r="F197" s="62" t="s">
        <v>135</v>
      </c>
      <c r="G197" s="62">
        <v>120</v>
      </c>
      <c r="H197" s="139">
        <f t="shared" si="7"/>
        <v>14400</v>
      </c>
      <c r="I197" s="166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5"/>
      <c r="W197" s="155"/>
    </row>
    <row r="198" spans="1:23" s="156" customFormat="1" x14ac:dyDescent="0.25">
      <c r="A198" s="113">
        <v>191</v>
      </c>
      <c r="B198" s="204"/>
      <c r="C198" s="157" t="s">
        <v>121</v>
      </c>
      <c r="D198" s="62"/>
      <c r="E198" s="153">
        <v>120</v>
      </c>
      <c r="F198" s="62" t="s">
        <v>135</v>
      </c>
      <c r="G198" s="62">
        <v>180</v>
      </c>
      <c r="H198" s="139">
        <f t="shared" si="7"/>
        <v>21600</v>
      </c>
      <c r="I198" s="166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5"/>
      <c r="W198" s="155"/>
    </row>
    <row r="199" spans="1:23" s="156" customFormat="1" x14ac:dyDescent="0.25">
      <c r="A199" s="113">
        <v>192</v>
      </c>
      <c r="B199" s="204"/>
      <c r="C199" s="157" t="s">
        <v>199</v>
      </c>
      <c r="D199" s="62"/>
      <c r="E199" s="153">
        <v>120</v>
      </c>
      <c r="F199" s="62" t="s">
        <v>135</v>
      </c>
      <c r="G199" s="62">
        <v>120</v>
      </c>
      <c r="H199" s="139">
        <f t="shared" si="7"/>
        <v>14400</v>
      </c>
      <c r="I199" s="166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5"/>
      <c r="W199" s="155"/>
    </row>
    <row r="200" spans="1:23" s="156" customFormat="1" x14ac:dyDescent="0.25">
      <c r="A200" s="113">
        <v>193</v>
      </c>
      <c r="B200" s="163" t="s">
        <v>99</v>
      </c>
      <c r="C200" s="164" t="s">
        <v>200</v>
      </c>
      <c r="D200" s="160" t="s">
        <v>540</v>
      </c>
      <c r="E200" s="159"/>
      <c r="F200" s="160"/>
      <c r="G200" s="160"/>
      <c r="H200" s="161">
        <f>SUM(H201:H233)</f>
        <v>960000</v>
      </c>
      <c r="I200" s="165" t="s">
        <v>40</v>
      </c>
      <c r="J200" s="162"/>
      <c r="K200" s="162"/>
      <c r="L200" s="162"/>
      <c r="M200" s="180">
        <v>1</v>
      </c>
      <c r="N200" s="162"/>
      <c r="O200" s="162"/>
      <c r="P200" s="162"/>
      <c r="Q200" s="162"/>
      <c r="R200" s="162"/>
      <c r="S200" s="162"/>
      <c r="T200" s="162"/>
      <c r="U200" s="162"/>
      <c r="V200" s="155"/>
      <c r="W200" s="155"/>
    </row>
    <row r="201" spans="1:23" s="156" customFormat="1" x14ac:dyDescent="0.25">
      <c r="A201" s="113">
        <v>194</v>
      </c>
      <c r="B201" s="204"/>
      <c r="C201" s="157" t="s">
        <v>165</v>
      </c>
      <c r="D201" s="62"/>
      <c r="E201" s="153">
        <v>180</v>
      </c>
      <c r="F201" s="62" t="s">
        <v>129</v>
      </c>
      <c r="G201" s="62">
        <v>20</v>
      </c>
      <c r="H201" s="139">
        <f>G201*E201</f>
        <v>3600</v>
      </c>
      <c r="I201" s="140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5"/>
      <c r="W201" s="155"/>
    </row>
    <row r="202" spans="1:23" s="156" customFormat="1" x14ac:dyDescent="0.25">
      <c r="A202" s="113">
        <v>195</v>
      </c>
      <c r="B202" s="204"/>
      <c r="C202" s="157" t="s">
        <v>166</v>
      </c>
      <c r="D202" s="62"/>
      <c r="E202" s="153">
        <v>180</v>
      </c>
      <c r="F202" s="62" t="s">
        <v>129</v>
      </c>
      <c r="G202" s="62">
        <v>30</v>
      </c>
      <c r="H202" s="139">
        <f t="shared" ref="H202:H233" si="8">G202*E202</f>
        <v>5400</v>
      </c>
      <c r="I202" s="140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5"/>
      <c r="W202" s="155"/>
    </row>
    <row r="203" spans="1:23" s="156" customFormat="1" x14ac:dyDescent="0.25">
      <c r="A203" s="113">
        <v>196</v>
      </c>
      <c r="B203" s="204"/>
      <c r="C203" s="157" t="s">
        <v>201</v>
      </c>
      <c r="D203" s="62"/>
      <c r="E203" s="153">
        <v>50</v>
      </c>
      <c r="F203" s="62" t="s">
        <v>192</v>
      </c>
      <c r="G203" s="62">
        <v>700</v>
      </c>
      <c r="H203" s="139">
        <f t="shared" si="8"/>
        <v>35000</v>
      </c>
      <c r="I203" s="140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5"/>
      <c r="W203" s="155"/>
    </row>
    <row r="204" spans="1:23" s="156" customFormat="1" x14ac:dyDescent="0.25">
      <c r="A204" s="113">
        <v>197</v>
      </c>
      <c r="B204" s="204"/>
      <c r="C204" s="157" t="s">
        <v>180</v>
      </c>
      <c r="D204" s="62"/>
      <c r="E204" s="153">
        <v>20</v>
      </c>
      <c r="F204" s="62" t="s">
        <v>130</v>
      </c>
      <c r="G204" s="62">
        <v>380</v>
      </c>
      <c r="H204" s="139">
        <f t="shared" si="8"/>
        <v>7600</v>
      </c>
      <c r="I204" s="140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5"/>
      <c r="W204" s="155"/>
    </row>
    <row r="205" spans="1:23" s="156" customFormat="1" x14ac:dyDescent="0.25">
      <c r="A205" s="113">
        <v>198</v>
      </c>
      <c r="B205" s="204"/>
      <c r="C205" s="157" t="s">
        <v>181</v>
      </c>
      <c r="D205" s="62"/>
      <c r="E205" s="153">
        <v>20</v>
      </c>
      <c r="F205" s="62" t="s">
        <v>130</v>
      </c>
      <c r="G205" s="62">
        <v>300</v>
      </c>
      <c r="H205" s="139">
        <f t="shared" si="8"/>
        <v>6000</v>
      </c>
      <c r="I205" s="140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5"/>
      <c r="W205" s="155"/>
    </row>
    <row r="206" spans="1:23" s="156" customFormat="1" x14ac:dyDescent="0.25">
      <c r="A206" s="113">
        <v>199</v>
      </c>
      <c r="B206" s="204"/>
      <c r="C206" s="157" t="s">
        <v>184</v>
      </c>
      <c r="D206" s="62"/>
      <c r="E206" s="153">
        <v>2</v>
      </c>
      <c r="F206" s="62" t="s">
        <v>130</v>
      </c>
      <c r="G206" s="62">
        <v>14439.25</v>
      </c>
      <c r="H206" s="139">
        <f t="shared" si="8"/>
        <v>28878.5</v>
      </c>
      <c r="I206" s="140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5"/>
      <c r="W206" s="155"/>
    </row>
    <row r="207" spans="1:23" s="156" customFormat="1" x14ac:dyDescent="0.25">
      <c r="A207" s="113">
        <v>200</v>
      </c>
      <c r="B207" s="204"/>
      <c r="C207" s="157" t="s">
        <v>167</v>
      </c>
      <c r="D207" s="62"/>
      <c r="E207" s="153">
        <v>25</v>
      </c>
      <c r="F207" s="62" t="s">
        <v>129</v>
      </c>
      <c r="G207" s="62">
        <v>50</v>
      </c>
      <c r="H207" s="139">
        <f t="shared" si="8"/>
        <v>1250</v>
      </c>
      <c r="I207" s="140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5"/>
      <c r="W207" s="155"/>
    </row>
    <row r="208" spans="1:23" s="156" customFormat="1" x14ac:dyDescent="0.25">
      <c r="A208" s="113">
        <v>201</v>
      </c>
      <c r="B208" s="204"/>
      <c r="C208" s="157" t="s">
        <v>108</v>
      </c>
      <c r="D208" s="62"/>
      <c r="E208" s="153">
        <v>25</v>
      </c>
      <c r="F208" s="62" t="s">
        <v>129</v>
      </c>
      <c r="G208" s="62">
        <v>300</v>
      </c>
      <c r="H208" s="139">
        <f t="shared" si="8"/>
        <v>7500</v>
      </c>
      <c r="I208" s="140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5"/>
      <c r="W208" s="155"/>
    </row>
    <row r="209" spans="1:23" s="156" customFormat="1" x14ac:dyDescent="0.25">
      <c r="A209" s="113">
        <v>202</v>
      </c>
      <c r="B209" s="204"/>
      <c r="C209" s="157" t="s">
        <v>202</v>
      </c>
      <c r="D209" s="62"/>
      <c r="E209" s="153">
        <v>3</v>
      </c>
      <c r="F209" s="62" t="s">
        <v>129</v>
      </c>
      <c r="G209" s="62">
        <v>2000</v>
      </c>
      <c r="H209" s="139">
        <f t="shared" si="8"/>
        <v>6000</v>
      </c>
      <c r="I209" s="140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5"/>
      <c r="W209" s="155"/>
    </row>
    <row r="210" spans="1:23" s="156" customFormat="1" x14ac:dyDescent="0.25">
      <c r="A210" s="113">
        <v>203</v>
      </c>
      <c r="B210" s="204"/>
      <c r="C210" s="157" t="s">
        <v>162</v>
      </c>
      <c r="D210" s="62"/>
      <c r="E210" s="153">
        <v>4</v>
      </c>
      <c r="F210" s="62" t="s">
        <v>129</v>
      </c>
      <c r="G210" s="62">
        <v>2000</v>
      </c>
      <c r="H210" s="139">
        <f t="shared" si="8"/>
        <v>8000</v>
      </c>
      <c r="I210" s="140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5"/>
      <c r="W210" s="155"/>
    </row>
    <row r="211" spans="1:23" s="156" customFormat="1" x14ac:dyDescent="0.25">
      <c r="A211" s="113">
        <v>204</v>
      </c>
      <c r="B211" s="204"/>
      <c r="C211" s="157" t="s">
        <v>179</v>
      </c>
      <c r="D211" s="62"/>
      <c r="E211" s="153">
        <v>50</v>
      </c>
      <c r="F211" s="62" t="s">
        <v>192</v>
      </c>
      <c r="G211" s="62">
        <v>250</v>
      </c>
      <c r="H211" s="139">
        <f t="shared" si="8"/>
        <v>12500</v>
      </c>
      <c r="I211" s="140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5"/>
      <c r="W211" s="155"/>
    </row>
    <row r="212" spans="1:23" s="156" customFormat="1" x14ac:dyDescent="0.25">
      <c r="A212" s="113">
        <v>205</v>
      </c>
      <c r="B212" s="204"/>
      <c r="C212" s="157" t="s">
        <v>203</v>
      </c>
      <c r="D212" s="62"/>
      <c r="E212" s="153">
        <v>200</v>
      </c>
      <c r="F212" s="62" t="s">
        <v>129</v>
      </c>
      <c r="G212" s="62">
        <v>35</v>
      </c>
      <c r="H212" s="139">
        <f t="shared" si="8"/>
        <v>7000</v>
      </c>
      <c r="I212" s="140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5"/>
      <c r="W212" s="155"/>
    </row>
    <row r="213" spans="1:23" s="156" customFormat="1" x14ac:dyDescent="0.25">
      <c r="A213" s="113">
        <v>206</v>
      </c>
      <c r="B213" s="204"/>
      <c r="C213" s="157" t="s">
        <v>204</v>
      </c>
      <c r="D213" s="62"/>
      <c r="E213" s="153">
        <v>15</v>
      </c>
      <c r="F213" s="62" t="s">
        <v>129</v>
      </c>
      <c r="G213" s="62">
        <v>2500</v>
      </c>
      <c r="H213" s="139">
        <f t="shared" si="8"/>
        <v>37500</v>
      </c>
      <c r="I213" s="140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5"/>
      <c r="W213" s="155"/>
    </row>
    <row r="214" spans="1:23" s="156" customFormat="1" x14ac:dyDescent="0.25">
      <c r="A214" s="113">
        <v>207</v>
      </c>
      <c r="B214" s="204"/>
      <c r="C214" s="157" t="s">
        <v>168</v>
      </c>
      <c r="D214" s="62"/>
      <c r="E214" s="153">
        <v>200</v>
      </c>
      <c r="F214" s="62" t="s">
        <v>129</v>
      </c>
      <c r="G214" s="62">
        <v>15</v>
      </c>
      <c r="H214" s="139">
        <f t="shared" si="8"/>
        <v>3000</v>
      </c>
      <c r="I214" s="140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5"/>
      <c r="W214" s="155"/>
    </row>
    <row r="215" spans="1:23" s="156" customFormat="1" x14ac:dyDescent="0.25">
      <c r="A215" s="113">
        <v>208</v>
      </c>
      <c r="B215" s="204"/>
      <c r="C215" s="157" t="s">
        <v>183</v>
      </c>
      <c r="D215" s="62"/>
      <c r="E215" s="153">
        <v>4</v>
      </c>
      <c r="F215" s="62" t="s">
        <v>130</v>
      </c>
      <c r="G215" s="62">
        <v>48500</v>
      </c>
      <c r="H215" s="139">
        <f t="shared" si="8"/>
        <v>194000</v>
      </c>
      <c r="I215" s="140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5"/>
      <c r="W215" s="155"/>
    </row>
    <row r="216" spans="1:23" s="156" customFormat="1" x14ac:dyDescent="0.25">
      <c r="A216" s="113">
        <v>209</v>
      </c>
      <c r="B216" s="204"/>
      <c r="C216" s="157" t="s">
        <v>110</v>
      </c>
      <c r="D216" s="62"/>
      <c r="E216" s="153">
        <v>100</v>
      </c>
      <c r="F216" s="62" t="s">
        <v>192</v>
      </c>
      <c r="G216" s="62">
        <v>250</v>
      </c>
      <c r="H216" s="139">
        <f t="shared" si="8"/>
        <v>25000</v>
      </c>
      <c r="I216" s="140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5"/>
      <c r="W216" s="155"/>
    </row>
    <row r="217" spans="1:23" s="156" customFormat="1" x14ac:dyDescent="0.25">
      <c r="A217" s="113">
        <v>210</v>
      </c>
      <c r="B217" s="204"/>
      <c r="C217" s="157" t="s">
        <v>205</v>
      </c>
      <c r="D217" s="62"/>
      <c r="E217" s="153">
        <v>50</v>
      </c>
      <c r="F217" s="62" t="s">
        <v>132</v>
      </c>
      <c r="G217" s="62">
        <v>150</v>
      </c>
      <c r="H217" s="139">
        <f t="shared" si="8"/>
        <v>7500</v>
      </c>
      <c r="I217" s="140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5"/>
      <c r="W217" s="155"/>
    </row>
    <row r="218" spans="1:23" s="156" customFormat="1" x14ac:dyDescent="0.25">
      <c r="A218" s="113">
        <v>211</v>
      </c>
      <c r="B218" s="204"/>
      <c r="C218" s="157" t="s">
        <v>206</v>
      </c>
      <c r="D218" s="62"/>
      <c r="E218" s="153">
        <v>200</v>
      </c>
      <c r="F218" s="62" t="s">
        <v>132</v>
      </c>
      <c r="G218" s="62">
        <v>50</v>
      </c>
      <c r="H218" s="139">
        <f t="shared" si="8"/>
        <v>10000</v>
      </c>
      <c r="I218" s="140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5"/>
      <c r="W218" s="155"/>
    </row>
    <row r="219" spans="1:23" s="156" customFormat="1" x14ac:dyDescent="0.25">
      <c r="A219" s="113">
        <v>212</v>
      </c>
      <c r="B219" s="204"/>
      <c r="C219" s="157" t="s">
        <v>207</v>
      </c>
      <c r="D219" s="62"/>
      <c r="E219" s="153">
        <v>50</v>
      </c>
      <c r="F219" s="62" t="s">
        <v>129</v>
      </c>
      <c r="G219" s="62">
        <v>300</v>
      </c>
      <c r="H219" s="139">
        <f t="shared" si="8"/>
        <v>15000</v>
      </c>
      <c r="I219" s="140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5"/>
      <c r="W219" s="155"/>
    </row>
    <row r="220" spans="1:23" s="156" customFormat="1" x14ac:dyDescent="0.25">
      <c r="A220" s="113">
        <v>213</v>
      </c>
      <c r="B220" s="204"/>
      <c r="C220" s="157" t="s">
        <v>208</v>
      </c>
      <c r="D220" s="62"/>
      <c r="E220" s="153">
        <v>3</v>
      </c>
      <c r="F220" s="62" t="s">
        <v>129</v>
      </c>
      <c r="G220" s="62">
        <v>4840.5</v>
      </c>
      <c r="H220" s="139">
        <f t="shared" si="8"/>
        <v>14521.5</v>
      </c>
      <c r="I220" s="140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5"/>
      <c r="W220" s="155"/>
    </row>
    <row r="221" spans="1:23" s="156" customFormat="1" x14ac:dyDescent="0.25">
      <c r="A221" s="113">
        <v>214</v>
      </c>
      <c r="B221" s="204"/>
      <c r="C221" s="157" t="s">
        <v>209</v>
      </c>
      <c r="D221" s="62"/>
      <c r="E221" s="153">
        <v>45</v>
      </c>
      <c r="F221" s="62" t="s">
        <v>132</v>
      </c>
      <c r="G221" s="62">
        <v>150</v>
      </c>
      <c r="H221" s="139">
        <f t="shared" si="8"/>
        <v>6750</v>
      </c>
      <c r="I221" s="140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5"/>
      <c r="W221" s="155"/>
    </row>
    <row r="222" spans="1:23" s="156" customFormat="1" x14ac:dyDescent="0.25">
      <c r="A222" s="113">
        <v>215</v>
      </c>
      <c r="B222" s="204"/>
      <c r="C222" s="157" t="s">
        <v>210</v>
      </c>
      <c r="D222" s="62"/>
      <c r="E222" s="153">
        <v>200</v>
      </c>
      <c r="F222" s="62" t="s">
        <v>135</v>
      </c>
      <c r="G222" s="62">
        <v>150</v>
      </c>
      <c r="H222" s="139">
        <f t="shared" si="8"/>
        <v>30000</v>
      </c>
      <c r="I222" s="140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5"/>
      <c r="W222" s="155"/>
    </row>
    <row r="223" spans="1:23" s="156" customFormat="1" x14ac:dyDescent="0.25">
      <c r="A223" s="113">
        <v>216</v>
      </c>
      <c r="B223" s="204"/>
      <c r="C223" s="157" t="s">
        <v>198</v>
      </c>
      <c r="D223" s="62"/>
      <c r="E223" s="153">
        <v>200</v>
      </c>
      <c r="F223" s="62" t="s">
        <v>135</v>
      </c>
      <c r="G223" s="62">
        <v>120</v>
      </c>
      <c r="H223" s="139">
        <f t="shared" si="8"/>
        <v>24000</v>
      </c>
      <c r="I223" s="140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5"/>
      <c r="W223" s="155"/>
    </row>
    <row r="224" spans="1:23" s="156" customFormat="1" x14ac:dyDescent="0.25">
      <c r="A224" s="113">
        <v>217</v>
      </c>
      <c r="B224" s="204"/>
      <c r="C224" s="157" t="s">
        <v>121</v>
      </c>
      <c r="D224" s="62"/>
      <c r="E224" s="153">
        <v>200</v>
      </c>
      <c r="F224" s="62" t="s">
        <v>135</v>
      </c>
      <c r="G224" s="62">
        <v>180</v>
      </c>
      <c r="H224" s="139">
        <f t="shared" si="8"/>
        <v>36000</v>
      </c>
      <c r="I224" s="140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5"/>
      <c r="W224" s="155"/>
    </row>
    <row r="225" spans="1:23" s="156" customFormat="1" x14ac:dyDescent="0.25">
      <c r="A225" s="113">
        <v>218</v>
      </c>
      <c r="B225" s="204"/>
      <c r="C225" s="157" t="s">
        <v>199</v>
      </c>
      <c r="D225" s="62"/>
      <c r="E225" s="153">
        <v>200</v>
      </c>
      <c r="F225" s="62" t="s">
        <v>135</v>
      </c>
      <c r="G225" s="62">
        <v>120</v>
      </c>
      <c r="H225" s="139">
        <f t="shared" si="8"/>
        <v>24000</v>
      </c>
      <c r="I225" s="140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5"/>
      <c r="W225" s="155"/>
    </row>
    <row r="226" spans="1:23" s="156" customFormat="1" x14ac:dyDescent="0.25">
      <c r="A226" s="113">
        <v>219</v>
      </c>
      <c r="B226" s="204"/>
      <c r="C226" s="157" t="s">
        <v>140</v>
      </c>
      <c r="D226" s="62"/>
      <c r="E226" s="153">
        <v>200</v>
      </c>
      <c r="F226" s="62" t="s">
        <v>135</v>
      </c>
      <c r="G226" s="62">
        <v>180</v>
      </c>
      <c r="H226" s="139">
        <f t="shared" si="8"/>
        <v>36000</v>
      </c>
      <c r="I226" s="140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5"/>
      <c r="W226" s="155"/>
    </row>
    <row r="227" spans="1:23" s="156" customFormat="1" x14ac:dyDescent="0.25">
      <c r="A227" s="113">
        <v>220</v>
      </c>
      <c r="B227" s="204"/>
      <c r="C227" s="157" t="s">
        <v>211</v>
      </c>
      <c r="D227" s="62"/>
      <c r="E227" s="153">
        <v>200</v>
      </c>
      <c r="F227" s="62" t="s">
        <v>135</v>
      </c>
      <c r="G227" s="62">
        <v>150</v>
      </c>
      <c r="H227" s="139">
        <f t="shared" si="8"/>
        <v>30000</v>
      </c>
      <c r="I227" s="140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5"/>
      <c r="W227" s="155"/>
    </row>
    <row r="228" spans="1:23" s="156" customFormat="1" x14ac:dyDescent="0.25">
      <c r="A228" s="113">
        <v>221</v>
      </c>
      <c r="B228" s="204"/>
      <c r="C228" s="157" t="s">
        <v>198</v>
      </c>
      <c r="D228" s="62"/>
      <c r="E228" s="153">
        <v>200</v>
      </c>
      <c r="F228" s="62" t="s">
        <v>135</v>
      </c>
      <c r="G228" s="62">
        <v>120</v>
      </c>
      <c r="H228" s="139">
        <f t="shared" si="8"/>
        <v>24000</v>
      </c>
      <c r="I228" s="140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5"/>
      <c r="W228" s="155"/>
    </row>
    <row r="229" spans="1:23" s="156" customFormat="1" x14ac:dyDescent="0.25">
      <c r="A229" s="113">
        <v>222</v>
      </c>
      <c r="B229" s="204"/>
      <c r="C229" s="157" t="s">
        <v>121</v>
      </c>
      <c r="D229" s="62"/>
      <c r="E229" s="153">
        <v>200</v>
      </c>
      <c r="F229" s="62" t="s">
        <v>135</v>
      </c>
      <c r="G229" s="62">
        <v>180</v>
      </c>
      <c r="H229" s="139">
        <f t="shared" si="8"/>
        <v>36000</v>
      </c>
      <c r="I229" s="140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5"/>
      <c r="W229" s="155"/>
    </row>
    <row r="230" spans="1:23" s="156" customFormat="1" x14ac:dyDescent="0.25">
      <c r="A230" s="113">
        <v>223</v>
      </c>
      <c r="B230" s="204"/>
      <c r="C230" s="157" t="s">
        <v>199</v>
      </c>
      <c r="D230" s="62"/>
      <c r="E230" s="153">
        <v>200</v>
      </c>
      <c r="F230" s="62" t="s">
        <v>135</v>
      </c>
      <c r="G230" s="62">
        <v>120</v>
      </c>
      <c r="H230" s="139">
        <f t="shared" si="8"/>
        <v>24000</v>
      </c>
      <c r="I230" s="140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5"/>
      <c r="W230" s="155"/>
    </row>
    <row r="231" spans="1:23" s="156" customFormat="1" x14ac:dyDescent="0.25">
      <c r="A231" s="113">
        <v>224</v>
      </c>
      <c r="B231" s="204"/>
      <c r="C231" s="157" t="s">
        <v>174</v>
      </c>
      <c r="D231" s="62"/>
      <c r="E231" s="153">
        <v>300</v>
      </c>
      <c r="F231" s="62" t="s">
        <v>135</v>
      </c>
      <c r="G231" s="62">
        <v>300</v>
      </c>
      <c r="H231" s="139">
        <f t="shared" si="8"/>
        <v>90000</v>
      </c>
      <c r="I231" s="140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5"/>
      <c r="W231" s="155"/>
    </row>
    <row r="232" spans="1:23" s="156" customFormat="1" x14ac:dyDescent="0.25">
      <c r="A232" s="113">
        <v>225</v>
      </c>
      <c r="B232" s="204"/>
      <c r="C232" s="157" t="s">
        <v>212</v>
      </c>
      <c r="D232" s="62"/>
      <c r="E232" s="153">
        <v>18</v>
      </c>
      <c r="F232" s="62" t="s">
        <v>135</v>
      </c>
      <c r="G232" s="62">
        <v>8000</v>
      </c>
      <c r="H232" s="139">
        <f t="shared" si="8"/>
        <v>144000</v>
      </c>
      <c r="I232" s="140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5"/>
      <c r="W232" s="155"/>
    </row>
    <row r="233" spans="1:23" s="156" customFormat="1" x14ac:dyDescent="0.25">
      <c r="A233" s="113">
        <v>226</v>
      </c>
      <c r="B233" s="204"/>
      <c r="C233" s="157" t="s">
        <v>146</v>
      </c>
      <c r="D233" s="62"/>
      <c r="E233" s="153">
        <v>50</v>
      </c>
      <c r="F233" s="62" t="s">
        <v>135</v>
      </c>
      <c r="G233" s="62">
        <v>400</v>
      </c>
      <c r="H233" s="139">
        <f t="shared" si="8"/>
        <v>20000</v>
      </c>
      <c r="I233" s="140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5"/>
      <c r="W233" s="155"/>
    </row>
    <row r="234" spans="1:23" s="156" customFormat="1" x14ac:dyDescent="0.25">
      <c r="A234" s="113">
        <v>227</v>
      </c>
      <c r="B234" s="163" t="s">
        <v>99</v>
      </c>
      <c r="C234" s="164" t="s">
        <v>213</v>
      </c>
      <c r="D234" s="160" t="s">
        <v>540</v>
      </c>
      <c r="E234" s="159"/>
      <c r="F234" s="160"/>
      <c r="G234" s="160"/>
      <c r="H234" s="161">
        <f>SUM(H235:H291)</f>
        <v>3180300.0000000005</v>
      </c>
      <c r="I234" s="165" t="s">
        <v>40</v>
      </c>
      <c r="J234" s="162"/>
      <c r="K234" s="162"/>
      <c r="L234" s="162"/>
      <c r="M234" s="162"/>
      <c r="N234" s="162"/>
      <c r="O234" s="162"/>
      <c r="P234" s="180">
        <v>1</v>
      </c>
      <c r="Q234" s="162"/>
      <c r="R234" s="162"/>
      <c r="S234" s="162"/>
      <c r="T234" s="162"/>
      <c r="U234" s="162"/>
      <c r="V234" s="155"/>
      <c r="W234" s="155"/>
    </row>
    <row r="235" spans="1:23" s="156" customFormat="1" x14ac:dyDescent="0.25">
      <c r="A235" s="113">
        <v>228</v>
      </c>
      <c r="B235" s="204"/>
      <c r="C235" s="157" t="s">
        <v>214</v>
      </c>
      <c r="D235" s="62"/>
      <c r="E235" s="153">
        <v>7</v>
      </c>
      <c r="F235" s="62" t="s">
        <v>135</v>
      </c>
      <c r="G235" s="62">
        <v>8693</v>
      </c>
      <c r="H235" s="139">
        <f>G235*E235</f>
        <v>60851</v>
      </c>
      <c r="I235" s="140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5"/>
      <c r="W235" s="155"/>
    </row>
    <row r="236" spans="1:23" s="156" customFormat="1" x14ac:dyDescent="0.25">
      <c r="A236" s="113">
        <v>229</v>
      </c>
      <c r="B236" s="204"/>
      <c r="C236" s="157" t="s">
        <v>215</v>
      </c>
      <c r="D236" s="62"/>
      <c r="E236" s="153">
        <v>7</v>
      </c>
      <c r="F236" s="62" t="s">
        <v>135</v>
      </c>
      <c r="G236" s="62">
        <v>7112</v>
      </c>
      <c r="H236" s="139">
        <f t="shared" ref="H236:H291" si="9">G236*E236</f>
        <v>49784</v>
      </c>
      <c r="I236" s="140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5"/>
      <c r="W236" s="155"/>
    </row>
    <row r="237" spans="1:23" s="156" customFormat="1" x14ac:dyDescent="0.25">
      <c r="A237" s="113">
        <v>230</v>
      </c>
      <c r="B237" s="204"/>
      <c r="C237" s="157" t="s">
        <v>216</v>
      </c>
      <c r="D237" s="62"/>
      <c r="E237" s="153">
        <v>7</v>
      </c>
      <c r="F237" s="62" t="s">
        <v>135</v>
      </c>
      <c r="G237" s="62">
        <v>9388</v>
      </c>
      <c r="H237" s="139">
        <f t="shared" si="9"/>
        <v>65716</v>
      </c>
      <c r="I237" s="140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5"/>
      <c r="W237" s="155"/>
    </row>
    <row r="238" spans="1:23" s="156" customFormat="1" x14ac:dyDescent="0.25">
      <c r="A238" s="113">
        <v>231</v>
      </c>
      <c r="B238" s="204"/>
      <c r="C238" s="157" t="s">
        <v>217</v>
      </c>
      <c r="D238" s="62"/>
      <c r="E238" s="153">
        <v>7</v>
      </c>
      <c r="F238" s="62" t="s">
        <v>135</v>
      </c>
      <c r="G238" s="62">
        <v>7135</v>
      </c>
      <c r="H238" s="139">
        <f t="shared" si="9"/>
        <v>49945</v>
      </c>
      <c r="I238" s="140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5"/>
      <c r="W238" s="155"/>
    </row>
    <row r="239" spans="1:23" s="156" customFormat="1" x14ac:dyDescent="0.25">
      <c r="A239" s="113">
        <v>232</v>
      </c>
      <c r="B239" s="204"/>
      <c r="C239" s="157" t="s">
        <v>218</v>
      </c>
      <c r="D239" s="62"/>
      <c r="E239" s="153">
        <v>7</v>
      </c>
      <c r="F239" s="62" t="s">
        <v>135</v>
      </c>
      <c r="G239" s="62">
        <v>10879</v>
      </c>
      <c r="H239" s="139">
        <f t="shared" si="9"/>
        <v>76153</v>
      </c>
      <c r="I239" s="140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5"/>
      <c r="W239" s="155"/>
    </row>
    <row r="240" spans="1:23" s="156" customFormat="1" x14ac:dyDescent="0.25">
      <c r="A240" s="113">
        <v>233</v>
      </c>
      <c r="B240" s="204"/>
      <c r="C240" s="157" t="s">
        <v>219</v>
      </c>
      <c r="D240" s="62"/>
      <c r="E240" s="153">
        <v>7</v>
      </c>
      <c r="F240" s="62" t="s">
        <v>135</v>
      </c>
      <c r="G240" s="62">
        <v>7607</v>
      </c>
      <c r="H240" s="139">
        <f t="shared" si="9"/>
        <v>53249</v>
      </c>
      <c r="I240" s="140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5"/>
      <c r="W240" s="155"/>
    </row>
    <row r="241" spans="1:23" s="156" customFormat="1" x14ac:dyDescent="0.25">
      <c r="A241" s="113">
        <v>234</v>
      </c>
      <c r="B241" s="204"/>
      <c r="C241" s="157" t="s">
        <v>220</v>
      </c>
      <c r="D241" s="62"/>
      <c r="E241" s="153">
        <v>7</v>
      </c>
      <c r="F241" s="62" t="s">
        <v>135</v>
      </c>
      <c r="G241" s="62">
        <v>12422</v>
      </c>
      <c r="H241" s="139">
        <f t="shared" si="9"/>
        <v>86954</v>
      </c>
      <c r="I241" s="140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5"/>
      <c r="W241" s="155"/>
    </row>
    <row r="242" spans="1:23" s="156" customFormat="1" x14ac:dyDescent="0.25">
      <c r="A242" s="113">
        <v>235</v>
      </c>
      <c r="B242" s="204"/>
      <c r="C242" s="157" t="s">
        <v>221</v>
      </c>
      <c r="D242" s="62"/>
      <c r="E242" s="153">
        <v>7</v>
      </c>
      <c r="F242" s="62" t="s">
        <v>135</v>
      </c>
      <c r="G242" s="62">
        <v>10134</v>
      </c>
      <c r="H242" s="139">
        <f t="shared" si="9"/>
        <v>70938</v>
      </c>
      <c r="I242" s="140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5"/>
      <c r="W242" s="155"/>
    </row>
    <row r="243" spans="1:23" s="156" customFormat="1" x14ac:dyDescent="0.25">
      <c r="A243" s="113">
        <v>236</v>
      </c>
      <c r="B243" s="204"/>
      <c r="C243" s="157" t="s">
        <v>222</v>
      </c>
      <c r="D243" s="62"/>
      <c r="E243" s="153">
        <v>7</v>
      </c>
      <c r="F243" s="62" t="s">
        <v>135</v>
      </c>
      <c r="G243" s="62">
        <v>10936</v>
      </c>
      <c r="H243" s="139">
        <f t="shared" si="9"/>
        <v>76552</v>
      </c>
      <c r="I243" s="140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5"/>
      <c r="W243" s="155"/>
    </row>
    <row r="244" spans="1:23" s="156" customFormat="1" x14ac:dyDescent="0.25">
      <c r="A244" s="113">
        <v>237</v>
      </c>
      <c r="B244" s="204"/>
      <c r="C244" s="157" t="s">
        <v>223</v>
      </c>
      <c r="D244" s="62"/>
      <c r="E244" s="153">
        <v>7</v>
      </c>
      <c r="F244" s="62" t="s">
        <v>135</v>
      </c>
      <c r="G244" s="62">
        <v>10000</v>
      </c>
      <c r="H244" s="139">
        <f t="shared" si="9"/>
        <v>70000</v>
      </c>
      <c r="I244" s="140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5"/>
      <c r="W244" s="155"/>
    </row>
    <row r="245" spans="1:23" s="156" customFormat="1" x14ac:dyDescent="0.25">
      <c r="A245" s="113">
        <v>238</v>
      </c>
      <c r="B245" s="204"/>
      <c r="C245" s="157" t="s">
        <v>224</v>
      </c>
      <c r="D245" s="62"/>
      <c r="E245" s="153">
        <v>7</v>
      </c>
      <c r="F245" s="62" t="s">
        <v>135</v>
      </c>
      <c r="G245" s="62">
        <v>4500</v>
      </c>
      <c r="H245" s="139">
        <f t="shared" si="9"/>
        <v>31500</v>
      </c>
      <c r="I245" s="140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5"/>
      <c r="W245" s="155"/>
    </row>
    <row r="246" spans="1:23" s="156" customFormat="1" x14ac:dyDescent="0.25">
      <c r="A246" s="113">
        <v>239</v>
      </c>
      <c r="B246" s="204"/>
      <c r="C246" s="157" t="s">
        <v>225</v>
      </c>
      <c r="D246" s="62"/>
      <c r="E246" s="153">
        <v>7</v>
      </c>
      <c r="F246" s="62" t="s">
        <v>135</v>
      </c>
      <c r="G246" s="62">
        <v>6600</v>
      </c>
      <c r="H246" s="139">
        <f t="shared" si="9"/>
        <v>46200</v>
      </c>
      <c r="I246" s="140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5"/>
      <c r="W246" s="155"/>
    </row>
    <row r="247" spans="1:23" s="156" customFormat="1" x14ac:dyDescent="0.25">
      <c r="A247" s="113">
        <v>240</v>
      </c>
      <c r="B247" s="204"/>
      <c r="C247" s="157" t="s">
        <v>226</v>
      </c>
      <c r="D247" s="62"/>
      <c r="E247" s="153">
        <v>7</v>
      </c>
      <c r="F247" s="62" t="s">
        <v>135</v>
      </c>
      <c r="G247" s="62">
        <v>5400</v>
      </c>
      <c r="H247" s="139">
        <f t="shared" si="9"/>
        <v>37800</v>
      </c>
      <c r="I247" s="140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5"/>
      <c r="W247" s="155"/>
    </row>
    <row r="248" spans="1:23" s="156" customFormat="1" x14ac:dyDescent="0.25">
      <c r="A248" s="113">
        <v>241</v>
      </c>
      <c r="B248" s="204"/>
      <c r="C248" s="157" t="s">
        <v>227</v>
      </c>
      <c r="D248" s="62"/>
      <c r="E248" s="153">
        <v>7</v>
      </c>
      <c r="F248" s="62" t="s">
        <v>135</v>
      </c>
      <c r="G248" s="62">
        <v>5400</v>
      </c>
      <c r="H248" s="139">
        <f t="shared" si="9"/>
        <v>37800</v>
      </c>
      <c r="I248" s="140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5"/>
      <c r="W248" s="155"/>
    </row>
    <row r="249" spans="1:23" s="156" customFormat="1" x14ac:dyDescent="0.25">
      <c r="A249" s="113">
        <v>242</v>
      </c>
      <c r="B249" s="204"/>
      <c r="C249" s="157" t="s">
        <v>228</v>
      </c>
      <c r="D249" s="62"/>
      <c r="E249" s="153">
        <v>7</v>
      </c>
      <c r="F249" s="62" t="s">
        <v>135</v>
      </c>
      <c r="G249" s="62">
        <v>6000</v>
      </c>
      <c r="H249" s="139">
        <f t="shared" si="9"/>
        <v>42000</v>
      </c>
      <c r="I249" s="140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5"/>
      <c r="W249" s="155"/>
    </row>
    <row r="250" spans="1:23" s="156" customFormat="1" x14ac:dyDescent="0.25">
      <c r="A250" s="113">
        <v>243</v>
      </c>
      <c r="B250" s="204"/>
      <c r="C250" s="157" t="s">
        <v>229</v>
      </c>
      <c r="D250" s="62"/>
      <c r="E250" s="153">
        <v>7</v>
      </c>
      <c r="F250" s="62" t="s">
        <v>135</v>
      </c>
      <c r="G250" s="62">
        <v>4500</v>
      </c>
      <c r="H250" s="139">
        <f t="shared" si="9"/>
        <v>31500</v>
      </c>
      <c r="I250" s="140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5"/>
      <c r="W250" s="155"/>
    </row>
    <row r="251" spans="1:23" s="156" customFormat="1" x14ac:dyDescent="0.25">
      <c r="A251" s="113">
        <v>244</v>
      </c>
      <c r="B251" s="204"/>
      <c r="C251" s="157" t="s">
        <v>230</v>
      </c>
      <c r="D251" s="62"/>
      <c r="E251" s="153">
        <v>7</v>
      </c>
      <c r="F251" s="62" t="s">
        <v>135</v>
      </c>
      <c r="G251" s="62">
        <v>6000</v>
      </c>
      <c r="H251" s="139">
        <f t="shared" si="9"/>
        <v>42000</v>
      </c>
      <c r="I251" s="140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5"/>
      <c r="W251" s="155"/>
    </row>
    <row r="252" spans="1:23" s="156" customFormat="1" x14ac:dyDescent="0.25">
      <c r="A252" s="113">
        <v>245</v>
      </c>
      <c r="B252" s="204"/>
      <c r="C252" s="157" t="s">
        <v>231</v>
      </c>
      <c r="D252" s="62"/>
      <c r="E252" s="153">
        <v>7</v>
      </c>
      <c r="F252" s="62" t="s">
        <v>135</v>
      </c>
      <c r="G252" s="62">
        <v>4500</v>
      </c>
      <c r="H252" s="139">
        <f t="shared" si="9"/>
        <v>31500</v>
      </c>
      <c r="I252" s="140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5"/>
      <c r="W252" s="155"/>
    </row>
    <row r="253" spans="1:23" s="156" customFormat="1" x14ac:dyDescent="0.25">
      <c r="A253" s="113">
        <v>246</v>
      </c>
      <c r="B253" s="204"/>
      <c r="C253" s="157" t="s">
        <v>232</v>
      </c>
      <c r="D253" s="62"/>
      <c r="E253" s="153">
        <v>7</v>
      </c>
      <c r="F253" s="62" t="s">
        <v>135</v>
      </c>
      <c r="G253" s="62">
        <v>4500</v>
      </c>
      <c r="H253" s="139">
        <f t="shared" si="9"/>
        <v>31500</v>
      </c>
      <c r="I253" s="140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5"/>
      <c r="W253" s="155"/>
    </row>
    <row r="254" spans="1:23" s="156" customFormat="1" x14ac:dyDescent="0.25">
      <c r="A254" s="113">
        <v>247</v>
      </c>
      <c r="B254" s="204"/>
      <c r="C254" s="157" t="s">
        <v>233</v>
      </c>
      <c r="D254" s="62"/>
      <c r="E254" s="153">
        <v>7</v>
      </c>
      <c r="F254" s="62" t="s">
        <v>135</v>
      </c>
      <c r="G254" s="62">
        <v>5400</v>
      </c>
      <c r="H254" s="139">
        <f t="shared" si="9"/>
        <v>37800</v>
      </c>
      <c r="I254" s="140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5"/>
      <c r="W254" s="155"/>
    </row>
    <row r="255" spans="1:23" s="156" customFormat="1" x14ac:dyDescent="0.25">
      <c r="A255" s="113">
        <v>248</v>
      </c>
      <c r="B255" s="204"/>
      <c r="C255" s="157" t="s">
        <v>234</v>
      </c>
      <c r="D255" s="62"/>
      <c r="E255" s="153">
        <v>7</v>
      </c>
      <c r="F255" s="62" t="s">
        <v>135</v>
      </c>
      <c r="G255" s="62">
        <v>4500</v>
      </c>
      <c r="H255" s="139">
        <f t="shared" si="9"/>
        <v>31500</v>
      </c>
      <c r="I255" s="140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5"/>
      <c r="W255" s="155"/>
    </row>
    <row r="256" spans="1:23" s="156" customFormat="1" x14ac:dyDescent="0.25">
      <c r="A256" s="113">
        <v>249</v>
      </c>
      <c r="B256" s="204"/>
      <c r="C256" s="157" t="s">
        <v>224</v>
      </c>
      <c r="D256" s="62"/>
      <c r="E256" s="153">
        <v>1</v>
      </c>
      <c r="F256" s="62" t="s">
        <v>147</v>
      </c>
      <c r="G256" s="62">
        <v>127495</v>
      </c>
      <c r="H256" s="139">
        <f t="shared" si="9"/>
        <v>127495</v>
      </c>
      <c r="I256" s="140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5"/>
      <c r="W256" s="155"/>
    </row>
    <row r="257" spans="1:23" s="156" customFormat="1" x14ac:dyDescent="0.25">
      <c r="A257" s="113">
        <v>250</v>
      </c>
      <c r="B257" s="204"/>
      <c r="C257" s="157" t="s">
        <v>225</v>
      </c>
      <c r="D257" s="62"/>
      <c r="E257" s="153">
        <v>1</v>
      </c>
      <c r="F257" s="62" t="s">
        <v>147</v>
      </c>
      <c r="G257" s="62">
        <v>127495</v>
      </c>
      <c r="H257" s="139">
        <f t="shared" si="9"/>
        <v>127495</v>
      </c>
      <c r="I257" s="140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5"/>
      <c r="W257" s="155"/>
    </row>
    <row r="258" spans="1:23" s="156" customFormat="1" x14ac:dyDescent="0.25">
      <c r="A258" s="113">
        <v>251</v>
      </c>
      <c r="B258" s="204"/>
      <c r="C258" s="157" t="s">
        <v>226</v>
      </c>
      <c r="D258" s="62"/>
      <c r="E258" s="153">
        <v>1</v>
      </c>
      <c r="F258" s="62" t="s">
        <v>147</v>
      </c>
      <c r="G258" s="62">
        <v>127495</v>
      </c>
      <c r="H258" s="139">
        <f t="shared" si="9"/>
        <v>127495</v>
      </c>
      <c r="I258" s="140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5"/>
      <c r="W258" s="155"/>
    </row>
    <row r="259" spans="1:23" s="156" customFormat="1" x14ac:dyDescent="0.25">
      <c r="A259" s="113">
        <v>252</v>
      </c>
      <c r="B259" s="204"/>
      <c r="C259" s="157" t="s">
        <v>227</v>
      </c>
      <c r="D259" s="62"/>
      <c r="E259" s="153">
        <v>1</v>
      </c>
      <c r="F259" s="62" t="s">
        <v>147</v>
      </c>
      <c r="G259" s="62">
        <v>127495</v>
      </c>
      <c r="H259" s="139">
        <f t="shared" si="9"/>
        <v>127495</v>
      </c>
      <c r="I259" s="140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5"/>
      <c r="W259" s="155"/>
    </row>
    <row r="260" spans="1:23" s="156" customFormat="1" x14ac:dyDescent="0.25">
      <c r="A260" s="113">
        <v>253</v>
      </c>
      <c r="B260" s="204"/>
      <c r="C260" s="157" t="s">
        <v>228</v>
      </c>
      <c r="D260" s="62"/>
      <c r="E260" s="153">
        <v>1</v>
      </c>
      <c r="F260" s="62" t="s">
        <v>147</v>
      </c>
      <c r="G260" s="62">
        <v>127495</v>
      </c>
      <c r="H260" s="139">
        <f t="shared" si="9"/>
        <v>127495</v>
      </c>
      <c r="I260" s="140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5"/>
      <c r="W260" s="155"/>
    </row>
    <row r="261" spans="1:23" s="156" customFormat="1" x14ac:dyDescent="0.25">
      <c r="A261" s="113">
        <v>254</v>
      </c>
      <c r="B261" s="204"/>
      <c r="C261" s="157" t="s">
        <v>229</v>
      </c>
      <c r="D261" s="62"/>
      <c r="E261" s="153">
        <v>1</v>
      </c>
      <c r="F261" s="62" t="s">
        <v>147</v>
      </c>
      <c r="G261" s="62">
        <v>127495</v>
      </c>
      <c r="H261" s="139">
        <f t="shared" si="9"/>
        <v>127495</v>
      </c>
      <c r="I261" s="140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5"/>
      <c r="W261" s="155"/>
    </row>
    <row r="262" spans="1:23" s="156" customFormat="1" x14ac:dyDescent="0.25">
      <c r="A262" s="113">
        <v>255</v>
      </c>
      <c r="B262" s="204"/>
      <c r="C262" s="157" t="s">
        <v>230</v>
      </c>
      <c r="D262" s="62"/>
      <c r="E262" s="153">
        <v>1</v>
      </c>
      <c r="F262" s="62" t="s">
        <v>147</v>
      </c>
      <c r="G262" s="62">
        <v>160000</v>
      </c>
      <c r="H262" s="139">
        <f t="shared" si="9"/>
        <v>160000</v>
      </c>
      <c r="I262" s="140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5"/>
      <c r="W262" s="155"/>
    </row>
    <row r="263" spans="1:23" s="156" customFormat="1" x14ac:dyDescent="0.25">
      <c r="A263" s="113">
        <v>256</v>
      </c>
      <c r="B263" s="204"/>
      <c r="C263" s="157" t="s">
        <v>231</v>
      </c>
      <c r="D263" s="62"/>
      <c r="E263" s="153">
        <v>1</v>
      </c>
      <c r="F263" s="62" t="s">
        <v>147</v>
      </c>
      <c r="G263" s="62">
        <v>127495</v>
      </c>
      <c r="H263" s="139">
        <f t="shared" si="9"/>
        <v>127495</v>
      </c>
      <c r="I263" s="140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5"/>
      <c r="W263" s="155"/>
    </row>
    <row r="264" spans="1:23" s="156" customFormat="1" x14ac:dyDescent="0.25">
      <c r="A264" s="113">
        <v>257</v>
      </c>
      <c r="B264" s="204"/>
      <c r="C264" s="157" t="s">
        <v>232</v>
      </c>
      <c r="D264" s="62"/>
      <c r="E264" s="153">
        <v>1</v>
      </c>
      <c r="F264" s="62" t="s">
        <v>147</v>
      </c>
      <c r="G264" s="62">
        <v>127495</v>
      </c>
      <c r="H264" s="139">
        <f t="shared" si="9"/>
        <v>127495</v>
      </c>
      <c r="I264" s="140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5"/>
      <c r="W264" s="155"/>
    </row>
    <row r="265" spans="1:23" s="156" customFormat="1" x14ac:dyDescent="0.25">
      <c r="A265" s="113">
        <v>258</v>
      </c>
      <c r="B265" s="204"/>
      <c r="C265" s="157" t="s">
        <v>233</v>
      </c>
      <c r="D265" s="62"/>
      <c r="E265" s="153">
        <v>1</v>
      </c>
      <c r="F265" s="62" t="s">
        <v>147</v>
      </c>
      <c r="G265" s="62">
        <v>127495</v>
      </c>
      <c r="H265" s="139">
        <f t="shared" si="9"/>
        <v>127495</v>
      </c>
      <c r="I265" s="140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5"/>
      <c r="W265" s="155"/>
    </row>
    <row r="266" spans="1:23" s="156" customFormat="1" x14ac:dyDescent="0.25">
      <c r="A266" s="113">
        <v>259</v>
      </c>
      <c r="B266" s="204"/>
      <c r="C266" s="157" t="s">
        <v>234</v>
      </c>
      <c r="D266" s="62"/>
      <c r="E266" s="153">
        <v>1</v>
      </c>
      <c r="F266" s="62" t="s">
        <v>147</v>
      </c>
      <c r="G266" s="62">
        <v>127495</v>
      </c>
      <c r="H266" s="139">
        <f t="shared" si="9"/>
        <v>127495</v>
      </c>
      <c r="I266" s="140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5"/>
      <c r="W266" s="155"/>
    </row>
    <row r="267" spans="1:23" s="156" customFormat="1" x14ac:dyDescent="0.25">
      <c r="A267" s="113">
        <v>260</v>
      </c>
      <c r="B267" s="204"/>
      <c r="C267" s="157" t="s">
        <v>235</v>
      </c>
      <c r="D267" s="62"/>
      <c r="E267" s="153">
        <v>3</v>
      </c>
      <c r="F267" s="62" t="s">
        <v>135</v>
      </c>
      <c r="G267" s="62">
        <v>9074</v>
      </c>
      <c r="H267" s="139">
        <f t="shared" si="9"/>
        <v>27222</v>
      </c>
      <c r="I267" s="140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5"/>
      <c r="W267" s="155"/>
    </row>
    <row r="268" spans="1:23" s="156" customFormat="1" x14ac:dyDescent="0.25">
      <c r="A268" s="113">
        <v>261</v>
      </c>
      <c r="B268" s="204"/>
      <c r="C268" s="157" t="s">
        <v>236</v>
      </c>
      <c r="D268" s="62"/>
      <c r="E268" s="153">
        <v>3</v>
      </c>
      <c r="F268" s="62" t="s">
        <v>135</v>
      </c>
      <c r="G268" s="62">
        <v>6227</v>
      </c>
      <c r="H268" s="139">
        <f t="shared" si="9"/>
        <v>18681</v>
      </c>
      <c r="I268" s="140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5"/>
      <c r="W268" s="155"/>
    </row>
    <row r="269" spans="1:23" s="156" customFormat="1" x14ac:dyDescent="0.25">
      <c r="A269" s="113">
        <v>262</v>
      </c>
      <c r="B269" s="204"/>
      <c r="C269" s="157" t="s">
        <v>237</v>
      </c>
      <c r="D269" s="62"/>
      <c r="E269" s="153">
        <v>3</v>
      </c>
      <c r="F269" s="62" t="s">
        <v>135</v>
      </c>
      <c r="G269" s="62">
        <v>8391</v>
      </c>
      <c r="H269" s="139">
        <f t="shared" si="9"/>
        <v>25173</v>
      </c>
      <c r="I269" s="140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5"/>
      <c r="W269" s="155"/>
    </row>
    <row r="270" spans="1:23" s="156" customFormat="1" x14ac:dyDescent="0.25">
      <c r="A270" s="113">
        <v>263</v>
      </c>
      <c r="B270" s="204"/>
      <c r="C270" s="157" t="s">
        <v>238</v>
      </c>
      <c r="D270" s="62"/>
      <c r="E270" s="153">
        <v>3</v>
      </c>
      <c r="F270" s="62" t="s">
        <v>135</v>
      </c>
      <c r="G270" s="62">
        <v>5557.72</v>
      </c>
      <c r="H270" s="139">
        <f t="shared" si="9"/>
        <v>16673.16</v>
      </c>
      <c r="I270" s="140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5"/>
      <c r="W270" s="155"/>
    </row>
    <row r="271" spans="1:23" s="156" customFormat="1" x14ac:dyDescent="0.25">
      <c r="A271" s="113">
        <v>264</v>
      </c>
      <c r="B271" s="204"/>
      <c r="C271" s="157" t="s">
        <v>239</v>
      </c>
      <c r="D271" s="62"/>
      <c r="E271" s="153">
        <v>3</v>
      </c>
      <c r="F271" s="62" t="s">
        <v>135</v>
      </c>
      <c r="G271" s="62">
        <v>10633</v>
      </c>
      <c r="H271" s="139">
        <f t="shared" si="9"/>
        <v>31899</v>
      </c>
      <c r="I271" s="140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5"/>
      <c r="W271" s="155"/>
    </row>
    <row r="272" spans="1:23" s="156" customFormat="1" x14ac:dyDescent="0.25">
      <c r="A272" s="113">
        <v>265</v>
      </c>
      <c r="B272" s="204"/>
      <c r="C272" s="157" t="s">
        <v>240</v>
      </c>
      <c r="D272" s="62"/>
      <c r="E272" s="153">
        <v>3</v>
      </c>
      <c r="F272" s="62" t="s">
        <v>135</v>
      </c>
      <c r="G272" s="62">
        <v>6879</v>
      </c>
      <c r="H272" s="139">
        <f t="shared" si="9"/>
        <v>20637</v>
      </c>
      <c r="I272" s="140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5"/>
      <c r="W272" s="155"/>
    </row>
    <row r="273" spans="1:23" s="156" customFormat="1" x14ac:dyDescent="0.25">
      <c r="A273" s="113">
        <v>266</v>
      </c>
      <c r="B273" s="204"/>
      <c r="C273" s="157" t="s">
        <v>241</v>
      </c>
      <c r="D273" s="62"/>
      <c r="E273" s="153">
        <v>3</v>
      </c>
      <c r="F273" s="62" t="s">
        <v>135</v>
      </c>
      <c r="G273" s="62">
        <v>11517.24</v>
      </c>
      <c r="H273" s="139">
        <f t="shared" si="9"/>
        <v>34551.72</v>
      </c>
      <c r="I273" s="140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5"/>
      <c r="W273" s="155"/>
    </row>
    <row r="274" spans="1:23" s="156" customFormat="1" x14ac:dyDescent="0.25">
      <c r="A274" s="113">
        <v>267</v>
      </c>
      <c r="B274" s="204"/>
      <c r="C274" s="157" t="s">
        <v>242</v>
      </c>
      <c r="D274" s="62"/>
      <c r="E274" s="153">
        <v>3</v>
      </c>
      <c r="F274" s="62" t="s">
        <v>135</v>
      </c>
      <c r="G274" s="62">
        <v>10604</v>
      </c>
      <c r="H274" s="139">
        <f t="shared" si="9"/>
        <v>31812</v>
      </c>
      <c r="I274" s="140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5"/>
      <c r="W274" s="155"/>
    </row>
    <row r="275" spans="1:23" s="156" customFormat="1" x14ac:dyDescent="0.25">
      <c r="A275" s="113">
        <v>268</v>
      </c>
      <c r="B275" s="204"/>
      <c r="C275" s="157" t="s">
        <v>243</v>
      </c>
      <c r="D275" s="62"/>
      <c r="E275" s="153">
        <v>3</v>
      </c>
      <c r="F275" s="62" t="s">
        <v>135</v>
      </c>
      <c r="G275" s="62">
        <v>11574</v>
      </c>
      <c r="H275" s="139">
        <f t="shared" si="9"/>
        <v>34722</v>
      </c>
      <c r="I275" s="140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5"/>
      <c r="W275" s="155"/>
    </row>
    <row r="276" spans="1:23" s="156" customFormat="1" x14ac:dyDescent="0.25">
      <c r="A276" s="113">
        <v>269</v>
      </c>
      <c r="B276" s="204"/>
      <c r="C276" s="157" t="s">
        <v>244</v>
      </c>
      <c r="D276" s="62"/>
      <c r="E276" s="153">
        <v>3</v>
      </c>
      <c r="F276" s="62" t="s">
        <v>135</v>
      </c>
      <c r="G276" s="62">
        <v>10000</v>
      </c>
      <c r="H276" s="139">
        <f t="shared" si="9"/>
        <v>30000</v>
      </c>
      <c r="I276" s="140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5"/>
      <c r="W276" s="155"/>
    </row>
    <row r="277" spans="1:23" s="156" customFormat="1" x14ac:dyDescent="0.25">
      <c r="A277" s="113">
        <v>270</v>
      </c>
      <c r="B277" s="204"/>
      <c r="C277" s="157" t="s">
        <v>245</v>
      </c>
      <c r="D277" s="62"/>
      <c r="E277" s="153">
        <v>1</v>
      </c>
      <c r="F277" s="62" t="s">
        <v>135</v>
      </c>
      <c r="G277" s="62">
        <v>10604</v>
      </c>
      <c r="H277" s="139">
        <f t="shared" si="9"/>
        <v>10604</v>
      </c>
      <c r="I277" s="140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5"/>
      <c r="W277" s="155"/>
    </row>
    <row r="278" spans="1:23" s="156" customFormat="1" x14ac:dyDescent="0.25">
      <c r="A278" s="113">
        <v>271</v>
      </c>
      <c r="B278" s="204"/>
      <c r="C278" s="157" t="s">
        <v>246</v>
      </c>
      <c r="D278" s="62"/>
      <c r="E278" s="153">
        <v>3</v>
      </c>
      <c r="F278" s="62" t="s">
        <v>129</v>
      </c>
      <c r="G278" s="62">
        <v>715.02</v>
      </c>
      <c r="H278" s="139">
        <f t="shared" si="9"/>
        <v>2145.06</v>
      </c>
      <c r="I278" s="140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5"/>
      <c r="W278" s="155"/>
    </row>
    <row r="279" spans="1:23" s="156" customFormat="1" x14ac:dyDescent="0.25">
      <c r="A279" s="113">
        <v>272</v>
      </c>
      <c r="B279" s="204"/>
      <c r="C279" s="157" t="s">
        <v>247</v>
      </c>
      <c r="D279" s="62"/>
      <c r="E279" s="153">
        <v>1</v>
      </c>
      <c r="F279" s="62" t="s">
        <v>135</v>
      </c>
      <c r="G279" s="62">
        <v>6678</v>
      </c>
      <c r="H279" s="139">
        <f t="shared" si="9"/>
        <v>6678</v>
      </c>
      <c r="I279" s="140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5"/>
      <c r="W279" s="155"/>
    </row>
    <row r="280" spans="1:23" s="156" customFormat="1" x14ac:dyDescent="0.25">
      <c r="A280" s="113">
        <v>273</v>
      </c>
      <c r="B280" s="204"/>
      <c r="C280" s="157" t="s">
        <v>248</v>
      </c>
      <c r="D280" s="62"/>
      <c r="E280" s="153">
        <v>1</v>
      </c>
      <c r="F280" s="62" t="s">
        <v>135</v>
      </c>
      <c r="G280" s="62">
        <v>11574</v>
      </c>
      <c r="H280" s="139">
        <f t="shared" si="9"/>
        <v>11574</v>
      </c>
      <c r="I280" s="140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5"/>
      <c r="W280" s="155"/>
    </row>
    <row r="281" spans="1:23" s="156" customFormat="1" x14ac:dyDescent="0.25">
      <c r="A281" s="113">
        <v>274</v>
      </c>
      <c r="B281" s="204"/>
      <c r="C281" s="157" t="s">
        <v>249</v>
      </c>
      <c r="D281" s="62"/>
      <c r="E281" s="153">
        <v>1</v>
      </c>
      <c r="F281" s="62" t="s">
        <v>135</v>
      </c>
      <c r="G281" s="62">
        <v>8391</v>
      </c>
      <c r="H281" s="139">
        <f t="shared" si="9"/>
        <v>8391</v>
      </c>
      <c r="I281" s="140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5"/>
      <c r="W281" s="155"/>
    </row>
    <row r="282" spans="1:23" s="156" customFormat="1" x14ac:dyDescent="0.25">
      <c r="A282" s="113">
        <v>275</v>
      </c>
      <c r="B282" s="204"/>
      <c r="C282" s="157" t="s">
        <v>250</v>
      </c>
      <c r="D282" s="62"/>
      <c r="E282" s="153">
        <v>190</v>
      </c>
      <c r="F282" s="62" t="s">
        <v>135</v>
      </c>
      <c r="G282" s="62">
        <v>300</v>
      </c>
      <c r="H282" s="139">
        <f t="shared" si="9"/>
        <v>57000</v>
      </c>
      <c r="I282" s="140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5"/>
      <c r="W282" s="155"/>
    </row>
    <row r="283" spans="1:23" s="156" customFormat="1" x14ac:dyDescent="0.25">
      <c r="A283" s="113">
        <v>276</v>
      </c>
      <c r="B283" s="204"/>
      <c r="C283" s="157" t="s">
        <v>128</v>
      </c>
      <c r="D283" s="62"/>
      <c r="E283" s="153">
        <v>190</v>
      </c>
      <c r="F283" s="62" t="s">
        <v>135</v>
      </c>
      <c r="G283" s="62">
        <v>240</v>
      </c>
      <c r="H283" s="139">
        <f t="shared" si="9"/>
        <v>45600</v>
      </c>
      <c r="I283" s="140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5"/>
      <c r="W283" s="155"/>
    </row>
    <row r="284" spans="1:23" s="156" customFormat="1" x14ac:dyDescent="0.25">
      <c r="A284" s="113">
        <v>277</v>
      </c>
      <c r="B284" s="204"/>
      <c r="C284" s="157" t="s">
        <v>189</v>
      </c>
      <c r="D284" s="62"/>
      <c r="E284" s="153">
        <v>190</v>
      </c>
      <c r="F284" s="62" t="s">
        <v>135</v>
      </c>
      <c r="G284" s="62">
        <v>360</v>
      </c>
      <c r="H284" s="139">
        <f t="shared" si="9"/>
        <v>68400</v>
      </c>
      <c r="I284" s="140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5"/>
      <c r="W284" s="155"/>
    </row>
    <row r="285" spans="1:23" s="156" customFormat="1" x14ac:dyDescent="0.25">
      <c r="A285" s="113">
        <v>278</v>
      </c>
      <c r="B285" s="204"/>
      <c r="C285" s="157" t="s">
        <v>122</v>
      </c>
      <c r="D285" s="62"/>
      <c r="E285" s="153">
        <v>190</v>
      </c>
      <c r="F285" s="62" t="s">
        <v>135</v>
      </c>
      <c r="G285" s="62">
        <v>240</v>
      </c>
      <c r="H285" s="139">
        <f t="shared" si="9"/>
        <v>45600</v>
      </c>
      <c r="I285" s="140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5"/>
      <c r="W285" s="155"/>
    </row>
    <row r="286" spans="1:23" s="156" customFormat="1" x14ac:dyDescent="0.25">
      <c r="A286" s="113">
        <v>279</v>
      </c>
      <c r="B286" s="204"/>
      <c r="C286" s="157" t="s">
        <v>140</v>
      </c>
      <c r="D286" s="62"/>
      <c r="E286" s="153">
        <v>190</v>
      </c>
      <c r="F286" s="62" t="s">
        <v>135</v>
      </c>
      <c r="G286" s="62">
        <v>360</v>
      </c>
      <c r="H286" s="139">
        <f t="shared" si="9"/>
        <v>68400</v>
      </c>
      <c r="I286" s="140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5"/>
      <c r="W286" s="155"/>
    </row>
    <row r="287" spans="1:23" s="156" customFormat="1" x14ac:dyDescent="0.25">
      <c r="A287" s="113">
        <v>280</v>
      </c>
      <c r="B287" s="204"/>
      <c r="C287" s="157" t="s">
        <v>251</v>
      </c>
      <c r="D287" s="62"/>
      <c r="E287" s="153">
        <v>3</v>
      </c>
      <c r="F287" s="62" t="s">
        <v>129</v>
      </c>
      <c r="G287" s="62">
        <v>1550</v>
      </c>
      <c r="H287" s="139">
        <f t="shared" si="9"/>
        <v>4650</v>
      </c>
      <c r="I287" s="140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5"/>
      <c r="W287" s="155"/>
    </row>
    <row r="288" spans="1:23" s="156" customFormat="1" x14ac:dyDescent="0.25">
      <c r="A288" s="113">
        <v>281</v>
      </c>
      <c r="B288" s="204"/>
      <c r="C288" s="157" t="s">
        <v>252</v>
      </c>
      <c r="D288" s="62"/>
      <c r="E288" s="153">
        <v>3</v>
      </c>
      <c r="F288" s="62" t="s">
        <v>129</v>
      </c>
      <c r="G288" s="62">
        <v>2850</v>
      </c>
      <c r="H288" s="139">
        <f t="shared" si="9"/>
        <v>8550</v>
      </c>
      <c r="I288" s="140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5"/>
      <c r="W288" s="155"/>
    </row>
    <row r="289" spans="1:23" s="156" customFormat="1" x14ac:dyDescent="0.25">
      <c r="A289" s="113">
        <v>282</v>
      </c>
      <c r="B289" s="204"/>
      <c r="C289" s="157" t="s">
        <v>253</v>
      </c>
      <c r="D289" s="62"/>
      <c r="E289" s="153">
        <v>10</v>
      </c>
      <c r="F289" s="62" t="s">
        <v>129</v>
      </c>
      <c r="G289" s="62">
        <v>1300</v>
      </c>
      <c r="H289" s="139">
        <f t="shared" si="9"/>
        <v>13000</v>
      </c>
      <c r="I289" s="140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5"/>
      <c r="W289" s="155"/>
    </row>
    <row r="290" spans="1:23" s="156" customFormat="1" x14ac:dyDescent="0.25">
      <c r="A290" s="113">
        <v>283</v>
      </c>
      <c r="B290" s="204"/>
      <c r="C290" s="157" t="s">
        <v>254</v>
      </c>
      <c r="D290" s="62"/>
      <c r="E290" s="153">
        <v>10</v>
      </c>
      <c r="F290" s="62" t="s">
        <v>192</v>
      </c>
      <c r="G290" s="62">
        <v>120</v>
      </c>
      <c r="H290" s="139">
        <f t="shared" si="9"/>
        <v>1200</v>
      </c>
      <c r="I290" s="140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5"/>
      <c r="W290" s="155"/>
    </row>
    <row r="291" spans="1:23" s="156" customFormat="1" x14ac:dyDescent="0.25">
      <c r="A291" s="113">
        <v>284</v>
      </c>
      <c r="B291" s="204"/>
      <c r="C291" s="157" t="s">
        <v>174</v>
      </c>
      <c r="D291" s="62"/>
      <c r="E291" s="153">
        <v>1</v>
      </c>
      <c r="F291" s="62" t="s">
        <v>147</v>
      </c>
      <c r="G291" s="62">
        <v>60945.06</v>
      </c>
      <c r="H291" s="139">
        <f t="shared" si="9"/>
        <v>60945.06</v>
      </c>
      <c r="I291" s="140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5"/>
      <c r="W291" s="155"/>
    </row>
    <row r="292" spans="1:23" s="156" customFormat="1" x14ac:dyDescent="0.25">
      <c r="A292" s="113">
        <v>285</v>
      </c>
      <c r="B292" s="203" t="s">
        <v>547</v>
      </c>
      <c r="C292" s="173" t="s">
        <v>549</v>
      </c>
      <c r="D292" s="169"/>
      <c r="E292" s="168"/>
      <c r="F292" s="169"/>
      <c r="G292" s="169"/>
      <c r="H292" s="170">
        <f>H293</f>
        <v>200000</v>
      </c>
      <c r="I292" s="172" t="s">
        <v>40</v>
      </c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55"/>
      <c r="W292" s="155"/>
    </row>
    <row r="293" spans="1:23" s="156" customFormat="1" ht="25.5" x14ac:dyDescent="0.25">
      <c r="A293" s="113">
        <v>286</v>
      </c>
      <c r="B293" s="163" t="s">
        <v>547</v>
      </c>
      <c r="C293" s="158" t="s">
        <v>569</v>
      </c>
      <c r="D293" s="160" t="s">
        <v>540</v>
      </c>
      <c r="E293" s="159"/>
      <c r="F293" s="160"/>
      <c r="G293" s="160"/>
      <c r="H293" s="161">
        <f>SUM(H294:H294)</f>
        <v>200000</v>
      </c>
      <c r="I293" s="165" t="s">
        <v>40</v>
      </c>
      <c r="J293" s="162"/>
      <c r="K293" s="162"/>
      <c r="L293" s="162"/>
      <c r="M293" s="180">
        <v>1</v>
      </c>
      <c r="N293" s="162"/>
      <c r="O293" s="162"/>
      <c r="P293" s="162"/>
      <c r="Q293" s="162"/>
      <c r="R293" s="162"/>
      <c r="S293" s="162"/>
      <c r="T293" s="162"/>
      <c r="U293" s="162"/>
      <c r="V293" s="155"/>
      <c r="W293" s="155"/>
    </row>
    <row r="294" spans="1:23" s="156" customFormat="1" x14ac:dyDescent="0.25">
      <c r="A294" s="113">
        <v>287</v>
      </c>
      <c r="B294" s="204"/>
      <c r="C294" s="157" t="s">
        <v>548</v>
      </c>
      <c r="D294" s="62"/>
      <c r="E294" s="153">
        <v>8</v>
      </c>
      <c r="F294" s="62" t="s">
        <v>497</v>
      </c>
      <c r="G294" s="62">
        <v>25000</v>
      </c>
      <c r="H294" s="139">
        <f>G294*E294</f>
        <v>200000</v>
      </c>
      <c r="I294" s="166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5"/>
      <c r="W294" s="155"/>
    </row>
    <row r="295" spans="1:23" s="156" customFormat="1" ht="25.5" x14ac:dyDescent="0.25">
      <c r="A295" s="113">
        <v>288</v>
      </c>
      <c r="B295" s="203" t="s">
        <v>75</v>
      </c>
      <c r="C295" s="173" t="s">
        <v>255</v>
      </c>
      <c r="D295" s="169"/>
      <c r="E295" s="168"/>
      <c r="F295" s="169"/>
      <c r="G295" s="169"/>
      <c r="H295" s="170">
        <f>H296+H301</f>
        <v>6500000</v>
      </c>
      <c r="I295" s="172" t="s">
        <v>264</v>
      </c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55"/>
      <c r="W295" s="155"/>
    </row>
    <row r="296" spans="1:23" s="156" customFormat="1" x14ac:dyDescent="0.25">
      <c r="A296" s="113">
        <v>289</v>
      </c>
      <c r="B296" s="163" t="s">
        <v>75</v>
      </c>
      <c r="C296" s="164" t="s">
        <v>256</v>
      </c>
      <c r="D296" s="160" t="s">
        <v>541</v>
      </c>
      <c r="E296" s="159"/>
      <c r="F296" s="160"/>
      <c r="G296" s="160"/>
      <c r="H296" s="161">
        <f>SUM(H297:H300)</f>
        <v>3000000</v>
      </c>
      <c r="I296" s="165" t="s">
        <v>264</v>
      </c>
      <c r="J296" s="180">
        <v>1</v>
      </c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55"/>
      <c r="W296" s="155"/>
    </row>
    <row r="297" spans="1:23" s="156" customFormat="1" x14ac:dyDescent="0.25">
      <c r="A297" s="113">
        <v>290</v>
      </c>
      <c r="B297" s="204"/>
      <c r="C297" s="157" t="s">
        <v>257</v>
      </c>
      <c r="D297" s="62"/>
      <c r="E297" s="153">
        <v>37</v>
      </c>
      <c r="F297" s="62" t="s">
        <v>130</v>
      </c>
      <c r="G297" s="62">
        <v>49800</v>
      </c>
      <c r="H297" s="139">
        <f>G297*E297</f>
        <v>1842600</v>
      </c>
      <c r="I297" s="140"/>
      <c r="J297" s="181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5"/>
      <c r="W297" s="155"/>
    </row>
    <row r="298" spans="1:23" s="156" customFormat="1" x14ac:dyDescent="0.25">
      <c r="A298" s="113">
        <v>291</v>
      </c>
      <c r="B298" s="204"/>
      <c r="C298" s="157" t="s">
        <v>258</v>
      </c>
      <c r="D298" s="62"/>
      <c r="E298" s="153">
        <v>14</v>
      </c>
      <c r="F298" s="62" t="s">
        <v>130</v>
      </c>
      <c r="G298" s="62">
        <v>48500</v>
      </c>
      <c r="H298" s="139">
        <f t="shared" ref="H298:H300" si="10">G298*E298</f>
        <v>679000</v>
      </c>
      <c r="I298" s="140"/>
      <c r="J298" s="181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5"/>
      <c r="W298" s="155"/>
    </row>
    <row r="299" spans="1:23" s="156" customFormat="1" x14ac:dyDescent="0.25">
      <c r="A299" s="113">
        <v>292</v>
      </c>
      <c r="B299" s="204"/>
      <c r="C299" s="157" t="s">
        <v>184</v>
      </c>
      <c r="D299" s="62"/>
      <c r="E299" s="153">
        <v>13</v>
      </c>
      <c r="F299" s="62" t="s">
        <v>130</v>
      </c>
      <c r="G299" s="62">
        <v>11000</v>
      </c>
      <c r="H299" s="139">
        <f t="shared" si="10"/>
        <v>143000</v>
      </c>
      <c r="I299" s="140"/>
      <c r="J299" s="181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5"/>
      <c r="W299" s="155"/>
    </row>
    <row r="300" spans="1:23" s="156" customFormat="1" x14ac:dyDescent="0.25">
      <c r="A300" s="113">
        <v>293</v>
      </c>
      <c r="B300" s="204"/>
      <c r="C300" s="157" t="s">
        <v>259</v>
      </c>
      <c r="D300" s="62"/>
      <c r="E300" s="153">
        <v>10</v>
      </c>
      <c r="F300" s="62" t="s">
        <v>130</v>
      </c>
      <c r="G300" s="62">
        <v>33540</v>
      </c>
      <c r="H300" s="139">
        <f t="shared" si="10"/>
        <v>335400</v>
      </c>
      <c r="I300" s="140"/>
      <c r="J300" s="181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5"/>
      <c r="W300" s="155"/>
    </row>
    <row r="301" spans="1:23" s="156" customFormat="1" ht="25.5" x14ac:dyDescent="0.25">
      <c r="A301" s="113">
        <v>294</v>
      </c>
      <c r="B301" s="163" t="s">
        <v>75</v>
      </c>
      <c r="C301" s="158" t="s">
        <v>260</v>
      </c>
      <c r="D301" s="160" t="s">
        <v>541</v>
      </c>
      <c r="E301" s="159"/>
      <c r="F301" s="160"/>
      <c r="G301" s="160"/>
      <c r="H301" s="161">
        <f>SUM(H302:H304)</f>
        <v>3500000</v>
      </c>
      <c r="I301" s="165" t="s">
        <v>264</v>
      </c>
      <c r="J301" s="180">
        <v>1</v>
      </c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55"/>
      <c r="W301" s="155"/>
    </row>
    <row r="302" spans="1:23" s="156" customFormat="1" x14ac:dyDescent="0.25">
      <c r="A302" s="113">
        <v>295</v>
      </c>
      <c r="B302" s="204"/>
      <c r="C302" s="157" t="s">
        <v>261</v>
      </c>
      <c r="D302" s="62"/>
      <c r="E302" s="153">
        <v>22</v>
      </c>
      <c r="F302" s="62" t="s">
        <v>130</v>
      </c>
      <c r="G302" s="62">
        <v>48900</v>
      </c>
      <c r="H302" s="139">
        <f>G302*E302</f>
        <v>1075800</v>
      </c>
      <c r="I302" s="140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5"/>
      <c r="W302" s="155"/>
    </row>
    <row r="303" spans="1:23" s="156" customFormat="1" x14ac:dyDescent="0.25">
      <c r="A303" s="113">
        <v>296</v>
      </c>
      <c r="B303" s="204"/>
      <c r="C303" s="157" t="s">
        <v>262</v>
      </c>
      <c r="D303" s="62"/>
      <c r="E303" s="153">
        <v>55</v>
      </c>
      <c r="F303" s="62" t="s">
        <v>130</v>
      </c>
      <c r="G303" s="62">
        <v>35000</v>
      </c>
      <c r="H303" s="139">
        <f t="shared" ref="H303:H304" si="11">G303*E303</f>
        <v>1925000</v>
      </c>
      <c r="I303" s="140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5"/>
      <c r="W303" s="155"/>
    </row>
    <row r="304" spans="1:23" s="156" customFormat="1" x14ac:dyDescent="0.25">
      <c r="A304" s="113">
        <v>297</v>
      </c>
      <c r="B304" s="204"/>
      <c r="C304" s="157" t="s">
        <v>263</v>
      </c>
      <c r="D304" s="62"/>
      <c r="E304" s="153">
        <v>20</v>
      </c>
      <c r="F304" s="62" t="s">
        <v>130</v>
      </c>
      <c r="G304" s="62">
        <v>24960</v>
      </c>
      <c r="H304" s="139">
        <f t="shared" si="11"/>
        <v>499200</v>
      </c>
      <c r="I304" s="140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5"/>
      <c r="W304" s="155"/>
    </row>
    <row r="305" spans="1:23" s="156" customFormat="1" ht="25.5" x14ac:dyDescent="0.25">
      <c r="A305" s="113">
        <v>298</v>
      </c>
      <c r="B305" s="203" t="s">
        <v>75</v>
      </c>
      <c r="C305" s="173" t="s">
        <v>255</v>
      </c>
      <c r="D305" s="169"/>
      <c r="E305" s="168"/>
      <c r="F305" s="169"/>
      <c r="G305" s="169"/>
      <c r="H305" s="170">
        <f>H318+H321+H334+H346+H350+H362+H376+H306+H311</f>
        <v>18062000</v>
      </c>
      <c r="I305" s="172" t="s">
        <v>40</v>
      </c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55"/>
      <c r="W305" s="155"/>
    </row>
    <row r="306" spans="1:23" s="156" customFormat="1" ht="25.5" x14ac:dyDescent="0.25">
      <c r="A306" s="113">
        <v>299</v>
      </c>
      <c r="B306" s="163" t="s">
        <v>75</v>
      </c>
      <c r="C306" s="158" t="s">
        <v>539</v>
      </c>
      <c r="D306" s="160" t="s">
        <v>540</v>
      </c>
      <c r="E306" s="159"/>
      <c r="F306" s="160"/>
      <c r="G306" s="160"/>
      <c r="H306" s="161">
        <f>SUM(H307:H310)</f>
        <v>910000</v>
      </c>
      <c r="I306" s="165" t="s">
        <v>40</v>
      </c>
      <c r="J306" s="162"/>
      <c r="K306" s="162"/>
      <c r="L306" s="162"/>
      <c r="M306" s="162"/>
      <c r="N306" s="162"/>
      <c r="O306" s="162"/>
      <c r="P306" s="180">
        <v>1</v>
      </c>
      <c r="Q306" s="162"/>
      <c r="R306" s="162"/>
      <c r="S306" s="162"/>
      <c r="T306" s="162"/>
      <c r="U306" s="162"/>
      <c r="V306" s="155"/>
      <c r="W306" s="155"/>
    </row>
    <row r="307" spans="1:23" s="156" customFormat="1" x14ac:dyDescent="0.25">
      <c r="A307" s="113">
        <v>300</v>
      </c>
      <c r="B307" s="204"/>
      <c r="C307" s="157" t="s">
        <v>184</v>
      </c>
      <c r="D307" s="62"/>
      <c r="E307" s="153">
        <v>5</v>
      </c>
      <c r="F307" s="62" t="s">
        <v>497</v>
      </c>
      <c r="G307" s="62">
        <v>12220</v>
      </c>
      <c r="H307" s="139">
        <f>G307*E307</f>
        <v>61100</v>
      </c>
      <c r="I307" s="139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5"/>
      <c r="W307" s="155"/>
    </row>
    <row r="308" spans="1:23" s="156" customFormat="1" x14ac:dyDescent="0.25">
      <c r="A308" s="113">
        <v>301</v>
      </c>
      <c r="B308" s="204"/>
      <c r="C308" s="157" t="s">
        <v>278</v>
      </c>
      <c r="D308" s="62"/>
      <c r="E308" s="153">
        <v>13</v>
      </c>
      <c r="F308" s="62" t="s">
        <v>497</v>
      </c>
      <c r="G308" s="62">
        <v>6000</v>
      </c>
      <c r="H308" s="139">
        <f t="shared" ref="H308:H310" si="12">G308*E308</f>
        <v>78000</v>
      </c>
      <c r="I308" s="139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5"/>
      <c r="W308" s="155"/>
    </row>
    <row r="309" spans="1:23" s="156" customFormat="1" x14ac:dyDescent="0.25">
      <c r="A309" s="113">
        <v>302</v>
      </c>
      <c r="B309" s="204"/>
      <c r="C309" s="157" t="s">
        <v>464</v>
      </c>
      <c r="D309" s="62"/>
      <c r="E309" s="153">
        <v>13</v>
      </c>
      <c r="F309" s="62" t="s">
        <v>497</v>
      </c>
      <c r="G309" s="62">
        <v>49800</v>
      </c>
      <c r="H309" s="139">
        <f t="shared" si="12"/>
        <v>647400</v>
      </c>
      <c r="I309" s="139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5"/>
      <c r="W309" s="155"/>
    </row>
    <row r="310" spans="1:23" s="156" customFormat="1" x14ac:dyDescent="0.25">
      <c r="A310" s="113">
        <v>303</v>
      </c>
      <c r="B310" s="204"/>
      <c r="C310" s="157" t="s">
        <v>498</v>
      </c>
      <c r="D310" s="62"/>
      <c r="E310" s="153">
        <v>13</v>
      </c>
      <c r="F310" s="62" t="s">
        <v>497</v>
      </c>
      <c r="G310" s="62">
        <v>9500</v>
      </c>
      <c r="H310" s="139">
        <f t="shared" si="12"/>
        <v>123500</v>
      </c>
      <c r="I310" s="139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5"/>
      <c r="W310" s="155"/>
    </row>
    <row r="311" spans="1:23" s="156" customFormat="1" ht="25.5" x14ac:dyDescent="0.25">
      <c r="A311" s="113">
        <v>304</v>
      </c>
      <c r="B311" s="163" t="s">
        <v>75</v>
      </c>
      <c r="C311" s="158" t="s">
        <v>558</v>
      </c>
      <c r="D311" s="160" t="s">
        <v>540</v>
      </c>
      <c r="E311" s="159"/>
      <c r="F311" s="160"/>
      <c r="G311" s="160"/>
      <c r="H311" s="161">
        <f>SUM(H312:H317)</f>
        <v>910000</v>
      </c>
      <c r="I311" s="165" t="s">
        <v>40</v>
      </c>
      <c r="J311" s="162"/>
      <c r="K311" s="162"/>
      <c r="L311" s="162"/>
      <c r="M311" s="180">
        <v>1</v>
      </c>
      <c r="N311" s="162"/>
      <c r="O311" s="162"/>
      <c r="P311" s="162"/>
      <c r="Q311" s="162"/>
      <c r="R311" s="162"/>
      <c r="S311" s="162"/>
      <c r="T311" s="162"/>
      <c r="U311" s="162"/>
      <c r="V311" s="155"/>
      <c r="W311" s="155"/>
    </row>
    <row r="312" spans="1:23" s="156" customFormat="1" x14ac:dyDescent="0.25">
      <c r="A312" s="113">
        <v>305</v>
      </c>
      <c r="B312" s="204"/>
      <c r="C312" s="157" t="s">
        <v>258</v>
      </c>
      <c r="D312" s="62"/>
      <c r="E312" s="153">
        <v>10</v>
      </c>
      <c r="F312" s="62" t="s">
        <v>130</v>
      </c>
      <c r="G312" s="62">
        <v>49750</v>
      </c>
      <c r="H312" s="139">
        <f>G312*E312</f>
        <v>497500</v>
      </c>
      <c r="I312" s="139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5"/>
      <c r="W312" s="155"/>
    </row>
    <row r="313" spans="1:23" s="156" customFormat="1" x14ac:dyDescent="0.25">
      <c r="A313" s="113">
        <v>306</v>
      </c>
      <c r="B313" s="204"/>
      <c r="C313" s="157" t="s">
        <v>550</v>
      </c>
      <c r="D313" s="62"/>
      <c r="E313" s="153">
        <v>3</v>
      </c>
      <c r="F313" s="62" t="s">
        <v>129</v>
      </c>
      <c r="G313" s="62">
        <v>43050</v>
      </c>
      <c r="H313" s="139">
        <f t="shared" ref="H313:H317" si="13">G313*E313</f>
        <v>129150</v>
      </c>
      <c r="I313" s="139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5"/>
      <c r="W313" s="155"/>
    </row>
    <row r="314" spans="1:23" s="156" customFormat="1" x14ac:dyDescent="0.25">
      <c r="A314" s="113">
        <v>307</v>
      </c>
      <c r="B314" s="204"/>
      <c r="C314" s="157" t="s">
        <v>551</v>
      </c>
      <c r="D314" s="62"/>
      <c r="E314" s="153">
        <v>2</v>
      </c>
      <c r="F314" s="62" t="s">
        <v>129</v>
      </c>
      <c r="G314" s="62">
        <v>7000</v>
      </c>
      <c r="H314" s="139">
        <f t="shared" si="13"/>
        <v>14000</v>
      </c>
      <c r="I314" s="139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5"/>
      <c r="W314" s="155"/>
    </row>
    <row r="315" spans="1:23" s="156" customFormat="1" x14ac:dyDescent="0.25">
      <c r="A315" s="113">
        <v>308</v>
      </c>
      <c r="B315" s="204"/>
      <c r="C315" s="157" t="s">
        <v>552</v>
      </c>
      <c r="D315" s="62"/>
      <c r="E315" s="153">
        <v>4</v>
      </c>
      <c r="F315" s="62" t="s">
        <v>129</v>
      </c>
      <c r="G315" s="62">
        <v>49500</v>
      </c>
      <c r="H315" s="139">
        <f t="shared" si="13"/>
        <v>198000</v>
      </c>
      <c r="I315" s="139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5"/>
      <c r="W315" s="155"/>
    </row>
    <row r="316" spans="1:23" s="156" customFormat="1" x14ac:dyDescent="0.25">
      <c r="A316" s="113">
        <v>309</v>
      </c>
      <c r="B316" s="204"/>
      <c r="C316" s="157" t="s">
        <v>553</v>
      </c>
      <c r="D316" s="62"/>
      <c r="E316" s="153">
        <v>4</v>
      </c>
      <c r="F316" s="62" t="s">
        <v>129</v>
      </c>
      <c r="G316" s="62">
        <v>12500</v>
      </c>
      <c r="H316" s="139">
        <f t="shared" si="13"/>
        <v>50000</v>
      </c>
      <c r="I316" s="139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5"/>
      <c r="W316" s="155"/>
    </row>
    <row r="317" spans="1:23" s="156" customFormat="1" x14ac:dyDescent="0.25">
      <c r="A317" s="113">
        <v>310</v>
      </c>
      <c r="B317" s="204"/>
      <c r="C317" s="157" t="s">
        <v>554</v>
      </c>
      <c r="D317" s="62"/>
      <c r="E317" s="153">
        <v>1</v>
      </c>
      <c r="F317" s="62" t="s">
        <v>131</v>
      </c>
      <c r="G317" s="62">
        <v>21350</v>
      </c>
      <c r="H317" s="139">
        <f t="shared" si="13"/>
        <v>21350</v>
      </c>
      <c r="I317" s="139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5"/>
      <c r="W317" s="155"/>
    </row>
    <row r="318" spans="1:23" s="156" customFormat="1" ht="25.5" x14ac:dyDescent="0.25">
      <c r="A318" s="113">
        <v>311</v>
      </c>
      <c r="B318" s="163" t="s">
        <v>75</v>
      </c>
      <c r="C318" s="158" t="s">
        <v>555</v>
      </c>
      <c r="D318" s="160" t="s">
        <v>541</v>
      </c>
      <c r="E318" s="159"/>
      <c r="F318" s="160"/>
      <c r="G318" s="160"/>
      <c r="H318" s="161">
        <f>SUM(H319:H320)</f>
        <v>70000</v>
      </c>
      <c r="I318" s="165" t="s">
        <v>40</v>
      </c>
      <c r="J318" s="162"/>
      <c r="K318" s="162"/>
      <c r="L318" s="162"/>
      <c r="M318" s="180">
        <v>1</v>
      </c>
      <c r="N318" s="162"/>
      <c r="O318" s="162"/>
      <c r="P318" s="162"/>
      <c r="Q318" s="162"/>
      <c r="R318" s="162"/>
      <c r="S318" s="162"/>
      <c r="T318" s="162"/>
      <c r="U318" s="162"/>
      <c r="V318" s="155"/>
      <c r="W318" s="155"/>
    </row>
    <row r="319" spans="1:23" s="156" customFormat="1" x14ac:dyDescent="0.25">
      <c r="A319" s="113">
        <v>312</v>
      </c>
      <c r="B319" s="204"/>
      <c r="C319" s="157" t="s">
        <v>265</v>
      </c>
      <c r="D319" s="62"/>
      <c r="E319" s="153">
        <v>10</v>
      </c>
      <c r="F319" s="62" t="s">
        <v>129</v>
      </c>
      <c r="G319" s="62">
        <v>6800</v>
      </c>
      <c r="H319" s="139">
        <f>G319*E319</f>
        <v>68000</v>
      </c>
      <c r="I319" s="166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5"/>
      <c r="W319" s="155"/>
    </row>
    <row r="320" spans="1:23" s="156" customFormat="1" x14ac:dyDescent="0.25">
      <c r="A320" s="113">
        <v>313</v>
      </c>
      <c r="B320" s="204"/>
      <c r="C320" s="157" t="s">
        <v>266</v>
      </c>
      <c r="D320" s="62"/>
      <c r="E320" s="153">
        <v>2</v>
      </c>
      <c r="F320" s="62" t="s">
        <v>129</v>
      </c>
      <c r="G320" s="62">
        <v>1000</v>
      </c>
      <c r="H320" s="139">
        <f>G320*E320</f>
        <v>2000</v>
      </c>
      <c r="I320" s="166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5"/>
      <c r="W320" s="155"/>
    </row>
    <row r="321" spans="1:23" s="156" customFormat="1" ht="25.5" x14ac:dyDescent="0.25">
      <c r="A321" s="113">
        <v>314</v>
      </c>
      <c r="B321" s="163" t="s">
        <v>75</v>
      </c>
      <c r="C321" s="158" t="s">
        <v>267</v>
      </c>
      <c r="D321" s="160" t="s">
        <v>541</v>
      </c>
      <c r="E321" s="159">
        <v>4</v>
      </c>
      <c r="F321" s="160"/>
      <c r="G321" s="160">
        <f>SUM(H322:H333)</f>
        <v>360000</v>
      </c>
      <c r="H321" s="161">
        <f>G321*E321</f>
        <v>1440000</v>
      </c>
      <c r="I321" s="165" t="s">
        <v>40</v>
      </c>
      <c r="J321" s="180"/>
      <c r="K321" s="180">
        <v>1</v>
      </c>
      <c r="L321" s="180"/>
      <c r="M321" s="180"/>
      <c r="N321" s="180">
        <v>1</v>
      </c>
      <c r="O321" s="180"/>
      <c r="P321" s="180"/>
      <c r="Q321" s="180">
        <v>1</v>
      </c>
      <c r="R321" s="180"/>
      <c r="S321" s="180">
        <v>1</v>
      </c>
      <c r="T321" s="180"/>
      <c r="U321" s="162"/>
      <c r="V321" s="155"/>
      <c r="W321" s="155"/>
    </row>
    <row r="322" spans="1:23" s="156" customFormat="1" x14ac:dyDescent="0.25">
      <c r="A322" s="113">
        <v>315</v>
      </c>
      <c r="B322" s="204"/>
      <c r="C322" s="157" t="s">
        <v>268</v>
      </c>
      <c r="D322" s="62"/>
      <c r="E322" s="153">
        <v>1</v>
      </c>
      <c r="F322" s="62" t="s">
        <v>131</v>
      </c>
      <c r="G322" s="62">
        <v>33041</v>
      </c>
      <c r="H322" s="139">
        <f>G322*E322</f>
        <v>33041</v>
      </c>
      <c r="I322" s="140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54"/>
      <c r="V322" s="155"/>
      <c r="W322" s="155"/>
    </row>
    <row r="323" spans="1:23" s="156" customFormat="1" x14ac:dyDescent="0.25">
      <c r="A323" s="113">
        <v>316</v>
      </c>
      <c r="B323" s="204"/>
      <c r="C323" s="157" t="s">
        <v>269</v>
      </c>
      <c r="D323" s="62"/>
      <c r="E323" s="153">
        <v>2</v>
      </c>
      <c r="F323" s="62" t="s">
        <v>131</v>
      </c>
      <c r="G323" s="62">
        <v>30500</v>
      </c>
      <c r="H323" s="139">
        <f t="shared" ref="H323:H333" si="14">G323*E323</f>
        <v>61000</v>
      </c>
      <c r="I323" s="140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5"/>
      <c r="W323" s="155"/>
    </row>
    <row r="324" spans="1:23" s="156" customFormat="1" x14ac:dyDescent="0.25">
      <c r="A324" s="113">
        <v>317</v>
      </c>
      <c r="B324" s="204"/>
      <c r="C324" s="157" t="s">
        <v>270</v>
      </c>
      <c r="D324" s="62"/>
      <c r="E324" s="153">
        <v>1</v>
      </c>
      <c r="F324" s="62" t="s">
        <v>129</v>
      </c>
      <c r="G324" s="62">
        <v>1400</v>
      </c>
      <c r="H324" s="139">
        <f t="shared" si="14"/>
        <v>1400</v>
      </c>
      <c r="I324" s="140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5"/>
      <c r="W324" s="155"/>
    </row>
    <row r="325" spans="1:23" s="156" customFormat="1" x14ac:dyDescent="0.25">
      <c r="A325" s="113">
        <v>318</v>
      </c>
      <c r="B325" s="204"/>
      <c r="C325" s="157" t="s">
        <v>271</v>
      </c>
      <c r="D325" s="62"/>
      <c r="E325" s="153">
        <v>2</v>
      </c>
      <c r="F325" s="62" t="s">
        <v>129</v>
      </c>
      <c r="G325" s="62">
        <v>8256</v>
      </c>
      <c r="H325" s="139">
        <f t="shared" si="14"/>
        <v>16512</v>
      </c>
      <c r="I325" s="140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5"/>
      <c r="W325" s="155"/>
    </row>
    <row r="326" spans="1:23" s="156" customFormat="1" x14ac:dyDescent="0.25">
      <c r="A326" s="113">
        <v>319</v>
      </c>
      <c r="B326" s="204"/>
      <c r="C326" s="157" t="s">
        <v>272</v>
      </c>
      <c r="D326" s="62"/>
      <c r="E326" s="153">
        <v>4</v>
      </c>
      <c r="F326" s="62" t="s">
        <v>129</v>
      </c>
      <c r="G326" s="62">
        <v>207</v>
      </c>
      <c r="H326" s="139">
        <f t="shared" si="14"/>
        <v>828</v>
      </c>
      <c r="I326" s="140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5"/>
      <c r="W326" s="155"/>
    </row>
    <row r="327" spans="1:23" s="156" customFormat="1" x14ac:dyDescent="0.25">
      <c r="A327" s="113">
        <v>320</v>
      </c>
      <c r="B327" s="204"/>
      <c r="C327" s="157" t="s">
        <v>273</v>
      </c>
      <c r="D327" s="62"/>
      <c r="E327" s="153">
        <v>4</v>
      </c>
      <c r="F327" s="62" t="s">
        <v>129</v>
      </c>
      <c r="G327" s="62">
        <v>207</v>
      </c>
      <c r="H327" s="139">
        <f t="shared" si="14"/>
        <v>828</v>
      </c>
      <c r="I327" s="140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5"/>
      <c r="W327" s="155"/>
    </row>
    <row r="328" spans="1:23" s="156" customFormat="1" x14ac:dyDescent="0.25">
      <c r="A328" s="113">
        <v>321</v>
      </c>
      <c r="B328" s="204"/>
      <c r="C328" s="157" t="s">
        <v>274</v>
      </c>
      <c r="D328" s="62"/>
      <c r="E328" s="153">
        <v>2</v>
      </c>
      <c r="F328" s="62" t="s">
        <v>129</v>
      </c>
      <c r="G328" s="62">
        <v>5668</v>
      </c>
      <c r="H328" s="139">
        <f t="shared" si="14"/>
        <v>11336</v>
      </c>
      <c r="I328" s="140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5"/>
      <c r="W328" s="155"/>
    </row>
    <row r="329" spans="1:23" s="156" customFormat="1" x14ac:dyDescent="0.25">
      <c r="A329" s="113">
        <v>322</v>
      </c>
      <c r="B329" s="204"/>
      <c r="C329" s="157" t="s">
        <v>275</v>
      </c>
      <c r="D329" s="62"/>
      <c r="E329" s="153">
        <v>12</v>
      </c>
      <c r="F329" s="62" t="s">
        <v>129</v>
      </c>
      <c r="G329" s="62">
        <v>8505</v>
      </c>
      <c r="H329" s="139">
        <f t="shared" si="14"/>
        <v>102060</v>
      </c>
      <c r="I329" s="140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5"/>
      <c r="W329" s="155"/>
    </row>
    <row r="330" spans="1:23" s="156" customFormat="1" x14ac:dyDescent="0.25">
      <c r="A330" s="113">
        <v>323</v>
      </c>
      <c r="B330" s="204"/>
      <c r="C330" s="157" t="s">
        <v>276</v>
      </c>
      <c r="D330" s="62"/>
      <c r="E330" s="153">
        <v>2</v>
      </c>
      <c r="F330" s="62" t="s">
        <v>129</v>
      </c>
      <c r="G330" s="62">
        <v>24600</v>
      </c>
      <c r="H330" s="139">
        <f t="shared" si="14"/>
        <v>49200</v>
      </c>
      <c r="I330" s="140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5"/>
      <c r="W330" s="155"/>
    </row>
    <row r="331" spans="1:23" s="156" customFormat="1" x14ac:dyDescent="0.25">
      <c r="A331" s="113">
        <v>324</v>
      </c>
      <c r="B331" s="204"/>
      <c r="C331" s="157" t="s">
        <v>277</v>
      </c>
      <c r="D331" s="62"/>
      <c r="E331" s="153">
        <v>1</v>
      </c>
      <c r="F331" s="62" t="s">
        <v>130</v>
      </c>
      <c r="G331" s="62">
        <v>49800</v>
      </c>
      <c r="H331" s="139">
        <f t="shared" si="14"/>
        <v>49800</v>
      </c>
      <c r="I331" s="140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5"/>
      <c r="W331" s="155"/>
    </row>
    <row r="332" spans="1:23" s="156" customFormat="1" x14ac:dyDescent="0.25">
      <c r="A332" s="113">
        <v>325</v>
      </c>
      <c r="B332" s="204"/>
      <c r="C332" s="157" t="s">
        <v>184</v>
      </c>
      <c r="D332" s="62"/>
      <c r="E332" s="153">
        <v>2</v>
      </c>
      <c r="F332" s="62" t="s">
        <v>131</v>
      </c>
      <c r="G332" s="62">
        <v>10000</v>
      </c>
      <c r="H332" s="139">
        <f t="shared" si="14"/>
        <v>20000</v>
      </c>
      <c r="I332" s="140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5"/>
      <c r="W332" s="155"/>
    </row>
    <row r="333" spans="1:23" s="156" customFormat="1" x14ac:dyDescent="0.25">
      <c r="A333" s="113">
        <v>326</v>
      </c>
      <c r="B333" s="204"/>
      <c r="C333" s="157" t="s">
        <v>278</v>
      </c>
      <c r="D333" s="62"/>
      <c r="E333" s="153">
        <v>1</v>
      </c>
      <c r="F333" s="62" t="s">
        <v>131</v>
      </c>
      <c r="G333" s="62">
        <v>13995</v>
      </c>
      <c r="H333" s="139">
        <f t="shared" si="14"/>
        <v>13995</v>
      </c>
      <c r="I333" s="140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5"/>
      <c r="W333" s="155"/>
    </row>
    <row r="334" spans="1:23" s="156" customFormat="1" x14ac:dyDescent="0.25">
      <c r="A334" s="113">
        <v>327</v>
      </c>
      <c r="B334" s="163" t="s">
        <v>75</v>
      </c>
      <c r="C334" s="164" t="s">
        <v>279</v>
      </c>
      <c r="D334" s="160" t="s">
        <v>541</v>
      </c>
      <c r="E334" s="159">
        <v>4</v>
      </c>
      <c r="F334" s="160"/>
      <c r="G334" s="160">
        <f>SUM(H335:H345)</f>
        <v>835000</v>
      </c>
      <c r="H334" s="161">
        <f>G334*E334</f>
        <v>3340000</v>
      </c>
      <c r="I334" s="165" t="s">
        <v>40</v>
      </c>
      <c r="J334" s="162"/>
      <c r="K334" s="180">
        <v>1</v>
      </c>
      <c r="L334" s="180"/>
      <c r="M334" s="180"/>
      <c r="N334" s="180">
        <v>1</v>
      </c>
      <c r="O334" s="180"/>
      <c r="P334" s="180"/>
      <c r="Q334" s="180">
        <v>1</v>
      </c>
      <c r="R334" s="180"/>
      <c r="S334" s="180">
        <v>1</v>
      </c>
      <c r="T334" s="162"/>
      <c r="U334" s="162"/>
      <c r="V334" s="155"/>
      <c r="W334" s="155"/>
    </row>
    <row r="335" spans="1:23" s="156" customFormat="1" x14ac:dyDescent="0.25">
      <c r="A335" s="113">
        <v>328</v>
      </c>
      <c r="B335" s="204"/>
      <c r="C335" s="157" t="s">
        <v>280</v>
      </c>
      <c r="D335" s="62"/>
      <c r="E335" s="153">
        <v>3</v>
      </c>
      <c r="F335" s="62" t="s">
        <v>129</v>
      </c>
      <c r="G335" s="62">
        <v>35800</v>
      </c>
      <c r="H335" s="139">
        <f>G335*E335</f>
        <v>107400</v>
      </c>
      <c r="I335" s="139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5"/>
      <c r="W335" s="155"/>
    </row>
    <row r="336" spans="1:23" s="156" customFormat="1" x14ac:dyDescent="0.25">
      <c r="A336" s="113">
        <v>329</v>
      </c>
      <c r="B336" s="204"/>
      <c r="C336" s="157" t="s">
        <v>281</v>
      </c>
      <c r="D336" s="62"/>
      <c r="E336" s="153">
        <v>3</v>
      </c>
      <c r="F336" s="62" t="s">
        <v>129</v>
      </c>
      <c r="G336" s="62">
        <v>49550</v>
      </c>
      <c r="H336" s="139">
        <f t="shared" ref="H336:H345" si="15">G336*E336</f>
        <v>148650</v>
      </c>
      <c r="I336" s="139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5"/>
      <c r="W336" s="155"/>
    </row>
    <row r="337" spans="1:23" s="156" customFormat="1" x14ac:dyDescent="0.25">
      <c r="A337" s="113">
        <v>330</v>
      </c>
      <c r="B337" s="204"/>
      <c r="C337" s="157" t="s">
        <v>282</v>
      </c>
      <c r="D337" s="62"/>
      <c r="E337" s="153">
        <v>3</v>
      </c>
      <c r="F337" s="62" t="s">
        <v>129</v>
      </c>
      <c r="G337" s="62">
        <v>3815</v>
      </c>
      <c r="H337" s="139">
        <f t="shared" si="15"/>
        <v>11445</v>
      </c>
      <c r="I337" s="139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5"/>
      <c r="W337" s="155"/>
    </row>
    <row r="338" spans="1:23" s="156" customFormat="1" x14ac:dyDescent="0.25">
      <c r="A338" s="113">
        <v>331</v>
      </c>
      <c r="B338" s="204"/>
      <c r="C338" s="157" t="s">
        <v>283</v>
      </c>
      <c r="D338" s="62"/>
      <c r="E338" s="153">
        <v>1</v>
      </c>
      <c r="F338" s="62" t="s">
        <v>131</v>
      </c>
      <c r="G338" s="62">
        <v>25800</v>
      </c>
      <c r="H338" s="139">
        <f t="shared" si="15"/>
        <v>25800</v>
      </c>
      <c r="I338" s="140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5"/>
      <c r="W338" s="155"/>
    </row>
    <row r="339" spans="1:23" s="156" customFormat="1" x14ac:dyDescent="0.25">
      <c r="A339" s="113">
        <v>332</v>
      </c>
      <c r="B339" s="204"/>
      <c r="C339" s="157" t="s">
        <v>284</v>
      </c>
      <c r="D339" s="62"/>
      <c r="E339" s="153">
        <v>3</v>
      </c>
      <c r="F339" s="62" t="s">
        <v>129</v>
      </c>
      <c r="G339" s="62">
        <v>32050</v>
      </c>
      <c r="H339" s="139">
        <f t="shared" si="15"/>
        <v>96150</v>
      </c>
      <c r="I339" s="140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5"/>
      <c r="W339" s="155"/>
    </row>
    <row r="340" spans="1:23" s="156" customFormat="1" x14ac:dyDescent="0.25">
      <c r="A340" s="113">
        <v>333</v>
      </c>
      <c r="B340" s="204"/>
      <c r="C340" s="157" t="s">
        <v>285</v>
      </c>
      <c r="D340" s="62"/>
      <c r="E340" s="153">
        <v>3</v>
      </c>
      <c r="F340" s="62" t="s">
        <v>130</v>
      </c>
      <c r="G340" s="62">
        <v>25600</v>
      </c>
      <c r="H340" s="139">
        <f t="shared" si="15"/>
        <v>76800</v>
      </c>
      <c r="I340" s="140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5"/>
      <c r="W340" s="155"/>
    </row>
    <row r="341" spans="1:23" s="156" customFormat="1" x14ac:dyDescent="0.25">
      <c r="A341" s="113">
        <v>334</v>
      </c>
      <c r="B341" s="204"/>
      <c r="C341" s="157" t="s">
        <v>286</v>
      </c>
      <c r="D341" s="62"/>
      <c r="E341" s="153">
        <v>3</v>
      </c>
      <c r="F341" s="62" t="s">
        <v>129</v>
      </c>
      <c r="G341" s="62">
        <v>24600</v>
      </c>
      <c r="H341" s="139">
        <f t="shared" si="15"/>
        <v>73800</v>
      </c>
      <c r="I341" s="140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5"/>
      <c r="W341" s="155"/>
    </row>
    <row r="342" spans="1:23" s="156" customFormat="1" x14ac:dyDescent="0.25">
      <c r="A342" s="113">
        <v>335</v>
      </c>
      <c r="B342" s="204"/>
      <c r="C342" s="157" t="s">
        <v>287</v>
      </c>
      <c r="D342" s="62"/>
      <c r="E342" s="153">
        <v>1</v>
      </c>
      <c r="F342" s="62" t="s">
        <v>131</v>
      </c>
      <c r="G342" s="62">
        <v>11000</v>
      </c>
      <c r="H342" s="139">
        <f t="shared" si="15"/>
        <v>11000</v>
      </c>
      <c r="I342" s="140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5"/>
      <c r="W342" s="155"/>
    </row>
    <row r="343" spans="1:23" s="156" customFormat="1" x14ac:dyDescent="0.25">
      <c r="A343" s="113">
        <v>336</v>
      </c>
      <c r="B343" s="204"/>
      <c r="C343" s="157" t="s">
        <v>288</v>
      </c>
      <c r="D343" s="62"/>
      <c r="E343" s="153">
        <v>4</v>
      </c>
      <c r="F343" s="62" t="s">
        <v>129</v>
      </c>
      <c r="G343" s="62">
        <v>46716.25</v>
      </c>
      <c r="H343" s="139">
        <f t="shared" si="15"/>
        <v>186865</v>
      </c>
      <c r="I343" s="140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5"/>
      <c r="W343" s="155"/>
    </row>
    <row r="344" spans="1:23" s="156" customFormat="1" x14ac:dyDescent="0.25">
      <c r="A344" s="113">
        <v>337</v>
      </c>
      <c r="B344" s="204"/>
      <c r="C344" s="157" t="s">
        <v>289</v>
      </c>
      <c r="D344" s="62"/>
      <c r="E344" s="153">
        <v>6</v>
      </c>
      <c r="F344" s="62" t="s">
        <v>129</v>
      </c>
      <c r="G344" s="62">
        <v>13995</v>
      </c>
      <c r="H344" s="139">
        <f t="shared" si="15"/>
        <v>83970</v>
      </c>
      <c r="I344" s="140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5"/>
      <c r="W344" s="155"/>
    </row>
    <row r="345" spans="1:23" s="156" customFormat="1" x14ac:dyDescent="0.25">
      <c r="A345" s="113">
        <v>338</v>
      </c>
      <c r="B345" s="204"/>
      <c r="C345" s="157" t="s">
        <v>290</v>
      </c>
      <c r="D345" s="62"/>
      <c r="E345" s="153">
        <v>8</v>
      </c>
      <c r="F345" s="62" t="s">
        <v>129</v>
      </c>
      <c r="G345" s="62">
        <v>1640</v>
      </c>
      <c r="H345" s="139">
        <f t="shared" si="15"/>
        <v>13120</v>
      </c>
      <c r="I345" s="140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5"/>
      <c r="W345" s="155"/>
    </row>
    <row r="346" spans="1:23" s="156" customFormat="1" ht="25.5" x14ac:dyDescent="0.25">
      <c r="A346" s="113">
        <v>339</v>
      </c>
      <c r="B346" s="163" t="s">
        <v>75</v>
      </c>
      <c r="C346" s="158" t="s">
        <v>297</v>
      </c>
      <c r="D346" s="160" t="s">
        <v>541</v>
      </c>
      <c r="E346" s="159">
        <v>2</v>
      </c>
      <c r="F346" s="160"/>
      <c r="G346" s="160">
        <f>SUM(H347:H349)</f>
        <v>500000</v>
      </c>
      <c r="H346" s="161">
        <f>G346*E346</f>
        <v>1000000</v>
      </c>
      <c r="I346" s="165" t="s">
        <v>40</v>
      </c>
      <c r="J346" s="162"/>
      <c r="K346" s="162"/>
      <c r="L346" s="180"/>
      <c r="M346" s="180">
        <v>1</v>
      </c>
      <c r="N346" s="180"/>
      <c r="O346" s="180"/>
      <c r="P346" s="180">
        <v>1</v>
      </c>
      <c r="Q346" s="180"/>
      <c r="R346" s="162"/>
      <c r="S346" s="162"/>
      <c r="T346" s="162"/>
      <c r="U346" s="162"/>
      <c r="V346" s="155"/>
      <c r="W346" s="155"/>
    </row>
    <row r="347" spans="1:23" s="156" customFormat="1" x14ac:dyDescent="0.25">
      <c r="A347" s="113">
        <v>340</v>
      </c>
      <c r="B347" s="204"/>
      <c r="C347" s="157" t="s">
        <v>298</v>
      </c>
      <c r="D347" s="62"/>
      <c r="E347" s="153">
        <v>6</v>
      </c>
      <c r="F347" s="62" t="s">
        <v>147</v>
      </c>
      <c r="G347" s="62">
        <v>45350</v>
      </c>
      <c r="H347" s="139">
        <f>G347*E347</f>
        <v>272100</v>
      </c>
      <c r="I347" s="166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5"/>
      <c r="W347" s="155"/>
    </row>
    <row r="348" spans="1:23" s="156" customFormat="1" x14ac:dyDescent="0.25">
      <c r="A348" s="113">
        <v>341</v>
      </c>
      <c r="B348" s="204"/>
      <c r="C348" s="157" t="s">
        <v>299</v>
      </c>
      <c r="D348" s="62"/>
      <c r="E348" s="153">
        <v>6</v>
      </c>
      <c r="F348" s="62" t="s">
        <v>301</v>
      </c>
      <c r="G348" s="62">
        <v>34150</v>
      </c>
      <c r="H348" s="139">
        <f t="shared" ref="H348:H349" si="16">G348*E348</f>
        <v>204900</v>
      </c>
      <c r="I348" s="166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5"/>
      <c r="W348" s="155"/>
    </row>
    <row r="349" spans="1:23" s="156" customFormat="1" x14ac:dyDescent="0.25">
      <c r="A349" s="113">
        <v>342</v>
      </c>
      <c r="B349" s="204"/>
      <c r="C349" s="157" t="s">
        <v>300</v>
      </c>
      <c r="D349" s="62"/>
      <c r="E349" s="153">
        <v>10</v>
      </c>
      <c r="F349" s="62" t="s">
        <v>129</v>
      </c>
      <c r="G349" s="62">
        <v>2300</v>
      </c>
      <c r="H349" s="139">
        <f t="shared" si="16"/>
        <v>23000</v>
      </c>
      <c r="I349" s="166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5"/>
      <c r="W349" s="155"/>
    </row>
    <row r="350" spans="1:23" s="156" customFormat="1" x14ac:dyDescent="0.25">
      <c r="A350" s="113">
        <v>343</v>
      </c>
      <c r="B350" s="163" t="s">
        <v>75</v>
      </c>
      <c r="C350" s="164" t="s">
        <v>302</v>
      </c>
      <c r="D350" s="160" t="s">
        <v>542</v>
      </c>
      <c r="E350" s="159"/>
      <c r="F350" s="160"/>
      <c r="G350" s="160"/>
      <c r="H350" s="161">
        <f>SUM(H351:H361)</f>
        <v>964000</v>
      </c>
      <c r="I350" s="165" t="s">
        <v>40</v>
      </c>
      <c r="J350" s="162"/>
      <c r="K350" s="162"/>
      <c r="L350" s="180">
        <v>1</v>
      </c>
      <c r="M350" s="162"/>
      <c r="N350" s="162"/>
      <c r="O350" s="162"/>
      <c r="P350" s="162"/>
      <c r="Q350" s="162"/>
      <c r="R350" s="162"/>
      <c r="S350" s="162"/>
      <c r="T350" s="162"/>
      <c r="U350" s="162"/>
      <c r="V350" s="155"/>
      <c r="W350" s="155"/>
    </row>
    <row r="351" spans="1:23" s="156" customFormat="1" x14ac:dyDescent="0.25">
      <c r="A351" s="113">
        <v>344</v>
      </c>
      <c r="B351" s="204"/>
      <c r="C351" s="157" t="s">
        <v>288</v>
      </c>
      <c r="D351" s="62"/>
      <c r="E351" s="153">
        <v>5</v>
      </c>
      <c r="F351" s="62" t="s">
        <v>129</v>
      </c>
      <c r="G351" s="62">
        <v>43809.4</v>
      </c>
      <c r="H351" s="139">
        <f>G351*E351</f>
        <v>219047</v>
      </c>
      <c r="I351" s="166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5"/>
      <c r="W351" s="155"/>
    </row>
    <row r="352" spans="1:23" s="156" customFormat="1" x14ac:dyDescent="0.25">
      <c r="A352" s="113">
        <v>345</v>
      </c>
      <c r="B352" s="204"/>
      <c r="C352" s="157" t="s">
        <v>280</v>
      </c>
      <c r="D352" s="62"/>
      <c r="E352" s="153">
        <v>2</v>
      </c>
      <c r="F352" s="62" t="s">
        <v>129</v>
      </c>
      <c r="G352" s="62">
        <v>40500</v>
      </c>
      <c r="H352" s="139">
        <f t="shared" ref="H352:H361" si="17">G352*E352</f>
        <v>81000</v>
      </c>
      <c r="I352" s="166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5"/>
      <c r="W352" s="155"/>
    </row>
    <row r="353" spans="1:23" s="156" customFormat="1" x14ac:dyDescent="0.25">
      <c r="A353" s="113">
        <v>346</v>
      </c>
      <c r="B353" s="204"/>
      <c r="C353" s="157" t="s">
        <v>303</v>
      </c>
      <c r="D353" s="62"/>
      <c r="E353" s="153">
        <v>4</v>
      </c>
      <c r="F353" s="62" t="s">
        <v>129</v>
      </c>
      <c r="G353" s="62">
        <v>49550</v>
      </c>
      <c r="H353" s="139">
        <f t="shared" si="17"/>
        <v>198200</v>
      </c>
      <c r="I353" s="166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5"/>
      <c r="W353" s="155"/>
    </row>
    <row r="354" spans="1:23" s="156" customFormat="1" x14ac:dyDescent="0.25">
      <c r="A354" s="113">
        <v>347</v>
      </c>
      <c r="B354" s="204"/>
      <c r="C354" s="157" t="s">
        <v>282</v>
      </c>
      <c r="D354" s="62"/>
      <c r="E354" s="153">
        <v>4</v>
      </c>
      <c r="F354" s="62" t="s">
        <v>129</v>
      </c>
      <c r="G354" s="62">
        <v>3815</v>
      </c>
      <c r="H354" s="139">
        <f t="shared" si="17"/>
        <v>15260</v>
      </c>
      <c r="I354" s="166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5"/>
      <c r="W354" s="155"/>
    </row>
    <row r="355" spans="1:23" s="156" customFormat="1" x14ac:dyDescent="0.25">
      <c r="A355" s="113">
        <v>348</v>
      </c>
      <c r="B355" s="204"/>
      <c r="C355" s="157" t="s">
        <v>283</v>
      </c>
      <c r="D355" s="62"/>
      <c r="E355" s="153">
        <v>1</v>
      </c>
      <c r="F355" s="62" t="s">
        <v>131</v>
      </c>
      <c r="G355" s="62">
        <v>25800</v>
      </c>
      <c r="H355" s="139">
        <f t="shared" si="17"/>
        <v>25800</v>
      </c>
      <c r="I355" s="166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5"/>
      <c r="W355" s="155"/>
    </row>
    <row r="356" spans="1:23" s="156" customFormat="1" x14ac:dyDescent="0.25">
      <c r="A356" s="113">
        <v>349</v>
      </c>
      <c r="B356" s="204"/>
      <c r="C356" s="157" t="s">
        <v>284</v>
      </c>
      <c r="D356" s="62"/>
      <c r="E356" s="153">
        <v>5</v>
      </c>
      <c r="F356" s="62" t="s">
        <v>129</v>
      </c>
      <c r="G356" s="62">
        <v>32050</v>
      </c>
      <c r="H356" s="139">
        <f t="shared" si="17"/>
        <v>160250</v>
      </c>
      <c r="I356" s="166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5"/>
      <c r="W356" s="155"/>
    </row>
    <row r="357" spans="1:23" s="156" customFormat="1" x14ac:dyDescent="0.25">
      <c r="A357" s="113">
        <v>350</v>
      </c>
      <c r="B357" s="204"/>
      <c r="C357" s="157" t="s">
        <v>285</v>
      </c>
      <c r="D357" s="62"/>
      <c r="E357" s="153">
        <v>5</v>
      </c>
      <c r="F357" s="62" t="s">
        <v>130</v>
      </c>
      <c r="G357" s="62">
        <v>25600</v>
      </c>
      <c r="H357" s="139">
        <f t="shared" si="17"/>
        <v>128000</v>
      </c>
      <c r="I357" s="166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5"/>
      <c r="W357" s="155"/>
    </row>
    <row r="358" spans="1:23" s="156" customFormat="1" x14ac:dyDescent="0.25">
      <c r="A358" s="113">
        <v>351</v>
      </c>
      <c r="B358" s="204"/>
      <c r="C358" s="157" t="s">
        <v>287</v>
      </c>
      <c r="D358" s="62"/>
      <c r="E358" s="153">
        <v>1</v>
      </c>
      <c r="F358" s="62" t="s">
        <v>131</v>
      </c>
      <c r="G358" s="62">
        <v>10928</v>
      </c>
      <c r="H358" s="139">
        <f t="shared" si="17"/>
        <v>10928</v>
      </c>
      <c r="I358" s="166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5"/>
      <c r="W358" s="155"/>
    </row>
    <row r="359" spans="1:23" s="156" customFormat="1" x14ac:dyDescent="0.25">
      <c r="A359" s="113">
        <v>352</v>
      </c>
      <c r="B359" s="204"/>
      <c r="C359" s="157" t="s">
        <v>304</v>
      </c>
      <c r="D359" s="62"/>
      <c r="E359" s="153">
        <v>1</v>
      </c>
      <c r="F359" s="62" t="s">
        <v>131</v>
      </c>
      <c r="G359" s="62">
        <v>13995</v>
      </c>
      <c r="H359" s="139">
        <f t="shared" si="17"/>
        <v>13995</v>
      </c>
      <c r="I359" s="166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5"/>
      <c r="W359" s="155"/>
    </row>
    <row r="360" spans="1:23" s="156" customFormat="1" x14ac:dyDescent="0.25">
      <c r="A360" s="113">
        <v>353</v>
      </c>
      <c r="B360" s="204"/>
      <c r="C360" s="157" t="s">
        <v>290</v>
      </c>
      <c r="D360" s="62"/>
      <c r="E360" s="153">
        <v>8</v>
      </c>
      <c r="F360" s="62" t="s">
        <v>129</v>
      </c>
      <c r="G360" s="62">
        <v>1640</v>
      </c>
      <c r="H360" s="139">
        <f t="shared" si="17"/>
        <v>13120</v>
      </c>
      <c r="I360" s="166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5"/>
      <c r="W360" s="155"/>
    </row>
    <row r="361" spans="1:23" s="156" customFormat="1" x14ac:dyDescent="0.25">
      <c r="A361" s="113">
        <v>354</v>
      </c>
      <c r="B361" s="204"/>
      <c r="C361" s="157" t="s">
        <v>286</v>
      </c>
      <c r="D361" s="62"/>
      <c r="E361" s="153">
        <v>4</v>
      </c>
      <c r="F361" s="62" t="s">
        <v>129</v>
      </c>
      <c r="G361" s="62">
        <v>24600</v>
      </c>
      <c r="H361" s="139">
        <f t="shared" si="17"/>
        <v>98400</v>
      </c>
      <c r="I361" s="166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5"/>
      <c r="W361" s="155"/>
    </row>
    <row r="362" spans="1:23" s="156" customFormat="1" ht="25.5" x14ac:dyDescent="0.25">
      <c r="A362" s="113">
        <v>355</v>
      </c>
      <c r="B362" s="163" t="s">
        <v>75</v>
      </c>
      <c r="C362" s="158" t="s">
        <v>305</v>
      </c>
      <c r="D362" s="160" t="s">
        <v>541</v>
      </c>
      <c r="E362" s="159">
        <v>4</v>
      </c>
      <c r="F362" s="160"/>
      <c r="G362" s="160">
        <f>SUM(H363:H375)</f>
        <v>360000</v>
      </c>
      <c r="H362" s="161">
        <f>G362*E362</f>
        <v>1440000</v>
      </c>
      <c r="I362" s="165" t="s">
        <v>40</v>
      </c>
      <c r="J362" s="180"/>
      <c r="K362" s="180">
        <v>1</v>
      </c>
      <c r="L362" s="180"/>
      <c r="M362" s="180"/>
      <c r="N362" s="180">
        <v>1</v>
      </c>
      <c r="O362" s="180"/>
      <c r="P362" s="180"/>
      <c r="Q362" s="180">
        <v>1</v>
      </c>
      <c r="R362" s="180"/>
      <c r="S362" s="180">
        <v>1</v>
      </c>
      <c r="T362" s="162"/>
      <c r="U362" s="162"/>
      <c r="V362" s="155"/>
      <c r="W362" s="155"/>
    </row>
    <row r="363" spans="1:23" s="156" customFormat="1" x14ac:dyDescent="0.25">
      <c r="A363" s="113">
        <v>356</v>
      </c>
      <c r="B363" s="204"/>
      <c r="C363" s="157" t="s">
        <v>306</v>
      </c>
      <c r="D363" s="62"/>
      <c r="E363" s="153">
        <v>1</v>
      </c>
      <c r="F363" s="62" t="s">
        <v>309</v>
      </c>
      <c r="G363" s="62">
        <v>49800</v>
      </c>
      <c r="H363" s="139">
        <f>G363*E363</f>
        <v>49800</v>
      </c>
      <c r="I363" s="140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5"/>
      <c r="W363" s="155"/>
    </row>
    <row r="364" spans="1:23" s="156" customFormat="1" x14ac:dyDescent="0.25">
      <c r="A364" s="113">
        <v>357</v>
      </c>
      <c r="B364" s="204"/>
      <c r="C364" s="157" t="s">
        <v>195</v>
      </c>
      <c r="D364" s="62"/>
      <c r="E364" s="153">
        <v>1</v>
      </c>
      <c r="F364" s="62" t="s">
        <v>309</v>
      </c>
      <c r="G364" s="62">
        <v>48500</v>
      </c>
      <c r="H364" s="139">
        <f t="shared" ref="H364:H375" si="18">G364*E364</f>
        <v>48500</v>
      </c>
      <c r="I364" s="140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5"/>
      <c r="W364" s="155"/>
    </row>
    <row r="365" spans="1:23" s="156" customFormat="1" x14ac:dyDescent="0.25">
      <c r="A365" s="113">
        <v>358</v>
      </c>
      <c r="B365" s="204"/>
      <c r="C365" s="157" t="s">
        <v>184</v>
      </c>
      <c r="D365" s="62"/>
      <c r="E365" s="153">
        <v>1</v>
      </c>
      <c r="F365" s="62" t="s">
        <v>309</v>
      </c>
      <c r="G365" s="62">
        <v>10000</v>
      </c>
      <c r="H365" s="139">
        <f t="shared" si="18"/>
        <v>10000</v>
      </c>
      <c r="I365" s="140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5"/>
      <c r="W365" s="155"/>
    </row>
    <row r="366" spans="1:23" s="156" customFormat="1" x14ac:dyDescent="0.25">
      <c r="A366" s="113">
        <v>359</v>
      </c>
      <c r="B366" s="204"/>
      <c r="C366" s="157" t="s">
        <v>307</v>
      </c>
      <c r="D366" s="62"/>
      <c r="E366" s="153">
        <v>1</v>
      </c>
      <c r="F366" s="62" t="s">
        <v>309</v>
      </c>
      <c r="G366" s="62">
        <v>32500</v>
      </c>
      <c r="H366" s="139">
        <f t="shared" si="18"/>
        <v>32500</v>
      </c>
      <c r="I366" s="140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5"/>
      <c r="W366" s="155"/>
    </row>
    <row r="367" spans="1:23" s="156" customFormat="1" x14ac:dyDescent="0.25">
      <c r="A367" s="113">
        <v>360</v>
      </c>
      <c r="B367" s="204"/>
      <c r="C367" s="157" t="s">
        <v>278</v>
      </c>
      <c r="D367" s="62"/>
      <c r="E367" s="153">
        <v>1</v>
      </c>
      <c r="F367" s="62" t="s">
        <v>309</v>
      </c>
      <c r="G367" s="62">
        <v>6200</v>
      </c>
      <c r="H367" s="139">
        <f t="shared" si="18"/>
        <v>6200</v>
      </c>
      <c r="I367" s="140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5"/>
      <c r="W367" s="155"/>
    </row>
    <row r="368" spans="1:23" s="156" customFormat="1" x14ac:dyDescent="0.25">
      <c r="A368" s="113">
        <v>361</v>
      </c>
      <c r="B368" s="204"/>
      <c r="C368" s="157" t="s">
        <v>308</v>
      </c>
      <c r="D368" s="62"/>
      <c r="E368" s="153">
        <v>1</v>
      </c>
      <c r="F368" s="62" t="s">
        <v>309</v>
      </c>
      <c r="G368" s="62">
        <v>49800</v>
      </c>
      <c r="H368" s="139">
        <f t="shared" si="18"/>
        <v>49800</v>
      </c>
      <c r="I368" s="140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5"/>
      <c r="W368" s="155"/>
    </row>
    <row r="369" spans="1:23" s="156" customFormat="1" x14ac:dyDescent="0.25">
      <c r="A369" s="113">
        <v>362</v>
      </c>
      <c r="B369" s="204"/>
      <c r="C369" s="157" t="s">
        <v>195</v>
      </c>
      <c r="D369" s="62"/>
      <c r="E369" s="153">
        <v>1</v>
      </c>
      <c r="F369" s="62" t="s">
        <v>309</v>
      </c>
      <c r="G369" s="62">
        <v>48500</v>
      </c>
      <c r="H369" s="139">
        <f t="shared" si="18"/>
        <v>48500</v>
      </c>
      <c r="I369" s="140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5"/>
      <c r="W369" s="155"/>
    </row>
    <row r="370" spans="1:23" s="156" customFormat="1" x14ac:dyDescent="0.25">
      <c r="A370" s="113">
        <v>363</v>
      </c>
      <c r="B370" s="204"/>
      <c r="C370" s="157" t="s">
        <v>184</v>
      </c>
      <c r="D370" s="62"/>
      <c r="E370" s="153">
        <v>1</v>
      </c>
      <c r="F370" s="62" t="s">
        <v>309</v>
      </c>
      <c r="G370" s="62">
        <v>10000</v>
      </c>
      <c r="H370" s="139">
        <f t="shared" si="18"/>
        <v>10000</v>
      </c>
      <c r="I370" s="140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5"/>
      <c r="W370" s="155"/>
    </row>
    <row r="371" spans="1:23" s="156" customFormat="1" x14ac:dyDescent="0.25">
      <c r="A371" s="113">
        <v>364</v>
      </c>
      <c r="B371" s="204"/>
      <c r="C371" s="157" t="s">
        <v>307</v>
      </c>
      <c r="D371" s="62"/>
      <c r="E371" s="153">
        <v>1</v>
      </c>
      <c r="F371" s="62" t="s">
        <v>309</v>
      </c>
      <c r="G371" s="62">
        <v>32500</v>
      </c>
      <c r="H371" s="139">
        <f t="shared" si="18"/>
        <v>32500</v>
      </c>
      <c r="I371" s="140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5"/>
      <c r="W371" s="155"/>
    </row>
    <row r="372" spans="1:23" s="156" customFormat="1" x14ac:dyDescent="0.25">
      <c r="A372" s="113">
        <v>365</v>
      </c>
      <c r="B372" s="204"/>
      <c r="C372" s="157" t="s">
        <v>278</v>
      </c>
      <c r="D372" s="62"/>
      <c r="E372" s="153">
        <v>1</v>
      </c>
      <c r="F372" s="62" t="s">
        <v>309</v>
      </c>
      <c r="G372" s="62">
        <v>6200</v>
      </c>
      <c r="H372" s="139">
        <f t="shared" si="18"/>
        <v>6200</v>
      </c>
      <c r="I372" s="140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5"/>
      <c r="W372" s="155"/>
    </row>
    <row r="373" spans="1:23" s="156" customFormat="1" x14ac:dyDescent="0.25">
      <c r="A373" s="113">
        <v>366</v>
      </c>
      <c r="B373" s="204"/>
      <c r="C373" s="157" t="s">
        <v>277</v>
      </c>
      <c r="D373" s="62"/>
      <c r="E373" s="153">
        <v>1</v>
      </c>
      <c r="F373" s="62" t="s">
        <v>309</v>
      </c>
      <c r="G373" s="62">
        <v>49800</v>
      </c>
      <c r="H373" s="139">
        <f t="shared" si="18"/>
        <v>49800</v>
      </c>
      <c r="I373" s="140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5"/>
      <c r="W373" s="155"/>
    </row>
    <row r="374" spans="1:23" s="156" customFormat="1" x14ac:dyDescent="0.25">
      <c r="A374" s="113">
        <v>367</v>
      </c>
      <c r="B374" s="204"/>
      <c r="C374" s="157" t="s">
        <v>184</v>
      </c>
      <c r="D374" s="62"/>
      <c r="E374" s="153">
        <v>1</v>
      </c>
      <c r="F374" s="62" t="s">
        <v>309</v>
      </c>
      <c r="G374" s="62">
        <v>10000</v>
      </c>
      <c r="H374" s="139">
        <f t="shared" si="18"/>
        <v>10000</v>
      </c>
      <c r="I374" s="140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5"/>
      <c r="W374" s="155"/>
    </row>
    <row r="375" spans="1:23" s="156" customFormat="1" x14ac:dyDescent="0.25">
      <c r="A375" s="113">
        <v>368</v>
      </c>
      <c r="B375" s="204"/>
      <c r="C375" s="157" t="s">
        <v>278</v>
      </c>
      <c r="D375" s="62"/>
      <c r="E375" s="153">
        <v>1</v>
      </c>
      <c r="F375" s="62" t="s">
        <v>309</v>
      </c>
      <c r="G375" s="62">
        <v>6200</v>
      </c>
      <c r="H375" s="139">
        <f t="shared" si="18"/>
        <v>6200</v>
      </c>
      <c r="I375" s="140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5"/>
      <c r="W375" s="155"/>
    </row>
    <row r="376" spans="1:23" s="156" customFormat="1" x14ac:dyDescent="0.25">
      <c r="A376" s="113">
        <v>369</v>
      </c>
      <c r="B376" s="163" t="s">
        <v>75</v>
      </c>
      <c r="C376" s="164" t="s">
        <v>316</v>
      </c>
      <c r="D376" s="160" t="s">
        <v>541</v>
      </c>
      <c r="E376" s="159">
        <v>8</v>
      </c>
      <c r="F376" s="160"/>
      <c r="G376" s="160">
        <f>SUM(H377:H389)</f>
        <v>998500</v>
      </c>
      <c r="H376" s="161">
        <f>G376*E376</f>
        <v>7988000</v>
      </c>
      <c r="I376" s="165" t="s">
        <v>40</v>
      </c>
      <c r="J376" s="180">
        <v>1</v>
      </c>
      <c r="K376" s="180"/>
      <c r="L376" s="180">
        <v>1</v>
      </c>
      <c r="M376" s="180">
        <v>1</v>
      </c>
      <c r="N376" s="180"/>
      <c r="O376" s="180">
        <v>1</v>
      </c>
      <c r="P376" s="180">
        <v>1</v>
      </c>
      <c r="Q376" s="180"/>
      <c r="R376" s="180">
        <v>1</v>
      </c>
      <c r="S376" s="180">
        <v>1</v>
      </c>
      <c r="T376" s="180">
        <v>1</v>
      </c>
      <c r="U376" s="180"/>
      <c r="V376" s="155"/>
      <c r="W376" s="155"/>
    </row>
    <row r="377" spans="1:23" s="156" customFormat="1" x14ac:dyDescent="0.25">
      <c r="A377" s="113">
        <v>370</v>
      </c>
      <c r="B377" s="204"/>
      <c r="C377" s="59" t="s">
        <v>317</v>
      </c>
      <c r="D377" s="62"/>
      <c r="E377" s="153">
        <v>8</v>
      </c>
      <c r="F377" s="62" t="s">
        <v>129</v>
      </c>
      <c r="G377" s="62">
        <v>14999</v>
      </c>
      <c r="H377" s="139">
        <f>G377*E377</f>
        <v>119992</v>
      </c>
      <c r="I377" s="140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5"/>
      <c r="W377" s="155"/>
    </row>
    <row r="378" spans="1:23" s="156" customFormat="1" ht="25.5" x14ac:dyDescent="0.25">
      <c r="A378" s="113">
        <v>371</v>
      </c>
      <c r="B378" s="204"/>
      <c r="C378" s="59" t="s">
        <v>318</v>
      </c>
      <c r="D378" s="62"/>
      <c r="E378" s="153">
        <v>8</v>
      </c>
      <c r="F378" s="62" t="s">
        <v>129</v>
      </c>
      <c r="G378" s="62">
        <v>14500</v>
      </c>
      <c r="H378" s="139">
        <f t="shared" ref="H378:H389" si="19">G378*E378</f>
        <v>116000</v>
      </c>
      <c r="I378" s="140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5"/>
      <c r="W378" s="155"/>
    </row>
    <row r="379" spans="1:23" s="156" customFormat="1" x14ac:dyDescent="0.25">
      <c r="A379" s="113">
        <v>372</v>
      </c>
      <c r="B379" s="204"/>
      <c r="C379" s="59" t="s">
        <v>319</v>
      </c>
      <c r="D379" s="62"/>
      <c r="E379" s="153">
        <v>8</v>
      </c>
      <c r="F379" s="62" t="s">
        <v>129</v>
      </c>
      <c r="G379" s="62">
        <v>13563.38</v>
      </c>
      <c r="H379" s="139">
        <f t="shared" si="19"/>
        <v>108507.04</v>
      </c>
      <c r="I379" s="140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5"/>
      <c r="W379" s="155"/>
    </row>
    <row r="380" spans="1:23" s="156" customFormat="1" ht="25.5" x14ac:dyDescent="0.25">
      <c r="A380" s="113">
        <v>373</v>
      </c>
      <c r="B380" s="204"/>
      <c r="C380" s="59" t="s">
        <v>320</v>
      </c>
      <c r="D380" s="62"/>
      <c r="E380" s="153">
        <v>7</v>
      </c>
      <c r="F380" s="62" t="s">
        <v>129</v>
      </c>
      <c r="G380" s="62">
        <v>14806</v>
      </c>
      <c r="H380" s="139">
        <f t="shared" si="19"/>
        <v>103642</v>
      </c>
      <c r="I380" s="140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5"/>
      <c r="W380" s="155"/>
    </row>
    <row r="381" spans="1:23" s="156" customFormat="1" ht="25.5" x14ac:dyDescent="0.25">
      <c r="A381" s="113">
        <v>374</v>
      </c>
      <c r="B381" s="204"/>
      <c r="C381" s="59" t="s">
        <v>321</v>
      </c>
      <c r="D381" s="62"/>
      <c r="E381" s="153">
        <v>6</v>
      </c>
      <c r="F381" s="62" t="s">
        <v>129</v>
      </c>
      <c r="G381" s="62">
        <v>14950</v>
      </c>
      <c r="H381" s="139">
        <f t="shared" si="19"/>
        <v>89700</v>
      </c>
      <c r="I381" s="140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5"/>
      <c r="W381" s="155"/>
    </row>
    <row r="382" spans="1:23" s="156" customFormat="1" ht="25.5" x14ac:dyDescent="0.25">
      <c r="A382" s="113">
        <v>375</v>
      </c>
      <c r="B382" s="204"/>
      <c r="C382" s="59" t="s">
        <v>322</v>
      </c>
      <c r="D382" s="62"/>
      <c r="E382" s="153">
        <v>5</v>
      </c>
      <c r="F382" s="62" t="s">
        <v>129</v>
      </c>
      <c r="G382" s="62">
        <v>13737</v>
      </c>
      <c r="H382" s="139">
        <f t="shared" si="19"/>
        <v>68685</v>
      </c>
      <c r="I382" s="140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5"/>
      <c r="W382" s="155"/>
    </row>
    <row r="383" spans="1:23" s="156" customFormat="1" x14ac:dyDescent="0.25">
      <c r="A383" s="113">
        <v>376</v>
      </c>
      <c r="B383" s="204"/>
      <c r="C383" s="59" t="s">
        <v>323</v>
      </c>
      <c r="D383" s="62"/>
      <c r="E383" s="153">
        <v>5</v>
      </c>
      <c r="F383" s="62" t="s">
        <v>129</v>
      </c>
      <c r="G383" s="62">
        <v>10535</v>
      </c>
      <c r="H383" s="139">
        <f t="shared" si="19"/>
        <v>52675</v>
      </c>
      <c r="I383" s="140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5"/>
      <c r="W383" s="155"/>
    </row>
    <row r="384" spans="1:23" s="156" customFormat="1" x14ac:dyDescent="0.25">
      <c r="A384" s="113">
        <v>377</v>
      </c>
      <c r="B384" s="204"/>
      <c r="C384" s="59" t="s">
        <v>324</v>
      </c>
      <c r="D384" s="62"/>
      <c r="E384" s="153">
        <v>6</v>
      </c>
      <c r="F384" s="62" t="s">
        <v>129</v>
      </c>
      <c r="G384" s="62">
        <v>13500</v>
      </c>
      <c r="H384" s="139">
        <f t="shared" si="19"/>
        <v>81000</v>
      </c>
      <c r="I384" s="140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5"/>
      <c r="W384" s="155"/>
    </row>
    <row r="385" spans="1:23" s="156" customFormat="1" ht="25.5" x14ac:dyDescent="0.25">
      <c r="A385" s="113">
        <v>378</v>
      </c>
      <c r="B385" s="204"/>
      <c r="C385" s="59" t="s">
        <v>325</v>
      </c>
      <c r="D385" s="62"/>
      <c r="E385" s="153">
        <v>6</v>
      </c>
      <c r="F385" s="62" t="s">
        <v>129</v>
      </c>
      <c r="G385" s="62">
        <v>14950</v>
      </c>
      <c r="H385" s="139">
        <f t="shared" si="19"/>
        <v>89700</v>
      </c>
      <c r="I385" s="140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5"/>
      <c r="W385" s="155"/>
    </row>
    <row r="386" spans="1:23" s="156" customFormat="1" x14ac:dyDescent="0.25">
      <c r="A386" s="113">
        <v>379</v>
      </c>
      <c r="B386" s="204"/>
      <c r="C386" s="59" t="s">
        <v>326</v>
      </c>
      <c r="D386" s="62"/>
      <c r="E386" s="153">
        <v>5</v>
      </c>
      <c r="F386" s="62" t="s">
        <v>129</v>
      </c>
      <c r="G386" s="62">
        <v>14980</v>
      </c>
      <c r="H386" s="139">
        <f t="shared" si="19"/>
        <v>74900</v>
      </c>
      <c r="I386" s="140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5"/>
      <c r="W386" s="155"/>
    </row>
    <row r="387" spans="1:23" s="156" customFormat="1" x14ac:dyDescent="0.25">
      <c r="A387" s="113">
        <v>380</v>
      </c>
      <c r="B387" s="204"/>
      <c r="C387" s="59" t="s">
        <v>327</v>
      </c>
      <c r="D387" s="62"/>
      <c r="E387" s="153">
        <v>6</v>
      </c>
      <c r="F387" s="62" t="s">
        <v>129</v>
      </c>
      <c r="G387" s="62">
        <v>10700</v>
      </c>
      <c r="H387" s="139">
        <f t="shared" si="19"/>
        <v>64200</v>
      </c>
      <c r="I387" s="140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5"/>
      <c r="W387" s="155"/>
    </row>
    <row r="388" spans="1:23" s="156" customFormat="1" ht="25.5" x14ac:dyDescent="0.25">
      <c r="A388" s="113">
        <v>381</v>
      </c>
      <c r="B388" s="204"/>
      <c r="C388" s="59" t="s">
        <v>328</v>
      </c>
      <c r="D388" s="62"/>
      <c r="E388" s="153">
        <v>1</v>
      </c>
      <c r="F388" s="62" t="s">
        <v>131</v>
      </c>
      <c r="G388" s="62">
        <v>14999</v>
      </c>
      <c r="H388" s="139">
        <f t="shared" si="19"/>
        <v>14999</v>
      </c>
      <c r="I388" s="140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5"/>
      <c r="W388" s="155"/>
    </row>
    <row r="389" spans="1:23" s="156" customFormat="1" ht="25.5" x14ac:dyDescent="0.25">
      <c r="A389" s="113">
        <v>382</v>
      </c>
      <c r="B389" s="204"/>
      <c r="C389" s="59" t="s">
        <v>329</v>
      </c>
      <c r="D389" s="62"/>
      <c r="E389" s="153">
        <v>1</v>
      </c>
      <c r="F389" s="62" t="s">
        <v>131</v>
      </c>
      <c r="G389" s="62">
        <v>14499.96</v>
      </c>
      <c r="H389" s="139">
        <f t="shared" si="19"/>
        <v>14499.96</v>
      </c>
      <c r="I389" s="140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5"/>
      <c r="W389" s="155"/>
    </row>
    <row r="390" spans="1:23" s="156" customFormat="1" ht="25.5" x14ac:dyDescent="0.25">
      <c r="A390" s="113">
        <v>383</v>
      </c>
      <c r="B390" s="203" t="s">
        <v>74</v>
      </c>
      <c r="C390" s="173" t="s">
        <v>310</v>
      </c>
      <c r="D390" s="169"/>
      <c r="E390" s="168"/>
      <c r="F390" s="169"/>
      <c r="G390" s="169"/>
      <c r="H390" s="170">
        <f>H391+H395</f>
        <v>8211928</v>
      </c>
      <c r="I390" s="172" t="s">
        <v>47</v>
      </c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55"/>
      <c r="W390" s="155"/>
    </row>
    <row r="391" spans="1:23" s="156" customFormat="1" ht="25.5" x14ac:dyDescent="0.25">
      <c r="A391" s="113">
        <v>384</v>
      </c>
      <c r="B391" s="163" t="s">
        <v>74</v>
      </c>
      <c r="C391" s="158" t="s">
        <v>330</v>
      </c>
      <c r="D391" s="160" t="s">
        <v>541</v>
      </c>
      <c r="E391" s="159"/>
      <c r="F391" s="160"/>
      <c r="G391" s="160"/>
      <c r="H391" s="161">
        <f>SUM(H392:H394)</f>
        <v>3000000</v>
      </c>
      <c r="I391" s="165" t="s">
        <v>47</v>
      </c>
      <c r="J391" s="180">
        <v>1</v>
      </c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55"/>
      <c r="W391" s="155"/>
    </row>
    <row r="392" spans="1:23" s="156" customFormat="1" x14ac:dyDescent="0.25">
      <c r="A392" s="113">
        <v>385</v>
      </c>
      <c r="B392" s="204"/>
      <c r="C392" s="59" t="s">
        <v>331</v>
      </c>
      <c r="D392" s="62"/>
      <c r="E392" s="153">
        <v>20</v>
      </c>
      <c r="F392" s="62" t="s">
        <v>130</v>
      </c>
      <c r="G392" s="62">
        <v>49100</v>
      </c>
      <c r="H392" s="139">
        <f>G392*E392</f>
        <v>982000</v>
      </c>
      <c r="I392" s="140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5"/>
      <c r="W392" s="155"/>
    </row>
    <row r="393" spans="1:23" s="156" customFormat="1" x14ac:dyDescent="0.25">
      <c r="A393" s="113">
        <v>386</v>
      </c>
      <c r="B393" s="204"/>
      <c r="C393" s="59" t="s">
        <v>332</v>
      </c>
      <c r="D393" s="62"/>
      <c r="E393" s="153">
        <v>10</v>
      </c>
      <c r="F393" s="62" t="s">
        <v>130</v>
      </c>
      <c r="G393" s="62">
        <v>45000</v>
      </c>
      <c r="H393" s="139">
        <f t="shared" ref="H393:H394" si="20">G393*E393</f>
        <v>450000</v>
      </c>
      <c r="I393" s="140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5"/>
      <c r="W393" s="155"/>
    </row>
    <row r="394" spans="1:23" s="156" customFormat="1" x14ac:dyDescent="0.25">
      <c r="A394" s="113">
        <v>387</v>
      </c>
      <c r="B394" s="204"/>
      <c r="C394" s="59" t="s">
        <v>333</v>
      </c>
      <c r="D394" s="62"/>
      <c r="E394" s="153">
        <v>98</v>
      </c>
      <c r="F394" s="62" t="s">
        <v>130</v>
      </c>
      <c r="G394" s="62">
        <v>16000</v>
      </c>
      <c r="H394" s="139">
        <f t="shared" si="20"/>
        <v>1568000</v>
      </c>
      <c r="I394" s="140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5"/>
      <c r="W394" s="155"/>
    </row>
    <row r="395" spans="1:23" s="156" customFormat="1" x14ac:dyDescent="0.25">
      <c r="A395" s="113">
        <v>388</v>
      </c>
      <c r="B395" s="163" t="s">
        <v>74</v>
      </c>
      <c r="C395" s="158" t="s">
        <v>334</v>
      </c>
      <c r="D395" s="160" t="s">
        <v>543</v>
      </c>
      <c r="E395" s="159"/>
      <c r="F395" s="160"/>
      <c r="G395" s="160"/>
      <c r="H395" s="161">
        <f>SUM(H396:H397)</f>
        <v>5211928</v>
      </c>
      <c r="I395" s="165" t="s">
        <v>47</v>
      </c>
      <c r="J395" s="180">
        <v>1</v>
      </c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55"/>
      <c r="W395" s="155"/>
    </row>
    <row r="396" spans="1:23" s="156" customFormat="1" x14ac:dyDescent="0.25">
      <c r="A396" s="113">
        <v>389</v>
      </c>
      <c r="B396" s="204"/>
      <c r="C396" s="59" t="s">
        <v>335</v>
      </c>
      <c r="D396" s="62"/>
      <c r="E396" s="153">
        <v>421</v>
      </c>
      <c r="F396" s="62" t="s">
        <v>130</v>
      </c>
      <c r="G396" s="62">
        <v>12000</v>
      </c>
      <c r="H396" s="139">
        <f>G396*E396</f>
        <v>5052000</v>
      </c>
      <c r="I396" s="140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5"/>
      <c r="W396" s="155"/>
    </row>
    <row r="397" spans="1:23" s="156" customFormat="1" x14ac:dyDescent="0.25">
      <c r="A397" s="113">
        <v>390</v>
      </c>
      <c r="B397" s="204"/>
      <c r="C397" s="59" t="s">
        <v>336</v>
      </c>
      <c r="D397" s="62"/>
      <c r="E397" s="153">
        <v>10</v>
      </c>
      <c r="F397" s="62" t="s">
        <v>130</v>
      </c>
      <c r="G397" s="62">
        <v>15992.8</v>
      </c>
      <c r="H397" s="139">
        <f>G397*E397</f>
        <v>159928</v>
      </c>
      <c r="I397" s="140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5"/>
      <c r="W397" s="155"/>
    </row>
    <row r="398" spans="1:23" s="156" customFormat="1" ht="25.5" x14ac:dyDescent="0.25">
      <c r="A398" s="113">
        <v>391</v>
      </c>
      <c r="B398" s="203" t="s">
        <v>74</v>
      </c>
      <c r="C398" s="173" t="s">
        <v>310</v>
      </c>
      <c r="D398" s="169"/>
      <c r="E398" s="168"/>
      <c r="F398" s="169"/>
      <c r="G398" s="169"/>
      <c r="H398" s="170">
        <f>H399+H407+H412+H418</f>
        <v>8274727.9979999997</v>
      </c>
      <c r="I398" s="172" t="s">
        <v>40</v>
      </c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55"/>
      <c r="W398" s="155"/>
    </row>
    <row r="399" spans="1:23" s="156" customFormat="1" x14ac:dyDescent="0.25">
      <c r="A399" s="113">
        <v>392</v>
      </c>
      <c r="B399" s="163" t="s">
        <v>74</v>
      </c>
      <c r="C399" s="164" t="s">
        <v>311</v>
      </c>
      <c r="D399" s="160" t="s">
        <v>541</v>
      </c>
      <c r="E399" s="159">
        <v>2</v>
      </c>
      <c r="F399" s="160"/>
      <c r="G399" s="160">
        <f>SUM(H400:H406)</f>
        <v>590000</v>
      </c>
      <c r="H399" s="161">
        <f>G399*E399</f>
        <v>1180000</v>
      </c>
      <c r="I399" s="165" t="s">
        <v>40</v>
      </c>
      <c r="J399" s="162"/>
      <c r="K399" s="162"/>
      <c r="L399" s="162"/>
      <c r="M399" s="180">
        <v>1</v>
      </c>
      <c r="N399" s="180"/>
      <c r="O399" s="180"/>
      <c r="P399" s="180"/>
      <c r="Q399" s="180"/>
      <c r="R399" s="180"/>
      <c r="S399" s="180">
        <v>1</v>
      </c>
      <c r="T399" s="162"/>
      <c r="U399" s="162"/>
      <c r="V399" s="155"/>
      <c r="W399" s="155"/>
    </row>
    <row r="400" spans="1:23" s="156" customFormat="1" x14ac:dyDescent="0.25">
      <c r="A400" s="113">
        <v>393</v>
      </c>
      <c r="B400" s="204"/>
      <c r="C400" s="157" t="s">
        <v>312</v>
      </c>
      <c r="D400" s="62"/>
      <c r="E400" s="153">
        <v>4</v>
      </c>
      <c r="F400" s="62" t="s">
        <v>129</v>
      </c>
      <c r="G400" s="62">
        <v>49800</v>
      </c>
      <c r="H400" s="139">
        <f>G400*E400</f>
        <v>199200</v>
      </c>
      <c r="I400" s="166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5"/>
      <c r="W400" s="155"/>
    </row>
    <row r="401" spans="1:23" s="156" customFormat="1" x14ac:dyDescent="0.25">
      <c r="A401" s="113">
        <v>394</v>
      </c>
      <c r="B401" s="204"/>
      <c r="C401" s="157" t="s">
        <v>195</v>
      </c>
      <c r="D401" s="62"/>
      <c r="E401" s="153">
        <v>5</v>
      </c>
      <c r="F401" s="62" t="s">
        <v>129</v>
      </c>
      <c r="G401" s="62">
        <v>48500</v>
      </c>
      <c r="H401" s="139">
        <f t="shared" ref="H401:H406" si="21">G401*E401</f>
        <v>242500</v>
      </c>
      <c r="I401" s="166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5"/>
      <c r="W401" s="155"/>
    </row>
    <row r="402" spans="1:23" s="156" customFormat="1" x14ac:dyDescent="0.25">
      <c r="A402" s="113">
        <v>395</v>
      </c>
      <c r="B402" s="204"/>
      <c r="C402" s="157" t="s">
        <v>313</v>
      </c>
      <c r="D402" s="62"/>
      <c r="E402" s="153">
        <v>5</v>
      </c>
      <c r="F402" s="62" t="s">
        <v>129</v>
      </c>
      <c r="G402" s="62">
        <v>5636.8</v>
      </c>
      <c r="H402" s="139">
        <f t="shared" si="21"/>
        <v>28184</v>
      </c>
      <c r="I402" s="166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5"/>
      <c r="W402" s="155"/>
    </row>
    <row r="403" spans="1:23" s="156" customFormat="1" x14ac:dyDescent="0.25">
      <c r="A403" s="113">
        <v>396</v>
      </c>
      <c r="B403" s="204"/>
      <c r="C403" s="157" t="s">
        <v>314</v>
      </c>
      <c r="D403" s="62"/>
      <c r="E403" s="153">
        <v>1</v>
      </c>
      <c r="F403" s="62" t="s">
        <v>129</v>
      </c>
      <c r="G403" s="62">
        <v>35000</v>
      </c>
      <c r="H403" s="139">
        <f t="shared" si="21"/>
        <v>35000</v>
      </c>
      <c r="I403" s="166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5"/>
      <c r="W403" s="155"/>
    </row>
    <row r="404" spans="1:23" s="156" customFormat="1" x14ac:dyDescent="0.25">
      <c r="A404" s="113">
        <v>397</v>
      </c>
      <c r="B404" s="204"/>
      <c r="C404" s="157" t="s">
        <v>303</v>
      </c>
      <c r="D404" s="62"/>
      <c r="E404" s="153">
        <v>4</v>
      </c>
      <c r="F404" s="62" t="s">
        <v>129</v>
      </c>
      <c r="G404" s="62">
        <v>14989</v>
      </c>
      <c r="H404" s="139">
        <f t="shared" si="21"/>
        <v>59956</v>
      </c>
      <c r="I404" s="166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5"/>
      <c r="W404" s="155"/>
    </row>
    <row r="405" spans="1:23" s="156" customFormat="1" x14ac:dyDescent="0.25">
      <c r="A405" s="113">
        <v>398</v>
      </c>
      <c r="B405" s="204"/>
      <c r="C405" s="157" t="s">
        <v>282</v>
      </c>
      <c r="D405" s="62"/>
      <c r="E405" s="153">
        <v>4</v>
      </c>
      <c r="F405" s="62" t="s">
        <v>129</v>
      </c>
      <c r="G405" s="62">
        <v>3800</v>
      </c>
      <c r="H405" s="139">
        <f t="shared" si="21"/>
        <v>15200</v>
      </c>
      <c r="I405" s="166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5"/>
      <c r="W405" s="155"/>
    </row>
    <row r="406" spans="1:23" s="156" customFormat="1" x14ac:dyDescent="0.25">
      <c r="A406" s="113">
        <v>399</v>
      </c>
      <c r="B406" s="204"/>
      <c r="C406" s="157" t="s">
        <v>315</v>
      </c>
      <c r="D406" s="62"/>
      <c r="E406" s="153">
        <v>2</v>
      </c>
      <c r="F406" s="62" t="s">
        <v>129</v>
      </c>
      <c r="G406" s="62">
        <v>4980</v>
      </c>
      <c r="H406" s="139">
        <f t="shared" si="21"/>
        <v>9960</v>
      </c>
      <c r="I406" s="166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5"/>
      <c r="W406" s="155"/>
    </row>
    <row r="407" spans="1:23" s="156" customFormat="1" ht="12.75" customHeight="1" x14ac:dyDescent="0.25">
      <c r="A407" s="113">
        <v>400</v>
      </c>
      <c r="B407" s="163" t="s">
        <v>74</v>
      </c>
      <c r="C407" s="158" t="s">
        <v>337</v>
      </c>
      <c r="D407" s="160" t="s">
        <v>541</v>
      </c>
      <c r="E407" s="159">
        <v>4</v>
      </c>
      <c r="F407" s="160"/>
      <c r="G407" s="160">
        <f>SUM(H408:H411)</f>
        <v>969682</v>
      </c>
      <c r="H407" s="161">
        <f>G407*E407</f>
        <v>3878728</v>
      </c>
      <c r="I407" s="165" t="s">
        <v>40</v>
      </c>
      <c r="J407" s="180"/>
      <c r="K407" s="180">
        <v>1</v>
      </c>
      <c r="L407" s="180"/>
      <c r="M407" s="180"/>
      <c r="N407" s="180">
        <v>1</v>
      </c>
      <c r="O407" s="180"/>
      <c r="P407" s="180"/>
      <c r="Q407" s="180">
        <v>1</v>
      </c>
      <c r="R407" s="180"/>
      <c r="S407" s="180">
        <v>1</v>
      </c>
      <c r="T407" s="162"/>
      <c r="U407" s="162"/>
      <c r="V407" s="155"/>
      <c r="W407" s="155"/>
    </row>
    <row r="408" spans="1:23" s="156" customFormat="1" x14ac:dyDescent="0.25">
      <c r="A408" s="113">
        <v>401</v>
      </c>
      <c r="B408" s="204"/>
      <c r="C408" s="157" t="s">
        <v>338</v>
      </c>
      <c r="D408" s="62"/>
      <c r="E408" s="153">
        <v>4</v>
      </c>
      <c r="F408" s="62" t="s">
        <v>129</v>
      </c>
      <c r="G408" s="62">
        <v>48800</v>
      </c>
      <c r="H408" s="139">
        <f>G408*E408</f>
        <v>195200</v>
      </c>
      <c r="I408" s="166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54"/>
      <c r="U408" s="154"/>
      <c r="V408" s="155"/>
      <c r="W408" s="155"/>
    </row>
    <row r="409" spans="1:23" s="156" customFormat="1" x14ac:dyDescent="0.25">
      <c r="A409" s="113">
        <v>402</v>
      </c>
      <c r="B409" s="204"/>
      <c r="C409" s="157" t="s">
        <v>339</v>
      </c>
      <c r="D409" s="62"/>
      <c r="E409" s="153">
        <v>14</v>
      </c>
      <c r="F409" s="62" t="s">
        <v>129</v>
      </c>
      <c r="G409" s="62">
        <v>9858</v>
      </c>
      <c r="H409" s="139">
        <f t="shared" ref="H409:H411" si="22">G409*E409</f>
        <v>138012</v>
      </c>
      <c r="I409" s="166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5"/>
      <c r="W409" s="155"/>
    </row>
    <row r="410" spans="1:23" s="156" customFormat="1" x14ac:dyDescent="0.25">
      <c r="A410" s="113">
        <v>403</v>
      </c>
      <c r="B410" s="204"/>
      <c r="C410" s="157" t="s">
        <v>340</v>
      </c>
      <c r="D410" s="62"/>
      <c r="E410" s="153">
        <v>10</v>
      </c>
      <c r="F410" s="62" t="s">
        <v>129</v>
      </c>
      <c r="G410" s="62">
        <v>48047</v>
      </c>
      <c r="H410" s="139">
        <f t="shared" si="22"/>
        <v>480470</v>
      </c>
      <c r="I410" s="166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5"/>
      <c r="W410" s="155"/>
    </row>
    <row r="411" spans="1:23" s="156" customFormat="1" x14ac:dyDescent="0.25">
      <c r="A411" s="113">
        <v>404</v>
      </c>
      <c r="B411" s="204"/>
      <c r="C411" s="157" t="s">
        <v>341</v>
      </c>
      <c r="D411" s="62"/>
      <c r="E411" s="153">
        <v>12</v>
      </c>
      <c r="F411" s="62" t="s">
        <v>129</v>
      </c>
      <c r="G411" s="62">
        <v>13000</v>
      </c>
      <c r="H411" s="139">
        <f t="shared" si="22"/>
        <v>156000</v>
      </c>
      <c r="I411" s="166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5"/>
      <c r="W411" s="155"/>
    </row>
    <row r="412" spans="1:23" s="156" customFormat="1" x14ac:dyDescent="0.25">
      <c r="A412" s="113">
        <v>405</v>
      </c>
      <c r="B412" s="163" t="s">
        <v>74</v>
      </c>
      <c r="C412" s="164" t="s">
        <v>342</v>
      </c>
      <c r="D412" s="160" t="s">
        <v>541</v>
      </c>
      <c r="E412" s="159">
        <v>2</v>
      </c>
      <c r="F412" s="160"/>
      <c r="G412" s="160">
        <f>SUM(H413:H417)</f>
        <v>587999.99900000007</v>
      </c>
      <c r="H412" s="161">
        <f>G412*E412</f>
        <v>1175999.9980000001</v>
      </c>
      <c r="I412" s="165" t="s">
        <v>40</v>
      </c>
      <c r="J412" s="162"/>
      <c r="K412" s="162"/>
      <c r="L412" s="162"/>
      <c r="M412" s="180">
        <v>1</v>
      </c>
      <c r="N412" s="180"/>
      <c r="O412" s="180"/>
      <c r="P412" s="180">
        <v>1</v>
      </c>
      <c r="Q412" s="162"/>
      <c r="R412" s="162"/>
      <c r="S412" s="162"/>
      <c r="T412" s="162"/>
      <c r="U412" s="162"/>
      <c r="V412" s="155"/>
      <c r="W412" s="155"/>
    </row>
    <row r="413" spans="1:23" s="156" customFormat="1" x14ac:dyDescent="0.25">
      <c r="A413" s="113">
        <v>406</v>
      </c>
      <c r="B413" s="204"/>
      <c r="C413" s="157" t="s">
        <v>343</v>
      </c>
      <c r="D413" s="62"/>
      <c r="E413" s="153">
        <v>1</v>
      </c>
      <c r="F413" s="62" t="s">
        <v>309</v>
      </c>
      <c r="G413" s="62">
        <v>14859.999</v>
      </c>
      <c r="H413" s="139">
        <f>G413*E413</f>
        <v>14859.999</v>
      </c>
      <c r="I413" s="166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5"/>
      <c r="W413" s="155"/>
    </row>
    <row r="414" spans="1:23" s="156" customFormat="1" x14ac:dyDescent="0.25">
      <c r="A414" s="113">
        <v>407</v>
      </c>
      <c r="B414" s="204"/>
      <c r="C414" s="157" t="s">
        <v>195</v>
      </c>
      <c r="D414" s="62"/>
      <c r="E414" s="153">
        <v>2</v>
      </c>
      <c r="F414" s="62" t="s">
        <v>130</v>
      </c>
      <c r="G414" s="62">
        <v>14980</v>
      </c>
      <c r="H414" s="139">
        <f t="shared" ref="H414:H417" si="23">G414*E414</f>
        <v>29960</v>
      </c>
      <c r="I414" s="140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5"/>
      <c r="W414" s="155"/>
    </row>
    <row r="415" spans="1:23" s="156" customFormat="1" x14ac:dyDescent="0.25">
      <c r="A415" s="113">
        <v>408</v>
      </c>
      <c r="B415" s="204"/>
      <c r="C415" s="157" t="s">
        <v>344</v>
      </c>
      <c r="D415" s="62"/>
      <c r="E415" s="153">
        <v>170</v>
      </c>
      <c r="F415" s="62" t="s">
        <v>346</v>
      </c>
      <c r="G415" s="62">
        <v>1357.95</v>
      </c>
      <c r="H415" s="139">
        <f t="shared" si="23"/>
        <v>230851.5</v>
      </c>
      <c r="I415" s="140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5"/>
      <c r="W415" s="155"/>
    </row>
    <row r="416" spans="1:23" s="156" customFormat="1" x14ac:dyDescent="0.25">
      <c r="A416" s="113">
        <v>409</v>
      </c>
      <c r="B416" s="204"/>
      <c r="C416" s="157" t="s">
        <v>345</v>
      </c>
      <c r="D416" s="62"/>
      <c r="E416" s="153">
        <v>12</v>
      </c>
      <c r="F416" s="62" t="s">
        <v>347</v>
      </c>
      <c r="G416" s="62">
        <v>1027.375</v>
      </c>
      <c r="H416" s="139">
        <f t="shared" si="23"/>
        <v>12328.5</v>
      </c>
      <c r="I416" s="140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5"/>
      <c r="W416" s="155"/>
    </row>
    <row r="417" spans="1:23" s="156" customFormat="1" x14ac:dyDescent="0.25">
      <c r="A417" s="113">
        <v>410</v>
      </c>
      <c r="B417" s="204"/>
      <c r="C417" s="157" t="s">
        <v>351</v>
      </c>
      <c r="D417" s="62"/>
      <c r="E417" s="153">
        <v>1200</v>
      </c>
      <c r="F417" s="62" t="s">
        <v>129</v>
      </c>
      <c r="G417" s="62">
        <v>250</v>
      </c>
      <c r="H417" s="139">
        <f t="shared" si="23"/>
        <v>300000</v>
      </c>
      <c r="I417" s="140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5"/>
      <c r="W417" s="155"/>
    </row>
    <row r="418" spans="1:23" s="156" customFormat="1" ht="25.5" x14ac:dyDescent="0.25">
      <c r="A418" s="113">
        <v>411</v>
      </c>
      <c r="B418" s="163" t="s">
        <v>74</v>
      </c>
      <c r="C418" s="158" t="s">
        <v>348</v>
      </c>
      <c r="D418" s="160" t="s">
        <v>541</v>
      </c>
      <c r="E418" s="159">
        <v>3</v>
      </c>
      <c r="F418" s="160"/>
      <c r="G418" s="160">
        <f>SUM(H419:H425)</f>
        <v>680000</v>
      </c>
      <c r="H418" s="161">
        <f>G418*E418</f>
        <v>2040000</v>
      </c>
      <c r="I418" s="165" t="s">
        <v>40</v>
      </c>
      <c r="J418" s="180"/>
      <c r="K418" s="180">
        <v>1</v>
      </c>
      <c r="L418" s="180"/>
      <c r="M418" s="180"/>
      <c r="N418" s="180">
        <v>1</v>
      </c>
      <c r="O418" s="180"/>
      <c r="P418" s="180"/>
      <c r="Q418" s="180">
        <v>1</v>
      </c>
      <c r="R418" s="180"/>
      <c r="S418" s="180"/>
      <c r="T418" s="162"/>
      <c r="U418" s="162"/>
      <c r="V418" s="155"/>
      <c r="W418" s="155"/>
    </row>
    <row r="419" spans="1:23" s="156" customFormat="1" x14ac:dyDescent="0.25">
      <c r="A419" s="113">
        <v>412</v>
      </c>
      <c r="B419" s="204"/>
      <c r="C419" s="157" t="s">
        <v>349</v>
      </c>
      <c r="D419" s="62"/>
      <c r="E419" s="153">
        <v>8</v>
      </c>
      <c r="F419" s="62" t="s">
        <v>129</v>
      </c>
      <c r="G419" s="62">
        <v>45000</v>
      </c>
      <c r="H419" s="139">
        <f>G419*E419</f>
        <v>360000</v>
      </c>
      <c r="I419" s="140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5"/>
      <c r="W419" s="155"/>
    </row>
    <row r="420" spans="1:23" s="156" customFormat="1" x14ac:dyDescent="0.25">
      <c r="A420" s="113">
        <v>413</v>
      </c>
      <c r="B420" s="204"/>
      <c r="C420" s="157" t="s">
        <v>350</v>
      </c>
      <c r="D420" s="62"/>
      <c r="E420" s="153">
        <v>8</v>
      </c>
      <c r="F420" s="62" t="s">
        <v>129</v>
      </c>
      <c r="G420" s="62">
        <v>16000</v>
      </c>
      <c r="H420" s="139">
        <f t="shared" ref="H420:H425" si="24">G420*E420</f>
        <v>128000</v>
      </c>
      <c r="I420" s="140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5"/>
      <c r="W420" s="155"/>
    </row>
    <row r="421" spans="1:23" s="156" customFormat="1" x14ac:dyDescent="0.25">
      <c r="A421" s="113">
        <v>414</v>
      </c>
      <c r="B421" s="204"/>
      <c r="C421" s="157" t="s">
        <v>351</v>
      </c>
      <c r="D421" s="62"/>
      <c r="E421" s="153">
        <v>8</v>
      </c>
      <c r="F421" s="62" t="s">
        <v>129</v>
      </c>
      <c r="G421" s="62">
        <v>2500</v>
      </c>
      <c r="H421" s="139">
        <f t="shared" si="24"/>
        <v>20000</v>
      </c>
      <c r="I421" s="140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5"/>
      <c r="W421" s="155"/>
    </row>
    <row r="422" spans="1:23" s="156" customFormat="1" x14ac:dyDescent="0.25">
      <c r="A422" s="113">
        <v>415</v>
      </c>
      <c r="B422" s="204"/>
      <c r="C422" s="157" t="s">
        <v>352</v>
      </c>
      <c r="D422" s="62"/>
      <c r="E422" s="153">
        <v>3</v>
      </c>
      <c r="F422" s="62" t="s">
        <v>296</v>
      </c>
      <c r="G422" s="62">
        <v>1250</v>
      </c>
      <c r="H422" s="139">
        <f t="shared" si="24"/>
        <v>3750</v>
      </c>
      <c r="I422" s="140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5"/>
      <c r="W422" s="155"/>
    </row>
    <row r="423" spans="1:23" s="156" customFormat="1" x14ac:dyDescent="0.25">
      <c r="A423" s="113">
        <v>416</v>
      </c>
      <c r="B423" s="204"/>
      <c r="C423" s="157" t="s">
        <v>353</v>
      </c>
      <c r="D423" s="62"/>
      <c r="E423" s="153">
        <v>3</v>
      </c>
      <c r="F423" s="62" t="s">
        <v>129</v>
      </c>
      <c r="G423" s="62">
        <v>49000</v>
      </c>
      <c r="H423" s="139">
        <f t="shared" si="24"/>
        <v>147000</v>
      </c>
      <c r="I423" s="140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5"/>
      <c r="W423" s="155"/>
    </row>
    <row r="424" spans="1:23" s="156" customFormat="1" x14ac:dyDescent="0.25">
      <c r="A424" s="113">
        <v>417</v>
      </c>
      <c r="B424" s="204"/>
      <c r="C424" s="157" t="s">
        <v>354</v>
      </c>
      <c r="D424" s="62"/>
      <c r="E424" s="153">
        <v>5</v>
      </c>
      <c r="F424" s="62" t="s">
        <v>129</v>
      </c>
      <c r="G424" s="62">
        <v>3650</v>
      </c>
      <c r="H424" s="139">
        <f t="shared" si="24"/>
        <v>18250</v>
      </c>
      <c r="I424" s="140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5"/>
      <c r="W424" s="155"/>
    </row>
    <row r="425" spans="1:23" s="156" customFormat="1" x14ac:dyDescent="0.25">
      <c r="A425" s="113">
        <v>418</v>
      </c>
      <c r="B425" s="204"/>
      <c r="C425" s="157" t="s">
        <v>355</v>
      </c>
      <c r="D425" s="62"/>
      <c r="E425" s="153">
        <v>5</v>
      </c>
      <c r="F425" s="62" t="s">
        <v>129</v>
      </c>
      <c r="G425" s="62">
        <v>600</v>
      </c>
      <c r="H425" s="139">
        <f t="shared" si="24"/>
        <v>3000</v>
      </c>
      <c r="I425" s="140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5"/>
      <c r="W425" s="155"/>
    </row>
    <row r="426" spans="1:23" s="156" customFormat="1" ht="25.5" x14ac:dyDescent="0.25">
      <c r="A426" s="113">
        <v>419</v>
      </c>
      <c r="B426" s="203" t="s">
        <v>76</v>
      </c>
      <c r="C426" s="173" t="s">
        <v>356</v>
      </c>
      <c r="D426" s="169"/>
      <c r="E426" s="168"/>
      <c r="F426" s="169"/>
      <c r="G426" s="169"/>
      <c r="H426" s="170">
        <f>H427</f>
        <v>7500000</v>
      </c>
      <c r="I426" s="172" t="s">
        <v>40</v>
      </c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55"/>
      <c r="W426" s="155"/>
    </row>
    <row r="427" spans="1:23" s="156" customFormat="1" x14ac:dyDescent="0.25">
      <c r="A427" s="113">
        <v>420</v>
      </c>
      <c r="B427" s="163" t="s">
        <v>76</v>
      </c>
      <c r="C427" s="164" t="s">
        <v>357</v>
      </c>
      <c r="D427" s="160" t="s">
        <v>541</v>
      </c>
      <c r="E427" s="159">
        <v>8</v>
      </c>
      <c r="F427" s="160"/>
      <c r="G427" s="160">
        <f>SUM(H428:H443)</f>
        <v>937500</v>
      </c>
      <c r="H427" s="161">
        <f>G427*E427</f>
        <v>7500000</v>
      </c>
      <c r="I427" s="165" t="s">
        <v>40</v>
      </c>
      <c r="J427" s="180">
        <v>1</v>
      </c>
      <c r="K427" s="180"/>
      <c r="L427" s="180">
        <v>1</v>
      </c>
      <c r="M427" s="180">
        <v>1</v>
      </c>
      <c r="N427" s="180"/>
      <c r="O427" s="180">
        <v>1</v>
      </c>
      <c r="P427" s="180">
        <v>1</v>
      </c>
      <c r="Q427" s="180"/>
      <c r="R427" s="180">
        <v>1</v>
      </c>
      <c r="S427" s="180">
        <v>1</v>
      </c>
      <c r="T427" s="180">
        <v>1</v>
      </c>
      <c r="U427" s="162"/>
      <c r="V427" s="155"/>
      <c r="W427" s="155"/>
    </row>
    <row r="428" spans="1:23" s="156" customFormat="1" x14ac:dyDescent="0.25">
      <c r="A428" s="113">
        <v>421</v>
      </c>
      <c r="B428" s="204"/>
      <c r="C428" s="59" t="s">
        <v>358</v>
      </c>
      <c r="D428" s="62"/>
      <c r="E428" s="153">
        <v>2</v>
      </c>
      <c r="F428" s="62" t="s">
        <v>129</v>
      </c>
      <c r="G428" s="62">
        <v>28499.5</v>
      </c>
      <c r="H428" s="139">
        <f>G428*E428</f>
        <v>56999</v>
      </c>
      <c r="I428" s="140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5"/>
      <c r="W428" s="155"/>
    </row>
    <row r="429" spans="1:23" s="156" customFormat="1" x14ac:dyDescent="0.25">
      <c r="A429" s="113">
        <v>422</v>
      </c>
      <c r="B429" s="204"/>
      <c r="C429" s="59" t="s">
        <v>359</v>
      </c>
      <c r="D429" s="62"/>
      <c r="E429" s="153">
        <v>2</v>
      </c>
      <c r="F429" s="62" t="s">
        <v>129</v>
      </c>
      <c r="G429" s="62">
        <v>24000</v>
      </c>
      <c r="H429" s="139">
        <f t="shared" ref="H429:H443" si="25">G429*E429</f>
        <v>48000</v>
      </c>
      <c r="I429" s="140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5"/>
      <c r="W429" s="155"/>
    </row>
    <row r="430" spans="1:23" s="156" customFormat="1" x14ac:dyDescent="0.25">
      <c r="A430" s="113">
        <v>423</v>
      </c>
      <c r="B430" s="204"/>
      <c r="C430" s="59" t="s">
        <v>360</v>
      </c>
      <c r="D430" s="62"/>
      <c r="E430" s="153">
        <v>2</v>
      </c>
      <c r="F430" s="62" t="s">
        <v>129</v>
      </c>
      <c r="G430" s="62">
        <v>12475</v>
      </c>
      <c r="H430" s="139">
        <f t="shared" si="25"/>
        <v>24950</v>
      </c>
      <c r="I430" s="140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5"/>
      <c r="W430" s="155"/>
    </row>
    <row r="431" spans="1:23" s="156" customFormat="1" x14ac:dyDescent="0.25">
      <c r="A431" s="113">
        <v>424</v>
      </c>
      <c r="B431" s="204"/>
      <c r="C431" s="59" t="s">
        <v>361</v>
      </c>
      <c r="D431" s="62"/>
      <c r="E431" s="153">
        <v>2</v>
      </c>
      <c r="F431" s="62" t="s">
        <v>129</v>
      </c>
      <c r="G431" s="62">
        <v>10550</v>
      </c>
      <c r="H431" s="139">
        <f t="shared" si="25"/>
        <v>21100</v>
      </c>
      <c r="I431" s="140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5"/>
      <c r="W431" s="155"/>
    </row>
    <row r="432" spans="1:23" s="156" customFormat="1" x14ac:dyDescent="0.25">
      <c r="A432" s="113">
        <v>425</v>
      </c>
      <c r="B432" s="204"/>
      <c r="C432" s="59" t="s">
        <v>362</v>
      </c>
      <c r="D432" s="62"/>
      <c r="E432" s="153">
        <v>2</v>
      </c>
      <c r="F432" s="62" t="s">
        <v>129</v>
      </c>
      <c r="G432" s="62">
        <v>9050</v>
      </c>
      <c r="H432" s="139">
        <f t="shared" si="25"/>
        <v>18100</v>
      </c>
      <c r="I432" s="140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5"/>
      <c r="W432" s="155"/>
    </row>
    <row r="433" spans="1:23" s="156" customFormat="1" ht="25.5" x14ac:dyDescent="0.25">
      <c r="A433" s="113">
        <v>426</v>
      </c>
      <c r="B433" s="204"/>
      <c r="C433" s="59" t="s">
        <v>363</v>
      </c>
      <c r="D433" s="62"/>
      <c r="E433" s="153">
        <v>2</v>
      </c>
      <c r="F433" s="62" t="s">
        <v>129</v>
      </c>
      <c r="G433" s="62">
        <v>2095.5</v>
      </c>
      <c r="H433" s="139">
        <f t="shared" si="25"/>
        <v>4191</v>
      </c>
      <c r="I433" s="140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5"/>
      <c r="W433" s="155"/>
    </row>
    <row r="434" spans="1:23" s="156" customFormat="1" ht="39.75" customHeight="1" x14ac:dyDescent="0.25">
      <c r="A434" s="113">
        <v>427</v>
      </c>
      <c r="B434" s="204"/>
      <c r="C434" s="59" t="s">
        <v>364</v>
      </c>
      <c r="D434" s="62"/>
      <c r="E434" s="153">
        <v>3</v>
      </c>
      <c r="F434" s="62" t="s">
        <v>129</v>
      </c>
      <c r="G434" s="62">
        <v>45800</v>
      </c>
      <c r="H434" s="139">
        <f t="shared" si="25"/>
        <v>137400</v>
      </c>
      <c r="I434" s="140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5"/>
      <c r="W434" s="155"/>
    </row>
    <row r="435" spans="1:23" s="156" customFormat="1" x14ac:dyDescent="0.25">
      <c r="A435" s="113">
        <v>428</v>
      </c>
      <c r="B435" s="204"/>
      <c r="C435" s="59" t="s">
        <v>365</v>
      </c>
      <c r="D435" s="62"/>
      <c r="E435" s="153">
        <v>8</v>
      </c>
      <c r="F435" s="62" t="s">
        <v>129</v>
      </c>
      <c r="G435" s="62">
        <v>13995</v>
      </c>
      <c r="H435" s="139">
        <f t="shared" si="25"/>
        <v>111960</v>
      </c>
      <c r="I435" s="140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5"/>
      <c r="W435" s="155"/>
    </row>
    <row r="436" spans="1:23" s="156" customFormat="1" x14ac:dyDescent="0.25">
      <c r="A436" s="113">
        <v>429</v>
      </c>
      <c r="B436" s="204"/>
      <c r="C436" s="59" t="s">
        <v>366</v>
      </c>
      <c r="D436" s="62"/>
      <c r="E436" s="153">
        <v>8</v>
      </c>
      <c r="F436" s="62" t="s">
        <v>130</v>
      </c>
      <c r="G436" s="62">
        <v>25500</v>
      </c>
      <c r="H436" s="139">
        <f t="shared" si="25"/>
        <v>204000</v>
      </c>
      <c r="I436" s="140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5"/>
      <c r="W436" s="155"/>
    </row>
    <row r="437" spans="1:23" s="156" customFormat="1" x14ac:dyDescent="0.25">
      <c r="A437" s="113">
        <v>430</v>
      </c>
      <c r="B437" s="204"/>
      <c r="C437" s="59" t="s">
        <v>367</v>
      </c>
      <c r="D437" s="62"/>
      <c r="E437" s="153">
        <v>5</v>
      </c>
      <c r="F437" s="62" t="s">
        <v>129</v>
      </c>
      <c r="G437" s="62">
        <v>1950</v>
      </c>
      <c r="H437" s="139">
        <f t="shared" si="25"/>
        <v>9750</v>
      </c>
      <c r="I437" s="140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5"/>
      <c r="W437" s="155"/>
    </row>
    <row r="438" spans="1:23" s="156" customFormat="1" x14ac:dyDescent="0.25">
      <c r="A438" s="113">
        <v>431</v>
      </c>
      <c r="B438" s="204"/>
      <c r="C438" s="59" t="s">
        <v>208</v>
      </c>
      <c r="D438" s="62"/>
      <c r="E438" s="153">
        <v>10</v>
      </c>
      <c r="F438" s="62" t="s">
        <v>129</v>
      </c>
      <c r="G438" s="62">
        <v>2550</v>
      </c>
      <c r="H438" s="139">
        <f t="shared" si="25"/>
        <v>25500</v>
      </c>
      <c r="I438" s="140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5"/>
      <c r="W438" s="155"/>
    </row>
    <row r="439" spans="1:23" s="156" customFormat="1" x14ac:dyDescent="0.25">
      <c r="A439" s="113">
        <v>432</v>
      </c>
      <c r="B439" s="204"/>
      <c r="C439" s="59" t="s">
        <v>368</v>
      </c>
      <c r="D439" s="62"/>
      <c r="E439" s="153">
        <v>5</v>
      </c>
      <c r="F439" s="62" t="s">
        <v>129</v>
      </c>
      <c r="G439" s="62">
        <v>1750</v>
      </c>
      <c r="H439" s="139">
        <f t="shared" si="25"/>
        <v>8750</v>
      </c>
      <c r="I439" s="140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5"/>
      <c r="W439" s="155"/>
    </row>
    <row r="440" spans="1:23" s="156" customFormat="1" x14ac:dyDescent="0.25">
      <c r="A440" s="113">
        <v>433</v>
      </c>
      <c r="B440" s="204"/>
      <c r="C440" s="59" t="s">
        <v>369</v>
      </c>
      <c r="D440" s="62"/>
      <c r="E440" s="153">
        <v>10</v>
      </c>
      <c r="F440" s="62" t="s">
        <v>129</v>
      </c>
      <c r="G440" s="62">
        <v>6200</v>
      </c>
      <c r="H440" s="139">
        <f t="shared" si="25"/>
        <v>62000</v>
      </c>
      <c r="I440" s="140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5"/>
      <c r="W440" s="155"/>
    </row>
    <row r="441" spans="1:23" s="156" customFormat="1" x14ac:dyDescent="0.25">
      <c r="A441" s="113">
        <v>434</v>
      </c>
      <c r="B441" s="204"/>
      <c r="C441" s="59" t="s">
        <v>370</v>
      </c>
      <c r="D441" s="62"/>
      <c r="E441" s="153">
        <v>52</v>
      </c>
      <c r="F441" s="62" t="s">
        <v>373</v>
      </c>
      <c r="G441" s="62">
        <v>360</v>
      </c>
      <c r="H441" s="139">
        <f t="shared" si="25"/>
        <v>18720</v>
      </c>
      <c r="I441" s="140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5"/>
      <c r="W441" s="155"/>
    </row>
    <row r="442" spans="1:23" s="156" customFormat="1" x14ac:dyDescent="0.25">
      <c r="A442" s="113">
        <v>435</v>
      </c>
      <c r="B442" s="204"/>
      <c r="C442" s="59" t="s">
        <v>371</v>
      </c>
      <c r="D442" s="62"/>
      <c r="E442" s="153">
        <v>8</v>
      </c>
      <c r="F442" s="62" t="s">
        <v>133</v>
      </c>
      <c r="G442" s="62">
        <v>14260</v>
      </c>
      <c r="H442" s="139">
        <f t="shared" si="25"/>
        <v>114080</v>
      </c>
      <c r="I442" s="140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5"/>
      <c r="W442" s="155"/>
    </row>
    <row r="443" spans="1:23" s="156" customFormat="1" x14ac:dyDescent="0.25">
      <c r="A443" s="113">
        <v>436</v>
      </c>
      <c r="B443" s="204"/>
      <c r="C443" s="59" t="s">
        <v>372</v>
      </c>
      <c r="D443" s="62"/>
      <c r="E443" s="153">
        <v>8</v>
      </c>
      <c r="F443" s="62" t="s">
        <v>133</v>
      </c>
      <c r="G443" s="62">
        <v>9000</v>
      </c>
      <c r="H443" s="139">
        <f t="shared" si="25"/>
        <v>72000</v>
      </c>
      <c r="I443" s="140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5"/>
      <c r="W443" s="155"/>
    </row>
    <row r="444" spans="1:23" s="156" customFormat="1" x14ac:dyDescent="0.25">
      <c r="A444" s="113">
        <v>437</v>
      </c>
      <c r="B444" s="203" t="s">
        <v>95</v>
      </c>
      <c r="C444" s="167" t="s">
        <v>96</v>
      </c>
      <c r="D444" s="169"/>
      <c r="E444" s="168"/>
      <c r="F444" s="169"/>
      <c r="G444" s="169"/>
      <c r="H444" s="170">
        <f>H445+H481+H491</f>
        <v>6631195</v>
      </c>
      <c r="I444" s="172" t="s">
        <v>40</v>
      </c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55"/>
      <c r="W444" s="155"/>
    </row>
    <row r="445" spans="1:23" s="156" customFormat="1" ht="25.5" x14ac:dyDescent="0.25">
      <c r="A445" s="113">
        <v>438</v>
      </c>
      <c r="B445" s="163" t="s">
        <v>95</v>
      </c>
      <c r="C445" s="158" t="s">
        <v>374</v>
      </c>
      <c r="D445" s="160" t="s">
        <v>541</v>
      </c>
      <c r="E445" s="159">
        <v>4</v>
      </c>
      <c r="F445" s="160"/>
      <c r="G445" s="160">
        <f>SUM(H446:H480)</f>
        <v>658936.25</v>
      </c>
      <c r="H445" s="161">
        <f>G445*E445</f>
        <v>2635745</v>
      </c>
      <c r="I445" s="165" t="s">
        <v>40</v>
      </c>
      <c r="J445" s="205"/>
      <c r="K445" s="206">
        <v>1</v>
      </c>
      <c r="L445" s="206"/>
      <c r="M445" s="206"/>
      <c r="N445" s="206">
        <v>1</v>
      </c>
      <c r="O445" s="206"/>
      <c r="P445" s="206"/>
      <c r="Q445" s="206">
        <v>1</v>
      </c>
      <c r="R445" s="206"/>
      <c r="S445" s="206">
        <v>1</v>
      </c>
      <c r="T445" s="162"/>
      <c r="U445" s="162"/>
      <c r="V445" s="155"/>
      <c r="W445" s="155"/>
    </row>
    <row r="446" spans="1:23" s="156" customFormat="1" x14ac:dyDescent="0.25">
      <c r="A446" s="113">
        <v>439</v>
      </c>
      <c r="B446" s="204"/>
      <c r="C446" s="59" t="s">
        <v>375</v>
      </c>
      <c r="D446" s="62"/>
      <c r="E446" s="153">
        <v>6</v>
      </c>
      <c r="F446" s="62" t="s">
        <v>129</v>
      </c>
      <c r="G446" s="62">
        <v>14500</v>
      </c>
      <c r="H446" s="139">
        <f>G446*E446</f>
        <v>87000</v>
      </c>
      <c r="I446" s="139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5"/>
      <c r="W446" s="155"/>
    </row>
    <row r="447" spans="1:23" s="156" customFormat="1" x14ac:dyDescent="0.25">
      <c r="A447" s="113">
        <v>440</v>
      </c>
      <c r="B447" s="204"/>
      <c r="C447" s="59" t="s">
        <v>376</v>
      </c>
      <c r="D447" s="62"/>
      <c r="E447" s="153">
        <v>6</v>
      </c>
      <c r="F447" s="62" t="s">
        <v>129</v>
      </c>
      <c r="G447" s="62">
        <v>9500</v>
      </c>
      <c r="H447" s="139">
        <f t="shared" ref="H447:H480" si="26">G447*E447</f>
        <v>57000</v>
      </c>
      <c r="I447" s="139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5"/>
      <c r="W447" s="155"/>
    </row>
    <row r="448" spans="1:23" s="156" customFormat="1" x14ac:dyDescent="0.25">
      <c r="A448" s="113">
        <v>441</v>
      </c>
      <c r="B448" s="204"/>
      <c r="C448" s="59" t="s">
        <v>377</v>
      </c>
      <c r="D448" s="62"/>
      <c r="E448" s="153">
        <v>7</v>
      </c>
      <c r="F448" s="62" t="s">
        <v>129</v>
      </c>
      <c r="G448" s="62">
        <v>1396</v>
      </c>
      <c r="H448" s="139">
        <f t="shared" si="26"/>
        <v>9772</v>
      </c>
      <c r="I448" s="139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5"/>
      <c r="W448" s="155"/>
    </row>
    <row r="449" spans="1:23" s="156" customFormat="1" x14ac:dyDescent="0.25">
      <c r="A449" s="113">
        <v>442</v>
      </c>
      <c r="B449" s="204"/>
      <c r="C449" s="59" t="s">
        <v>378</v>
      </c>
      <c r="D449" s="62"/>
      <c r="E449" s="153">
        <v>6</v>
      </c>
      <c r="F449" s="62" t="s">
        <v>129</v>
      </c>
      <c r="G449" s="62">
        <v>275</v>
      </c>
      <c r="H449" s="139">
        <f t="shared" si="26"/>
        <v>1650</v>
      </c>
      <c r="I449" s="140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5"/>
      <c r="W449" s="155"/>
    </row>
    <row r="450" spans="1:23" s="156" customFormat="1" x14ac:dyDescent="0.25">
      <c r="A450" s="113">
        <v>443</v>
      </c>
      <c r="B450" s="204"/>
      <c r="C450" s="59" t="s">
        <v>379</v>
      </c>
      <c r="D450" s="62"/>
      <c r="E450" s="153">
        <v>6</v>
      </c>
      <c r="F450" s="62" t="s">
        <v>129</v>
      </c>
      <c r="G450" s="62">
        <v>250</v>
      </c>
      <c r="H450" s="139">
        <f t="shared" si="26"/>
        <v>1500</v>
      </c>
      <c r="I450" s="140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5"/>
      <c r="W450" s="155"/>
    </row>
    <row r="451" spans="1:23" s="156" customFormat="1" x14ac:dyDescent="0.25">
      <c r="A451" s="113">
        <v>444</v>
      </c>
      <c r="B451" s="204"/>
      <c r="C451" s="59" t="s">
        <v>380</v>
      </c>
      <c r="D451" s="62"/>
      <c r="E451" s="153">
        <v>6</v>
      </c>
      <c r="F451" s="62" t="s">
        <v>129</v>
      </c>
      <c r="G451" s="62">
        <v>150</v>
      </c>
      <c r="H451" s="139">
        <f t="shared" si="26"/>
        <v>900</v>
      </c>
      <c r="I451" s="140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5"/>
      <c r="W451" s="155"/>
    </row>
    <row r="452" spans="1:23" s="156" customFormat="1" x14ac:dyDescent="0.25">
      <c r="A452" s="113">
        <v>445</v>
      </c>
      <c r="B452" s="204"/>
      <c r="C452" s="59" t="s">
        <v>381</v>
      </c>
      <c r="D452" s="62"/>
      <c r="E452" s="153">
        <v>6</v>
      </c>
      <c r="F452" s="62" t="s">
        <v>129</v>
      </c>
      <c r="G452" s="62">
        <v>250</v>
      </c>
      <c r="H452" s="139">
        <f t="shared" si="26"/>
        <v>1500</v>
      </c>
      <c r="I452" s="140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5"/>
      <c r="W452" s="155"/>
    </row>
    <row r="453" spans="1:23" s="156" customFormat="1" x14ac:dyDescent="0.25">
      <c r="A453" s="113">
        <v>446</v>
      </c>
      <c r="B453" s="204"/>
      <c r="C453" s="59" t="s">
        <v>382</v>
      </c>
      <c r="D453" s="62"/>
      <c r="E453" s="153">
        <v>6</v>
      </c>
      <c r="F453" s="62" t="s">
        <v>129</v>
      </c>
      <c r="G453" s="62">
        <v>120</v>
      </c>
      <c r="H453" s="139">
        <f t="shared" si="26"/>
        <v>720</v>
      </c>
      <c r="I453" s="140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5"/>
      <c r="W453" s="155"/>
    </row>
    <row r="454" spans="1:23" s="156" customFormat="1" x14ac:dyDescent="0.25">
      <c r="A454" s="113">
        <v>447</v>
      </c>
      <c r="B454" s="204"/>
      <c r="C454" s="59" t="s">
        <v>383</v>
      </c>
      <c r="D454" s="62"/>
      <c r="E454" s="153">
        <v>6</v>
      </c>
      <c r="F454" s="62" t="s">
        <v>129</v>
      </c>
      <c r="G454" s="62">
        <v>400</v>
      </c>
      <c r="H454" s="139">
        <f t="shared" si="26"/>
        <v>2400</v>
      </c>
      <c r="I454" s="140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5"/>
      <c r="W454" s="155"/>
    </row>
    <row r="455" spans="1:23" s="156" customFormat="1" x14ac:dyDescent="0.25">
      <c r="A455" s="113">
        <v>448</v>
      </c>
      <c r="B455" s="204"/>
      <c r="C455" s="59" t="s">
        <v>384</v>
      </c>
      <c r="D455" s="62"/>
      <c r="E455" s="153">
        <v>6</v>
      </c>
      <c r="F455" s="62" t="s">
        <v>129</v>
      </c>
      <c r="G455" s="62">
        <v>200</v>
      </c>
      <c r="H455" s="139">
        <f t="shared" si="26"/>
        <v>1200</v>
      </c>
      <c r="I455" s="140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5"/>
      <c r="W455" s="155"/>
    </row>
    <row r="456" spans="1:23" s="156" customFormat="1" x14ac:dyDescent="0.25">
      <c r="A456" s="113">
        <v>449</v>
      </c>
      <c r="B456" s="204"/>
      <c r="C456" s="59" t="s">
        <v>385</v>
      </c>
      <c r="D456" s="62"/>
      <c r="E456" s="153">
        <v>6</v>
      </c>
      <c r="F456" s="62" t="s">
        <v>130</v>
      </c>
      <c r="G456" s="62">
        <v>450</v>
      </c>
      <c r="H456" s="139">
        <f t="shared" si="26"/>
        <v>2700</v>
      </c>
      <c r="I456" s="140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5"/>
      <c r="W456" s="155"/>
    </row>
    <row r="457" spans="1:23" s="156" customFormat="1" x14ac:dyDescent="0.25">
      <c r="A457" s="113">
        <v>450</v>
      </c>
      <c r="B457" s="204"/>
      <c r="C457" s="59" t="s">
        <v>386</v>
      </c>
      <c r="D457" s="62"/>
      <c r="E457" s="153">
        <v>6</v>
      </c>
      <c r="F457" s="62" t="s">
        <v>129</v>
      </c>
      <c r="G457" s="62">
        <v>200</v>
      </c>
      <c r="H457" s="139">
        <f t="shared" si="26"/>
        <v>1200</v>
      </c>
      <c r="I457" s="140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5"/>
      <c r="W457" s="155"/>
    </row>
    <row r="458" spans="1:23" s="156" customFormat="1" x14ac:dyDescent="0.25">
      <c r="A458" s="113">
        <v>451</v>
      </c>
      <c r="B458" s="204"/>
      <c r="C458" s="59" t="s">
        <v>387</v>
      </c>
      <c r="D458" s="62"/>
      <c r="E458" s="153">
        <v>6</v>
      </c>
      <c r="F458" s="62" t="s">
        <v>130</v>
      </c>
      <c r="G458" s="62">
        <v>550</v>
      </c>
      <c r="H458" s="139">
        <f t="shared" si="26"/>
        <v>3300</v>
      </c>
      <c r="I458" s="140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5"/>
      <c r="W458" s="155"/>
    </row>
    <row r="459" spans="1:23" s="156" customFormat="1" x14ac:dyDescent="0.25">
      <c r="A459" s="113">
        <v>452</v>
      </c>
      <c r="B459" s="204"/>
      <c r="C459" s="59" t="s">
        <v>388</v>
      </c>
      <c r="D459" s="62"/>
      <c r="E459" s="153">
        <v>6</v>
      </c>
      <c r="F459" s="62" t="s">
        <v>130</v>
      </c>
      <c r="G459" s="62">
        <v>250</v>
      </c>
      <c r="H459" s="139">
        <f t="shared" si="26"/>
        <v>1500</v>
      </c>
      <c r="I459" s="140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5"/>
      <c r="W459" s="155"/>
    </row>
    <row r="460" spans="1:23" s="156" customFormat="1" x14ac:dyDescent="0.25">
      <c r="A460" s="113">
        <v>453</v>
      </c>
      <c r="B460" s="204"/>
      <c r="C460" s="59" t="s">
        <v>389</v>
      </c>
      <c r="D460" s="62"/>
      <c r="E460" s="153">
        <v>6</v>
      </c>
      <c r="F460" s="62" t="s">
        <v>130</v>
      </c>
      <c r="G460" s="62">
        <v>1587</v>
      </c>
      <c r="H460" s="139">
        <f t="shared" si="26"/>
        <v>9522</v>
      </c>
      <c r="I460" s="140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5"/>
      <c r="W460" s="155"/>
    </row>
    <row r="461" spans="1:23" s="156" customFormat="1" x14ac:dyDescent="0.25">
      <c r="A461" s="113">
        <v>454</v>
      </c>
      <c r="B461" s="204"/>
      <c r="C461" s="59" t="s">
        <v>390</v>
      </c>
      <c r="D461" s="62"/>
      <c r="E461" s="153">
        <v>7</v>
      </c>
      <c r="F461" s="62" t="s">
        <v>130</v>
      </c>
      <c r="G461" s="62">
        <v>14928</v>
      </c>
      <c r="H461" s="139">
        <f t="shared" si="26"/>
        <v>104496</v>
      </c>
      <c r="I461" s="140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5"/>
      <c r="W461" s="155"/>
    </row>
    <row r="462" spans="1:23" s="156" customFormat="1" x14ac:dyDescent="0.25">
      <c r="A462" s="113">
        <v>455</v>
      </c>
      <c r="B462" s="204"/>
      <c r="C462" s="59" t="s">
        <v>391</v>
      </c>
      <c r="D462" s="62"/>
      <c r="E462" s="153">
        <v>6</v>
      </c>
      <c r="F462" s="62" t="s">
        <v>130</v>
      </c>
      <c r="G462" s="62">
        <v>4000</v>
      </c>
      <c r="H462" s="139">
        <f t="shared" si="26"/>
        <v>24000</v>
      </c>
      <c r="I462" s="140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5"/>
      <c r="W462" s="155"/>
    </row>
    <row r="463" spans="1:23" s="156" customFormat="1" x14ac:dyDescent="0.25">
      <c r="A463" s="113">
        <v>456</v>
      </c>
      <c r="B463" s="204"/>
      <c r="C463" s="59" t="s">
        <v>392</v>
      </c>
      <c r="D463" s="62"/>
      <c r="E463" s="153">
        <v>6</v>
      </c>
      <c r="F463" s="62" t="s">
        <v>129</v>
      </c>
      <c r="G463" s="62">
        <v>800</v>
      </c>
      <c r="H463" s="139">
        <f t="shared" si="26"/>
        <v>4800</v>
      </c>
      <c r="I463" s="140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5"/>
      <c r="W463" s="155"/>
    </row>
    <row r="464" spans="1:23" s="156" customFormat="1" x14ac:dyDescent="0.25">
      <c r="A464" s="113">
        <v>457</v>
      </c>
      <c r="B464" s="204"/>
      <c r="C464" s="59" t="s">
        <v>393</v>
      </c>
      <c r="D464" s="62"/>
      <c r="E464" s="153">
        <v>6</v>
      </c>
      <c r="F464" s="62" t="s">
        <v>129</v>
      </c>
      <c r="G464" s="62">
        <v>500</v>
      </c>
      <c r="H464" s="139">
        <f t="shared" si="26"/>
        <v>3000</v>
      </c>
      <c r="I464" s="140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5"/>
      <c r="W464" s="155"/>
    </row>
    <row r="465" spans="1:23" s="156" customFormat="1" x14ac:dyDescent="0.25">
      <c r="A465" s="113">
        <v>458</v>
      </c>
      <c r="B465" s="204"/>
      <c r="C465" s="59" t="s">
        <v>394</v>
      </c>
      <c r="D465" s="62"/>
      <c r="E465" s="153">
        <v>6</v>
      </c>
      <c r="F465" s="62" t="s">
        <v>373</v>
      </c>
      <c r="G465" s="62">
        <v>300</v>
      </c>
      <c r="H465" s="139">
        <f t="shared" si="26"/>
        <v>1800</v>
      </c>
      <c r="I465" s="140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5"/>
      <c r="W465" s="155"/>
    </row>
    <row r="466" spans="1:23" s="156" customFormat="1" x14ac:dyDescent="0.25">
      <c r="A466" s="113">
        <v>459</v>
      </c>
      <c r="B466" s="204"/>
      <c r="C466" s="59" t="s">
        <v>395</v>
      </c>
      <c r="D466" s="62"/>
      <c r="E466" s="153">
        <v>6</v>
      </c>
      <c r="F466" s="62" t="s">
        <v>130</v>
      </c>
      <c r="G466" s="62">
        <v>110</v>
      </c>
      <c r="H466" s="139">
        <f t="shared" si="26"/>
        <v>660</v>
      </c>
      <c r="I466" s="140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5"/>
      <c r="W466" s="155"/>
    </row>
    <row r="467" spans="1:23" s="156" customFormat="1" x14ac:dyDescent="0.25">
      <c r="A467" s="113">
        <v>460</v>
      </c>
      <c r="B467" s="204"/>
      <c r="C467" s="59" t="s">
        <v>396</v>
      </c>
      <c r="D467" s="62"/>
      <c r="E467" s="153">
        <v>6</v>
      </c>
      <c r="F467" s="62" t="s">
        <v>373</v>
      </c>
      <c r="G467" s="62">
        <v>210</v>
      </c>
      <c r="H467" s="139">
        <f t="shared" si="26"/>
        <v>1260</v>
      </c>
      <c r="I467" s="140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5"/>
      <c r="W467" s="155"/>
    </row>
    <row r="468" spans="1:23" s="156" customFormat="1" x14ac:dyDescent="0.25">
      <c r="A468" s="113">
        <v>461</v>
      </c>
      <c r="B468" s="204"/>
      <c r="C468" s="59" t="s">
        <v>397</v>
      </c>
      <c r="D468" s="62"/>
      <c r="E468" s="153">
        <v>7</v>
      </c>
      <c r="F468" s="62" t="s">
        <v>130</v>
      </c>
      <c r="G468" s="62">
        <v>2902</v>
      </c>
      <c r="H468" s="139">
        <f t="shared" si="26"/>
        <v>20314</v>
      </c>
      <c r="I468" s="140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5"/>
      <c r="W468" s="155"/>
    </row>
    <row r="469" spans="1:23" s="156" customFormat="1" x14ac:dyDescent="0.25">
      <c r="A469" s="113">
        <v>462</v>
      </c>
      <c r="B469" s="204"/>
      <c r="C469" s="59" t="s">
        <v>398</v>
      </c>
      <c r="D469" s="62"/>
      <c r="E469" s="153">
        <v>6</v>
      </c>
      <c r="F469" s="62" t="s">
        <v>130</v>
      </c>
      <c r="G469" s="62">
        <v>9096</v>
      </c>
      <c r="H469" s="139">
        <f t="shared" si="26"/>
        <v>54576</v>
      </c>
      <c r="I469" s="140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5"/>
      <c r="W469" s="155"/>
    </row>
    <row r="470" spans="1:23" s="156" customFormat="1" x14ac:dyDescent="0.25">
      <c r="A470" s="113">
        <v>463</v>
      </c>
      <c r="B470" s="204"/>
      <c r="C470" s="59" t="s">
        <v>399</v>
      </c>
      <c r="D470" s="62"/>
      <c r="E470" s="153">
        <v>6</v>
      </c>
      <c r="F470" s="62" t="s">
        <v>408</v>
      </c>
      <c r="G470" s="62">
        <v>650</v>
      </c>
      <c r="H470" s="139">
        <f t="shared" si="26"/>
        <v>3900</v>
      </c>
      <c r="I470" s="140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5"/>
      <c r="W470" s="155"/>
    </row>
    <row r="471" spans="1:23" s="156" customFormat="1" x14ac:dyDescent="0.25">
      <c r="A471" s="113">
        <v>464</v>
      </c>
      <c r="B471" s="204"/>
      <c r="C471" s="59" t="s">
        <v>568</v>
      </c>
      <c r="D471" s="62"/>
      <c r="E471" s="153">
        <v>6</v>
      </c>
      <c r="F471" s="62" t="s">
        <v>408</v>
      </c>
      <c r="G471" s="62">
        <v>750</v>
      </c>
      <c r="H471" s="139">
        <f t="shared" si="26"/>
        <v>4500</v>
      </c>
      <c r="I471" s="140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5"/>
      <c r="W471" s="155"/>
    </row>
    <row r="472" spans="1:23" s="156" customFormat="1" x14ac:dyDescent="0.25">
      <c r="A472" s="113"/>
      <c r="B472" s="204"/>
      <c r="C472" s="59" t="s">
        <v>567</v>
      </c>
      <c r="D472" s="62"/>
      <c r="E472" s="153">
        <v>1</v>
      </c>
      <c r="F472" s="62" t="s">
        <v>408</v>
      </c>
      <c r="G472" s="62">
        <v>876.25</v>
      </c>
      <c r="H472" s="139">
        <f t="shared" si="26"/>
        <v>876.25</v>
      </c>
      <c r="I472" s="140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5"/>
      <c r="W472" s="155"/>
    </row>
    <row r="473" spans="1:23" s="156" customFormat="1" x14ac:dyDescent="0.25">
      <c r="A473" s="113">
        <v>465</v>
      </c>
      <c r="B473" s="204"/>
      <c r="C473" s="59" t="s">
        <v>400</v>
      </c>
      <c r="D473" s="62"/>
      <c r="E473" s="153">
        <v>6</v>
      </c>
      <c r="F473" s="62" t="s">
        <v>409</v>
      </c>
      <c r="G473" s="62">
        <v>75</v>
      </c>
      <c r="H473" s="139">
        <f t="shared" si="26"/>
        <v>450</v>
      </c>
      <c r="I473" s="140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5"/>
      <c r="W473" s="155"/>
    </row>
    <row r="474" spans="1:23" s="156" customFormat="1" x14ac:dyDescent="0.25">
      <c r="A474" s="113">
        <v>466</v>
      </c>
      <c r="B474" s="204"/>
      <c r="C474" s="59" t="s">
        <v>401</v>
      </c>
      <c r="D474" s="62"/>
      <c r="E474" s="153">
        <v>6</v>
      </c>
      <c r="F474" s="62" t="s">
        <v>129</v>
      </c>
      <c r="G474" s="62">
        <v>50</v>
      </c>
      <c r="H474" s="139">
        <f t="shared" si="26"/>
        <v>300</v>
      </c>
      <c r="I474" s="140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5"/>
      <c r="W474" s="155"/>
    </row>
    <row r="475" spans="1:23" s="156" customFormat="1" x14ac:dyDescent="0.25">
      <c r="A475" s="113">
        <v>467</v>
      </c>
      <c r="B475" s="204"/>
      <c r="C475" s="59" t="s">
        <v>402</v>
      </c>
      <c r="D475" s="62"/>
      <c r="E475" s="153">
        <v>6</v>
      </c>
      <c r="F475" s="62" t="s">
        <v>129</v>
      </c>
      <c r="G475" s="62">
        <v>19</v>
      </c>
      <c r="H475" s="139">
        <f t="shared" si="26"/>
        <v>114</v>
      </c>
      <c r="I475" s="140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5"/>
      <c r="W475" s="155"/>
    </row>
    <row r="476" spans="1:23" s="156" customFormat="1" x14ac:dyDescent="0.25">
      <c r="A476" s="113">
        <v>468</v>
      </c>
      <c r="B476" s="204"/>
      <c r="C476" s="59" t="s">
        <v>403</v>
      </c>
      <c r="D476" s="62"/>
      <c r="E476" s="153">
        <v>6</v>
      </c>
      <c r="F476" s="62" t="s">
        <v>129</v>
      </c>
      <c r="G476" s="62">
        <v>7000</v>
      </c>
      <c r="H476" s="139">
        <f t="shared" si="26"/>
        <v>42000</v>
      </c>
      <c r="I476" s="140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5"/>
      <c r="W476" s="155"/>
    </row>
    <row r="477" spans="1:23" s="156" customFormat="1" x14ac:dyDescent="0.25">
      <c r="A477" s="113">
        <v>469</v>
      </c>
      <c r="B477" s="204"/>
      <c r="C477" s="59" t="s">
        <v>404</v>
      </c>
      <c r="D477" s="62"/>
      <c r="E477" s="153">
        <v>6</v>
      </c>
      <c r="F477" s="62" t="s">
        <v>193</v>
      </c>
      <c r="G477" s="62">
        <v>8600</v>
      </c>
      <c r="H477" s="139">
        <f t="shared" si="26"/>
        <v>51600</v>
      </c>
      <c r="I477" s="140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5"/>
      <c r="W477" s="155"/>
    </row>
    <row r="478" spans="1:23" s="156" customFormat="1" x14ac:dyDescent="0.25">
      <c r="A478" s="113">
        <v>470</v>
      </c>
      <c r="B478" s="204"/>
      <c r="C478" s="59" t="s">
        <v>405</v>
      </c>
      <c r="D478" s="62"/>
      <c r="E478" s="153">
        <v>6</v>
      </c>
      <c r="F478" s="62" t="s">
        <v>193</v>
      </c>
      <c r="G478" s="62">
        <v>9800</v>
      </c>
      <c r="H478" s="139">
        <f t="shared" si="26"/>
        <v>58800</v>
      </c>
      <c r="I478" s="140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5"/>
      <c r="W478" s="155"/>
    </row>
    <row r="479" spans="1:23" s="156" customFormat="1" x14ac:dyDescent="0.25">
      <c r="A479" s="113">
        <v>471</v>
      </c>
      <c r="B479" s="204"/>
      <c r="C479" s="59" t="s">
        <v>406</v>
      </c>
      <c r="D479" s="62"/>
      <c r="E479" s="153">
        <v>6</v>
      </c>
      <c r="F479" s="62" t="s">
        <v>193</v>
      </c>
      <c r="G479" s="62">
        <v>6807</v>
      </c>
      <c r="H479" s="139">
        <f t="shared" si="26"/>
        <v>40842</v>
      </c>
      <c r="I479" s="140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5"/>
      <c r="W479" s="155"/>
    </row>
    <row r="480" spans="1:23" s="156" customFormat="1" x14ac:dyDescent="0.25">
      <c r="A480" s="113">
        <v>472</v>
      </c>
      <c r="B480" s="204"/>
      <c r="C480" s="59" t="s">
        <v>407</v>
      </c>
      <c r="D480" s="62"/>
      <c r="E480" s="153">
        <v>16</v>
      </c>
      <c r="F480" s="62" t="s">
        <v>147</v>
      </c>
      <c r="G480" s="62">
        <v>3674</v>
      </c>
      <c r="H480" s="139">
        <f t="shared" si="26"/>
        <v>58784</v>
      </c>
      <c r="I480" s="140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5"/>
      <c r="W480" s="155"/>
    </row>
    <row r="481" spans="1:23" s="156" customFormat="1" ht="25.5" x14ac:dyDescent="0.25">
      <c r="A481" s="113">
        <v>473</v>
      </c>
      <c r="B481" s="163" t="s">
        <v>95</v>
      </c>
      <c r="C481" s="158" t="s">
        <v>410</v>
      </c>
      <c r="D481" s="160" t="s">
        <v>541</v>
      </c>
      <c r="E481" s="159">
        <v>4</v>
      </c>
      <c r="F481" s="160"/>
      <c r="G481" s="160">
        <f>SUM(H482:H490)</f>
        <v>771362.5</v>
      </c>
      <c r="H481" s="161">
        <f>G481*E481</f>
        <v>3085450</v>
      </c>
      <c r="I481" s="165" t="s">
        <v>40</v>
      </c>
      <c r="J481" s="180"/>
      <c r="K481" s="180">
        <v>1</v>
      </c>
      <c r="L481" s="180"/>
      <c r="M481" s="180"/>
      <c r="N481" s="180">
        <v>1</v>
      </c>
      <c r="O481" s="180"/>
      <c r="P481" s="180"/>
      <c r="Q481" s="180">
        <v>1</v>
      </c>
      <c r="R481" s="180"/>
      <c r="S481" s="180">
        <v>1</v>
      </c>
      <c r="T481" s="162"/>
      <c r="U481" s="162"/>
      <c r="V481" s="155"/>
      <c r="W481" s="155"/>
    </row>
    <row r="482" spans="1:23" s="156" customFormat="1" x14ac:dyDescent="0.25">
      <c r="A482" s="113">
        <v>474</v>
      </c>
      <c r="B482" s="204"/>
      <c r="C482" s="157" t="s">
        <v>138</v>
      </c>
      <c r="D482" s="62"/>
      <c r="E482" s="153">
        <v>2</v>
      </c>
      <c r="F482" s="62" t="s">
        <v>147</v>
      </c>
      <c r="G482" s="62">
        <v>34920.6</v>
      </c>
      <c r="H482" s="139">
        <f>G482*E482</f>
        <v>69841.2</v>
      </c>
      <c r="I482" s="140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5"/>
      <c r="W482" s="155"/>
    </row>
    <row r="483" spans="1:23" s="156" customFormat="1" x14ac:dyDescent="0.25">
      <c r="A483" s="113">
        <v>475</v>
      </c>
      <c r="B483" s="204"/>
      <c r="C483" s="157" t="s">
        <v>411</v>
      </c>
      <c r="D483" s="62"/>
      <c r="E483" s="153">
        <v>25</v>
      </c>
      <c r="F483" s="62" t="s">
        <v>129</v>
      </c>
      <c r="G483" s="62">
        <v>60</v>
      </c>
      <c r="H483" s="139">
        <f t="shared" ref="H483:H490" si="27">G483*E483</f>
        <v>1500</v>
      </c>
      <c r="I483" s="140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5"/>
      <c r="W483" s="155"/>
    </row>
    <row r="484" spans="1:23" s="156" customFormat="1" x14ac:dyDescent="0.25">
      <c r="A484" s="113">
        <v>476</v>
      </c>
      <c r="B484" s="204"/>
      <c r="C484" s="157" t="s">
        <v>412</v>
      </c>
      <c r="D484" s="62"/>
      <c r="E484" s="153">
        <v>30</v>
      </c>
      <c r="F484" s="62" t="s">
        <v>373</v>
      </c>
      <c r="G484" s="62">
        <v>260</v>
      </c>
      <c r="H484" s="139">
        <f t="shared" si="27"/>
        <v>7800</v>
      </c>
      <c r="I484" s="140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5"/>
      <c r="W484" s="155"/>
    </row>
    <row r="485" spans="1:23" s="156" customFormat="1" x14ac:dyDescent="0.25">
      <c r="A485" s="113">
        <v>477</v>
      </c>
      <c r="B485" s="204"/>
      <c r="C485" s="157" t="s">
        <v>413</v>
      </c>
      <c r="D485" s="62"/>
      <c r="E485" s="153">
        <v>25</v>
      </c>
      <c r="F485" s="62" t="s">
        <v>129</v>
      </c>
      <c r="G485" s="62">
        <v>6000</v>
      </c>
      <c r="H485" s="139">
        <f t="shared" si="27"/>
        <v>150000</v>
      </c>
      <c r="I485" s="140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5"/>
      <c r="W485" s="155"/>
    </row>
    <row r="486" spans="1:23" s="156" customFormat="1" x14ac:dyDescent="0.25">
      <c r="A486" s="113">
        <v>478</v>
      </c>
      <c r="B486" s="204"/>
      <c r="C486" s="157" t="s">
        <v>414</v>
      </c>
      <c r="D486" s="62"/>
      <c r="E486" s="153">
        <v>30</v>
      </c>
      <c r="F486" s="62" t="s">
        <v>129</v>
      </c>
      <c r="G486" s="62">
        <v>12816.01</v>
      </c>
      <c r="H486" s="139">
        <f t="shared" si="27"/>
        <v>384480.3</v>
      </c>
      <c r="I486" s="140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5"/>
      <c r="W486" s="155"/>
    </row>
    <row r="487" spans="1:23" s="156" customFormat="1" x14ac:dyDescent="0.25">
      <c r="A487" s="113">
        <v>479</v>
      </c>
      <c r="B487" s="204"/>
      <c r="C487" s="157" t="s">
        <v>415</v>
      </c>
      <c r="D487" s="62"/>
      <c r="E487" s="153">
        <v>30</v>
      </c>
      <c r="F487" s="62" t="s">
        <v>129</v>
      </c>
      <c r="G487" s="62">
        <v>4200</v>
      </c>
      <c r="H487" s="139">
        <f t="shared" si="27"/>
        <v>126000</v>
      </c>
      <c r="I487" s="140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5"/>
      <c r="W487" s="155"/>
    </row>
    <row r="488" spans="1:23" s="156" customFormat="1" x14ac:dyDescent="0.25">
      <c r="A488" s="113">
        <v>480</v>
      </c>
      <c r="B488" s="204"/>
      <c r="C488" s="157" t="s">
        <v>416</v>
      </c>
      <c r="D488" s="62"/>
      <c r="E488" s="153">
        <v>25</v>
      </c>
      <c r="F488" s="62" t="s">
        <v>129</v>
      </c>
      <c r="G488" s="62">
        <v>300</v>
      </c>
      <c r="H488" s="139">
        <f t="shared" si="27"/>
        <v>7500</v>
      </c>
      <c r="I488" s="140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5"/>
      <c r="W488" s="155"/>
    </row>
    <row r="489" spans="1:23" s="156" customFormat="1" x14ac:dyDescent="0.25">
      <c r="A489" s="113">
        <v>481</v>
      </c>
      <c r="B489" s="204"/>
      <c r="C489" s="157" t="s">
        <v>417</v>
      </c>
      <c r="D489" s="62"/>
      <c r="E489" s="153">
        <v>34</v>
      </c>
      <c r="F489" s="62" t="s">
        <v>129</v>
      </c>
      <c r="G489" s="62">
        <v>499</v>
      </c>
      <c r="H489" s="139">
        <f t="shared" si="27"/>
        <v>16966</v>
      </c>
      <c r="I489" s="140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5"/>
      <c r="W489" s="155"/>
    </row>
    <row r="490" spans="1:23" s="156" customFormat="1" x14ac:dyDescent="0.25">
      <c r="A490" s="113">
        <v>482</v>
      </c>
      <c r="B490" s="204"/>
      <c r="C490" s="157" t="s">
        <v>418</v>
      </c>
      <c r="D490" s="62"/>
      <c r="E490" s="153">
        <v>25</v>
      </c>
      <c r="F490" s="62" t="s">
        <v>129</v>
      </c>
      <c r="G490" s="62">
        <v>291</v>
      </c>
      <c r="H490" s="139">
        <f t="shared" si="27"/>
        <v>7275</v>
      </c>
      <c r="I490" s="140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5"/>
      <c r="W490" s="155"/>
    </row>
    <row r="491" spans="1:23" s="156" customFormat="1" x14ac:dyDescent="0.25">
      <c r="A491" s="113">
        <v>483</v>
      </c>
      <c r="B491" s="163" t="s">
        <v>95</v>
      </c>
      <c r="C491" s="164" t="s">
        <v>279</v>
      </c>
      <c r="D491" s="160" t="s">
        <v>541</v>
      </c>
      <c r="E491" s="159"/>
      <c r="F491" s="160"/>
      <c r="G491" s="160"/>
      <c r="H491" s="161">
        <f>SUM(H492:H497)</f>
        <v>910000</v>
      </c>
      <c r="I491" s="165" t="s">
        <v>40</v>
      </c>
      <c r="J491" s="162"/>
      <c r="K491" s="162"/>
      <c r="L491" s="162"/>
      <c r="M491" s="180">
        <v>1</v>
      </c>
      <c r="N491" s="180"/>
      <c r="O491" s="180"/>
      <c r="P491" s="180"/>
      <c r="Q491" s="162"/>
      <c r="R491" s="162"/>
      <c r="S491" s="162"/>
      <c r="T491" s="162"/>
      <c r="U491" s="162"/>
      <c r="V491" s="155"/>
      <c r="W491" s="155"/>
    </row>
    <row r="492" spans="1:23" s="156" customFormat="1" x14ac:dyDescent="0.25">
      <c r="A492" s="113">
        <v>484</v>
      </c>
      <c r="B492" s="204"/>
      <c r="C492" s="157" t="s">
        <v>138</v>
      </c>
      <c r="D492" s="62"/>
      <c r="E492" s="153">
        <v>4</v>
      </c>
      <c r="F492" s="62" t="s">
        <v>147</v>
      </c>
      <c r="G492" s="62">
        <v>34481.25</v>
      </c>
      <c r="H492" s="139">
        <f>G492*E492</f>
        <v>137925</v>
      </c>
      <c r="I492" s="139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5"/>
      <c r="W492" s="155"/>
    </row>
    <row r="493" spans="1:23" s="156" customFormat="1" x14ac:dyDescent="0.25">
      <c r="A493" s="113">
        <v>485</v>
      </c>
      <c r="B493" s="204"/>
      <c r="C493" s="157" t="s">
        <v>291</v>
      </c>
      <c r="D493" s="62"/>
      <c r="E493" s="153">
        <v>50</v>
      </c>
      <c r="F493" s="62" t="s">
        <v>296</v>
      </c>
      <c r="G493" s="62">
        <v>5300</v>
      </c>
      <c r="H493" s="139">
        <f t="shared" ref="H493:H497" si="28">G493*E493</f>
        <v>265000</v>
      </c>
      <c r="I493" s="140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5"/>
      <c r="W493" s="155"/>
    </row>
    <row r="494" spans="1:23" s="156" customFormat="1" x14ac:dyDescent="0.25">
      <c r="A494" s="113">
        <v>486</v>
      </c>
      <c r="B494" s="204"/>
      <c r="C494" s="157" t="s">
        <v>292</v>
      </c>
      <c r="D494" s="62"/>
      <c r="E494" s="153">
        <v>50</v>
      </c>
      <c r="F494" s="62" t="s">
        <v>296</v>
      </c>
      <c r="G494" s="62">
        <v>8256</v>
      </c>
      <c r="H494" s="139">
        <f t="shared" si="28"/>
        <v>412800</v>
      </c>
      <c r="I494" s="140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5"/>
      <c r="W494" s="155"/>
    </row>
    <row r="495" spans="1:23" s="156" customFormat="1" x14ac:dyDescent="0.25">
      <c r="A495" s="113">
        <v>487</v>
      </c>
      <c r="B495" s="204"/>
      <c r="C495" s="157" t="s">
        <v>293</v>
      </c>
      <c r="D495" s="62"/>
      <c r="E495" s="153">
        <v>50</v>
      </c>
      <c r="F495" s="62" t="s">
        <v>129</v>
      </c>
      <c r="G495" s="62">
        <v>207</v>
      </c>
      <c r="H495" s="139">
        <f t="shared" si="28"/>
        <v>10350</v>
      </c>
      <c r="I495" s="140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5"/>
      <c r="W495" s="155"/>
    </row>
    <row r="496" spans="1:23" s="156" customFormat="1" x14ac:dyDescent="0.25">
      <c r="A496" s="113">
        <v>488</v>
      </c>
      <c r="B496" s="204"/>
      <c r="C496" s="157" t="s">
        <v>294</v>
      </c>
      <c r="D496" s="62"/>
      <c r="E496" s="153">
        <v>50</v>
      </c>
      <c r="F496" s="62" t="s">
        <v>129</v>
      </c>
      <c r="G496" s="62">
        <v>207</v>
      </c>
      <c r="H496" s="139">
        <f t="shared" si="28"/>
        <v>10350</v>
      </c>
      <c r="I496" s="140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5"/>
      <c r="W496" s="155"/>
    </row>
    <row r="497" spans="1:23" s="156" customFormat="1" x14ac:dyDescent="0.25">
      <c r="A497" s="113">
        <v>489</v>
      </c>
      <c r="B497" s="204"/>
      <c r="C497" s="157" t="s">
        <v>295</v>
      </c>
      <c r="D497" s="62"/>
      <c r="E497" s="153">
        <v>45</v>
      </c>
      <c r="F497" s="62" t="s">
        <v>129</v>
      </c>
      <c r="G497" s="62">
        <v>1635</v>
      </c>
      <c r="H497" s="139">
        <f t="shared" si="28"/>
        <v>73575</v>
      </c>
      <c r="I497" s="140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5"/>
      <c r="W497" s="155"/>
    </row>
    <row r="498" spans="1:23" s="156" customFormat="1" x14ac:dyDescent="0.25">
      <c r="A498" s="113">
        <v>490</v>
      </c>
      <c r="B498" s="203" t="s">
        <v>79</v>
      </c>
      <c r="C498" s="167" t="s">
        <v>419</v>
      </c>
      <c r="D498" s="169"/>
      <c r="E498" s="168"/>
      <c r="F498" s="169"/>
      <c r="G498" s="169"/>
      <c r="H498" s="170">
        <f>H499+H501</f>
        <v>37334164</v>
      </c>
      <c r="I498" s="172" t="s">
        <v>73</v>
      </c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55"/>
      <c r="W498" s="155"/>
    </row>
    <row r="499" spans="1:23" s="156" customFormat="1" ht="25.5" x14ac:dyDescent="0.25">
      <c r="A499" s="113">
        <v>491</v>
      </c>
      <c r="B499" s="163" t="s">
        <v>79</v>
      </c>
      <c r="C499" s="158" t="s">
        <v>420</v>
      </c>
      <c r="D499" s="160" t="s">
        <v>541</v>
      </c>
      <c r="E499" s="159"/>
      <c r="F499" s="160"/>
      <c r="G499" s="160"/>
      <c r="H499" s="161">
        <f>H500</f>
        <v>19706000</v>
      </c>
      <c r="I499" s="165" t="s">
        <v>73</v>
      </c>
      <c r="J499" s="162"/>
      <c r="K499" s="180">
        <v>5</v>
      </c>
      <c r="L499" s="180"/>
      <c r="M499" s="180">
        <v>5</v>
      </c>
      <c r="N499" s="180"/>
      <c r="O499" s="180">
        <v>5</v>
      </c>
      <c r="P499" s="180"/>
      <c r="Q499" s="180">
        <v>5</v>
      </c>
      <c r="R499" s="180"/>
      <c r="S499" s="180">
        <v>5</v>
      </c>
      <c r="T499" s="180"/>
      <c r="U499" s="162"/>
      <c r="V499" s="155"/>
      <c r="W499" s="155"/>
    </row>
    <row r="500" spans="1:23" s="156" customFormat="1" x14ac:dyDescent="0.25">
      <c r="A500" s="113">
        <v>492</v>
      </c>
      <c r="B500" s="204"/>
      <c r="C500" s="157" t="s">
        <v>421</v>
      </c>
      <c r="D500" s="62"/>
      <c r="E500" s="153">
        <v>25</v>
      </c>
      <c r="F500" s="62" t="s">
        <v>147</v>
      </c>
      <c r="G500" s="62">
        <v>788240</v>
      </c>
      <c r="H500" s="139">
        <f>G500*E500</f>
        <v>19706000</v>
      </c>
      <c r="I500" s="166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5"/>
      <c r="W500" s="155"/>
    </row>
    <row r="501" spans="1:23" s="156" customFormat="1" x14ac:dyDescent="0.25">
      <c r="A501" s="113">
        <v>493</v>
      </c>
      <c r="B501" s="163" t="s">
        <v>79</v>
      </c>
      <c r="C501" s="164" t="s">
        <v>421</v>
      </c>
      <c r="D501" s="160" t="s">
        <v>541</v>
      </c>
      <c r="E501" s="159"/>
      <c r="F501" s="160"/>
      <c r="G501" s="160"/>
      <c r="H501" s="161">
        <f>SUM(H502:H506)</f>
        <v>17628164</v>
      </c>
      <c r="I501" s="165" t="s">
        <v>73</v>
      </c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55"/>
      <c r="W501" s="155"/>
    </row>
    <row r="502" spans="1:23" s="156" customFormat="1" x14ac:dyDescent="0.25">
      <c r="A502" s="113">
        <v>494</v>
      </c>
      <c r="B502" s="204"/>
      <c r="C502" s="157" t="s">
        <v>421</v>
      </c>
      <c r="D502" s="62"/>
      <c r="E502" s="153">
        <v>10</v>
      </c>
      <c r="F502" s="62" t="s">
        <v>147</v>
      </c>
      <c r="G502" s="62">
        <v>980856.4</v>
      </c>
      <c r="H502" s="139">
        <f>G502*E502</f>
        <v>9808564</v>
      </c>
      <c r="I502" s="140"/>
      <c r="J502" s="154"/>
      <c r="K502" s="181">
        <v>2</v>
      </c>
      <c r="L502" s="181"/>
      <c r="M502" s="181">
        <v>2</v>
      </c>
      <c r="N502" s="181"/>
      <c r="O502" s="181">
        <v>2</v>
      </c>
      <c r="P502" s="181"/>
      <c r="Q502" s="181">
        <v>2</v>
      </c>
      <c r="R502" s="181"/>
      <c r="S502" s="181">
        <v>2</v>
      </c>
      <c r="T502" s="181"/>
      <c r="U502" s="154"/>
      <c r="V502" s="155"/>
      <c r="W502" s="155"/>
    </row>
    <row r="503" spans="1:23" s="156" customFormat="1" x14ac:dyDescent="0.25">
      <c r="A503" s="113">
        <v>495</v>
      </c>
      <c r="B503" s="204"/>
      <c r="C503" s="157" t="s">
        <v>487</v>
      </c>
      <c r="D503" s="62"/>
      <c r="E503" s="153">
        <v>4</v>
      </c>
      <c r="F503" s="62" t="s">
        <v>147</v>
      </c>
      <c r="G503" s="62">
        <v>512600</v>
      </c>
      <c r="H503" s="139">
        <f>G503*E503</f>
        <v>2050400</v>
      </c>
      <c r="I503" s="140"/>
      <c r="J503" s="154"/>
      <c r="K503" s="181">
        <v>1</v>
      </c>
      <c r="L503" s="181"/>
      <c r="M503" s="181"/>
      <c r="N503" s="181">
        <v>1</v>
      </c>
      <c r="O503" s="181"/>
      <c r="P503" s="181"/>
      <c r="Q503" s="181">
        <v>1</v>
      </c>
      <c r="R503" s="181"/>
      <c r="S503" s="181"/>
      <c r="T503" s="181">
        <v>1</v>
      </c>
      <c r="U503" s="154"/>
      <c r="V503" s="155"/>
      <c r="W503" s="155"/>
    </row>
    <row r="504" spans="1:23" s="156" customFormat="1" x14ac:dyDescent="0.25">
      <c r="A504" s="113">
        <v>496</v>
      </c>
      <c r="B504" s="204"/>
      <c r="C504" s="157" t="s">
        <v>488</v>
      </c>
      <c r="D504" s="62"/>
      <c r="E504" s="153">
        <v>4</v>
      </c>
      <c r="F504" s="62" t="s">
        <v>147</v>
      </c>
      <c r="G504" s="62">
        <v>836750</v>
      </c>
      <c r="H504" s="139">
        <f>G504*E504</f>
        <v>3347000</v>
      </c>
      <c r="I504" s="140"/>
      <c r="J504" s="154"/>
      <c r="K504" s="181">
        <v>1</v>
      </c>
      <c r="L504" s="154"/>
      <c r="M504" s="154"/>
      <c r="N504" s="181">
        <v>1</v>
      </c>
      <c r="O504" s="154"/>
      <c r="P504" s="154"/>
      <c r="Q504" s="181">
        <v>1</v>
      </c>
      <c r="R504" s="154"/>
      <c r="S504" s="154"/>
      <c r="T504" s="181">
        <v>1</v>
      </c>
      <c r="U504" s="154"/>
      <c r="V504" s="155"/>
      <c r="W504" s="155"/>
    </row>
    <row r="505" spans="1:23" s="156" customFormat="1" ht="25.5" x14ac:dyDescent="0.25">
      <c r="A505" s="113">
        <v>497</v>
      </c>
      <c r="B505" s="204"/>
      <c r="C505" s="59" t="s">
        <v>489</v>
      </c>
      <c r="D505" s="62"/>
      <c r="E505" s="153">
        <v>4</v>
      </c>
      <c r="F505" s="62" t="s">
        <v>147</v>
      </c>
      <c r="G505" s="62">
        <v>530550</v>
      </c>
      <c r="H505" s="139">
        <f>G505*E505</f>
        <v>2122200</v>
      </c>
      <c r="I505" s="140"/>
      <c r="J505" s="154"/>
      <c r="K505" s="181">
        <v>1</v>
      </c>
      <c r="L505" s="154"/>
      <c r="M505" s="154"/>
      <c r="N505" s="181">
        <v>1</v>
      </c>
      <c r="O505" s="154"/>
      <c r="P505" s="154"/>
      <c r="Q505" s="181">
        <v>1</v>
      </c>
      <c r="R505" s="154"/>
      <c r="S505" s="154"/>
      <c r="T505" s="181">
        <v>1</v>
      </c>
      <c r="U505" s="154"/>
      <c r="V505" s="155"/>
      <c r="W505" s="155"/>
    </row>
    <row r="506" spans="1:23" s="156" customFormat="1" x14ac:dyDescent="0.25">
      <c r="A506" s="113">
        <v>498</v>
      </c>
      <c r="B506" s="204"/>
      <c r="C506" s="157" t="s">
        <v>490</v>
      </c>
      <c r="D506" s="62"/>
      <c r="E506" s="153">
        <v>1</v>
      </c>
      <c r="F506" s="62" t="s">
        <v>147</v>
      </c>
      <c r="G506" s="62">
        <v>300000</v>
      </c>
      <c r="H506" s="139">
        <f>G506*E506</f>
        <v>300000</v>
      </c>
      <c r="I506" s="140"/>
      <c r="J506" s="154"/>
      <c r="K506" s="181">
        <v>1</v>
      </c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5"/>
      <c r="W506" s="155"/>
    </row>
    <row r="507" spans="1:23" s="156" customFormat="1" x14ac:dyDescent="0.25">
      <c r="A507" s="113">
        <v>499</v>
      </c>
      <c r="B507" s="203" t="s">
        <v>79</v>
      </c>
      <c r="C507" s="167" t="s">
        <v>419</v>
      </c>
      <c r="D507" s="169"/>
      <c r="E507" s="168"/>
      <c r="F507" s="169"/>
      <c r="G507" s="169"/>
      <c r="H507" s="170">
        <f>H508</f>
        <v>480000</v>
      </c>
      <c r="I507" s="172" t="s">
        <v>40</v>
      </c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55"/>
      <c r="W507" s="155"/>
    </row>
    <row r="508" spans="1:23" s="156" customFormat="1" x14ac:dyDescent="0.25">
      <c r="A508" s="113">
        <v>500</v>
      </c>
      <c r="B508" s="163" t="s">
        <v>79</v>
      </c>
      <c r="C508" s="164" t="s">
        <v>455</v>
      </c>
      <c r="D508" s="160" t="s">
        <v>541</v>
      </c>
      <c r="E508" s="159"/>
      <c r="F508" s="160"/>
      <c r="G508" s="160"/>
      <c r="H508" s="161">
        <f>H509</f>
        <v>480000</v>
      </c>
      <c r="I508" s="165" t="s">
        <v>40</v>
      </c>
      <c r="J508" s="162"/>
      <c r="K508" s="162"/>
      <c r="L508" s="162"/>
      <c r="M508" s="180">
        <v>1</v>
      </c>
      <c r="N508" s="162"/>
      <c r="O508" s="162"/>
      <c r="P508" s="162"/>
      <c r="Q508" s="162"/>
      <c r="R508" s="162"/>
      <c r="S508" s="162"/>
      <c r="T508" s="162"/>
      <c r="U508" s="162"/>
      <c r="V508" s="155"/>
      <c r="W508" s="155"/>
    </row>
    <row r="509" spans="1:23" s="156" customFormat="1" x14ac:dyDescent="0.25">
      <c r="A509" s="113">
        <v>501</v>
      </c>
      <c r="B509" s="204"/>
      <c r="C509" s="157" t="s">
        <v>456</v>
      </c>
      <c r="D509" s="62"/>
      <c r="E509" s="153">
        <v>1</v>
      </c>
      <c r="F509" s="62" t="s">
        <v>147</v>
      </c>
      <c r="G509" s="62">
        <v>480000</v>
      </c>
      <c r="H509" s="139">
        <f>G509*E509</f>
        <v>480000</v>
      </c>
      <c r="I509" s="140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5"/>
      <c r="W509" s="155"/>
    </row>
    <row r="510" spans="1:23" s="156" customFormat="1" ht="25.5" x14ac:dyDescent="0.25">
      <c r="A510" s="113">
        <v>502</v>
      </c>
      <c r="B510" s="203" t="s">
        <v>80</v>
      </c>
      <c r="C510" s="173" t="s">
        <v>486</v>
      </c>
      <c r="D510" s="169"/>
      <c r="E510" s="168"/>
      <c r="F510" s="169"/>
      <c r="G510" s="169"/>
      <c r="H510" s="170">
        <f>H511</f>
        <v>16084800</v>
      </c>
      <c r="I510" s="172" t="s">
        <v>73</v>
      </c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55"/>
      <c r="W510" s="155"/>
    </row>
    <row r="511" spans="1:23" s="156" customFormat="1" x14ac:dyDescent="0.25">
      <c r="A511" s="113">
        <v>503</v>
      </c>
      <c r="B511" s="163" t="s">
        <v>80</v>
      </c>
      <c r="C511" s="164" t="s">
        <v>484</v>
      </c>
      <c r="D511" s="160" t="s">
        <v>542</v>
      </c>
      <c r="E511" s="159"/>
      <c r="F511" s="160"/>
      <c r="G511" s="160"/>
      <c r="H511" s="161">
        <f>H512</f>
        <v>16084800</v>
      </c>
      <c r="I511" s="165" t="s">
        <v>73</v>
      </c>
      <c r="J511" s="162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55"/>
      <c r="W511" s="155"/>
    </row>
    <row r="512" spans="1:23" s="156" customFormat="1" x14ac:dyDescent="0.25">
      <c r="A512" s="113">
        <v>504</v>
      </c>
      <c r="B512" s="204"/>
      <c r="C512" s="157" t="s">
        <v>485</v>
      </c>
      <c r="D512" s="62"/>
      <c r="E512" s="153">
        <v>20</v>
      </c>
      <c r="F512" s="62" t="s">
        <v>147</v>
      </c>
      <c r="G512" s="62">
        <v>804240</v>
      </c>
      <c r="H512" s="139">
        <f>G512*E512</f>
        <v>16084800</v>
      </c>
      <c r="I512" s="140"/>
      <c r="J512" s="154"/>
      <c r="K512" s="181">
        <v>5</v>
      </c>
      <c r="L512" s="181"/>
      <c r="M512" s="181"/>
      <c r="N512" s="181">
        <v>5</v>
      </c>
      <c r="O512" s="181"/>
      <c r="P512" s="181"/>
      <c r="Q512" s="181">
        <v>5</v>
      </c>
      <c r="R512" s="181"/>
      <c r="S512" s="181"/>
      <c r="T512" s="181">
        <v>5</v>
      </c>
      <c r="U512" s="181"/>
      <c r="V512" s="155"/>
      <c r="W512" s="155"/>
    </row>
    <row r="513" spans="1:23" s="156" customFormat="1" x14ac:dyDescent="0.25">
      <c r="A513" s="113">
        <v>505</v>
      </c>
      <c r="B513" s="203" t="s">
        <v>492</v>
      </c>
      <c r="C513" s="167" t="s">
        <v>491</v>
      </c>
      <c r="D513" s="169"/>
      <c r="E513" s="168"/>
      <c r="F513" s="169"/>
      <c r="G513" s="169"/>
      <c r="H513" s="170">
        <f>H514</f>
        <v>1650000</v>
      </c>
      <c r="I513" s="172" t="s">
        <v>73</v>
      </c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55"/>
      <c r="W513" s="155"/>
    </row>
    <row r="514" spans="1:23" s="156" customFormat="1" x14ac:dyDescent="0.25">
      <c r="A514" s="113">
        <v>506</v>
      </c>
      <c r="B514" s="163" t="s">
        <v>492</v>
      </c>
      <c r="C514" s="164" t="s">
        <v>494</v>
      </c>
      <c r="D514" s="160" t="s">
        <v>542</v>
      </c>
      <c r="E514" s="159"/>
      <c r="F514" s="160"/>
      <c r="G514" s="160"/>
      <c r="H514" s="161">
        <f>H515</f>
        <v>1650000</v>
      </c>
      <c r="I514" s="165" t="s">
        <v>73</v>
      </c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55"/>
      <c r="W514" s="155"/>
    </row>
    <row r="515" spans="1:23" s="156" customFormat="1" x14ac:dyDescent="0.25">
      <c r="A515" s="113">
        <v>507</v>
      </c>
      <c r="B515" s="204"/>
      <c r="C515" s="157" t="s">
        <v>493</v>
      </c>
      <c r="D515" s="62"/>
      <c r="E515" s="153">
        <v>4</v>
      </c>
      <c r="F515" s="62" t="s">
        <v>147</v>
      </c>
      <c r="G515" s="62">
        <v>412500</v>
      </c>
      <c r="H515" s="139">
        <f>G515*E515</f>
        <v>1650000</v>
      </c>
      <c r="I515" s="140"/>
      <c r="J515" s="154"/>
      <c r="K515" s="181">
        <v>1</v>
      </c>
      <c r="L515" s="181"/>
      <c r="M515" s="181"/>
      <c r="N515" s="181">
        <v>1</v>
      </c>
      <c r="O515" s="181"/>
      <c r="P515" s="181"/>
      <c r="Q515" s="181">
        <v>1</v>
      </c>
      <c r="R515" s="181"/>
      <c r="S515" s="181"/>
      <c r="T515" s="181">
        <v>1</v>
      </c>
      <c r="U515" s="154"/>
      <c r="V515" s="155"/>
      <c r="W515" s="155"/>
    </row>
    <row r="516" spans="1:23" s="156" customFormat="1" ht="25.5" x14ac:dyDescent="0.25">
      <c r="A516" s="113">
        <v>508</v>
      </c>
      <c r="B516" s="203" t="s">
        <v>100</v>
      </c>
      <c r="C516" s="173" t="s">
        <v>496</v>
      </c>
      <c r="D516" s="169"/>
      <c r="E516" s="168"/>
      <c r="F516" s="169"/>
      <c r="G516" s="169"/>
      <c r="H516" s="170">
        <f>H517</f>
        <v>30652114.999999996</v>
      </c>
      <c r="I516" s="172" t="s">
        <v>47</v>
      </c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55"/>
      <c r="W516" s="155"/>
    </row>
    <row r="517" spans="1:23" s="156" customFormat="1" ht="25.5" x14ac:dyDescent="0.25">
      <c r="A517" s="113">
        <v>509</v>
      </c>
      <c r="B517" s="163" t="s">
        <v>100</v>
      </c>
      <c r="C517" s="158" t="s">
        <v>422</v>
      </c>
      <c r="D517" s="160" t="s">
        <v>541</v>
      </c>
      <c r="E517" s="159"/>
      <c r="F517" s="160"/>
      <c r="G517" s="160"/>
      <c r="H517" s="161">
        <f>SUM(H518:H542)</f>
        <v>30652114.999999996</v>
      </c>
      <c r="I517" s="165" t="s">
        <v>47</v>
      </c>
      <c r="J517" s="180">
        <v>1</v>
      </c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55"/>
      <c r="W517" s="155"/>
    </row>
    <row r="518" spans="1:23" s="156" customFormat="1" x14ac:dyDescent="0.25">
      <c r="A518" s="113">
        <v>510</v>
      </c>
      <c r="B518" s="204"/>
      <c r="C518" s="157" t="s">
        <v>423</v>
      </c>
      <c r="D518" s="62"/>
      <c r="E518" s="153">
        <v>162</v>
      </c>
      <c r="F518" s="62" t="s">
        <v>129</v>
      </c>
      <c r="G518" s="62">
        <v>163267.66</v>
      </c>
      <c r="H518" s="139">
        <f>G518*E518</f>
        <v>26449360.920000002</v>
      </c>
      <c r="I518" s="140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5"/>
      <c r="W518" s="155"/>
    </row>
    <row r="519" spans="1:23" s="156" customFormat="1" x14ac:dyDescent="0.25">
      <c r="A519" s="113">
        <v>511</v>
      </c>
      <c r="B519" s="204"/>
      <c r="C519" s="157" t="s">
        <v>424</v>
      </c>
      <c r="D519" s="62"/>
      <c r="E519" s="153">
        <v>95</v>
      </c>
      <c r="F519" s="62" t="s">
        <v>129</v>
      </c>
      <c r="G519" s="62">
        <v>16715.52</v>
      </c>
      <c r="H519" s="139">
        <f t="shared" ref="H519:H542" si="29">G519*E519</f>
        <v>1587974.4000000001</v>
      </c>
      <c r="I519" s="140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5"/>
      <c r="W519" s="155"/>
    </row>
    <row r="520" spans="1:23" s="156" customFormat="1" x14ac:dyDescent="0.25">
      <c r="A520" s="113">
        <v>512</v>
      </c>
      <c r="B520" s="204"/>
      <c r="C520" s="157" t="s">
        <v>425</v>
      </c>
      <c r="D520" s="62"/>
      <c r="E520" s="153">
        <v>126</v>
      </c>
      <c r="F520" s="62" t="s">
        <v>129</v>
      </c>
      <c r="G520" s="62">
        <v>485.76</v>
      </c>
      <c r="H520" s="139">
        <f t="shared" si="29"/>
        <v>61205.760000000002</v>
      </c>
      <c r="I520" s="140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5"/>
      <c r="W520" s="155"/>
    </row>
    <row r="521" spans="1:23" s="156" customFormat="1" x14ac:dyDescent="0.25">
      <c r="A521" s="113">
        <v>513</v>
      </c>
      <c r="B521" s="204"/>
      <c r="C521" s="157" t="s">
        <v>426</v>
      </c>
      <c r="D521" s="62"/>
      <c r="E521" s="153">
        <v>116</v>
      </c>
      <c r="F521" s="62" t="s">
        <v>129</v>
      </c>
      <c r="G521" s="62">
        <v>504</v>
      </c>
      <c r="H521" s="139">
        <f t="shared" si="29"/>
        <v>58464</v>
      </c>
      <c r="I521" s="140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5"/>
      <c r="W521" s="155"/>
    </row>
    <row r="522" spans="1:23" s="156" customFormat="1" x14ac:dyDescent="0.25">
      <c r="A522" s="113">
        <v>514</v>
      </c>
      <c r="B522" s="204"/>
      <c r="C522" s="157" t="s">
        <v>427</v>
      </c>
      <c r="D522" s="62"/>
      <c r="E522" s="153">
        <v>123</v>
      </c>
      <c r="F522" s="62" t="s">
        <v>129</v>
      </c>
      <c r="G522" s="62">
        <v>504</v>
      </c>
      <c r="H522" s="139">
        <f t="shared" si="29"/>
        <v>61992</v>
      </c>
      <c r="I522" s="140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5"/>
      <c r="W522" s="155"/>
    </row>
    <row r="523" spans="1:23" s="156" customFormat="1" x14ac:dyDescent="0.25">
      <c r="A523" s="113">
        <v>515</v>
      </c>
      <c r="B523" s="204"/>
      <c r="C523" s="157" t="s">
        <v>428</v>
      </c>
      <c r="D523" s="62"/>
      <c r="E523" s="153">
        <v>95</v>
      </c>
      <c r="F523" s="62" t="s">
        <v>129</v>
      </c>
      <c r="G523" s="62">
        <v>544.32000000000005</v>
      </c>
      <c r="H523" s="139">
        <f t="shared" si="29"/>
        <v>51710.400000000001</v>
      </c>
      <c r="I523" s="140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5"/>
      <c r="W523" s="155"/>
    </row>
    <row r="524" spans="1:23" s="156" customFormat="1" x14ac:dyDescent="0.25">
      <c r="A524" s="113">
        <v>516</v>
      </c>
      <c r="B524" s="204"/>
      <c r="C524" s="157" t="s">
        <v>429</v>
      </c>
      <c r="D524" s="62"/>
      <c r="E524" s="153">
        <v>42</v>
      </c>
      <c r="F524" s="62" t="s">
        <v>129</v>
      </c>
      <c r="G524" s="62">
        <v>2708.16</v>
      </c>
      <c r="H524" s="139">
        <f t="shared" si="29"/>
        <v>113742.72</v>
      </c>
      <c r="I524" s="140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5"/>
      <c r="W524" s="155"/>
    </row>
    <row r="525" spans="1:23" s="156" customFormat="1" x14ac:dyDescent="0.25">
      <c r="A525" s="113">
        <v>517</v>
      </c>
      <c r="B525" s="204"/>
      <c r="C525" s="157" t="s">
        <v>430</v>
      </c>
      <c r="D525" s="62"/>
      <c r="E525" s="153">
        <v>105</v>
      </c>
      <c r="F525" s="62" t="s">
        <v>129</v>
      </c>
      <c r="G525" s="62">
        <v>411.36</v>
      </c>
      <c r="H525" s="139">
        <f t="shared" si="29"/>
        <v>43192.800000000003</v>
      </c>
      <c r="I525" s="140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5"/>
      <c r="W525" s="155"/>
    </row>
    <row r="526" spans="1:23" s="156" customFormat="1" x14ac:dyDescent="0.25">
      <c r="A526" s="113">
        <v>518</v>
      </c>
      <c r="B526" s="204"/>
      <c r="C526" s="157" t="s">
        <v>431</v>
      </c>
      <c r="D526" s="62"/>
      <c r="E526" s="153">
        <v>110</v>
      </c>
      <c r="F526" s="62" t="s">
        <v>129</v>
      </c>
      <c r="G526" s="62">
        <v>5053.4399999999996</v>
      </c>
      <c r="H526" s="139">
        <f t="shared" si="29"/>
        <v>555878.39999999991</v>
      </c>
      <c r="I526" s="140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5"/>
      <c r="W526" s="155"/>
    </row>
    <row r="527" spans="1:23" s="156" customFormat="1" x14ac:dyDescent="0.25">
      <c r="A527" s="113">
        <v>519</v>
      </c>
      <c r="B527" s="204"/>
      <c r="C527" s="157" t="s">
        <v>432</v>
      </c>
      <c r="D527" s="62"/>
      <c r="E527" s="153">
        <v>65</v>
      </c>
      <c r="F527" s="62" t="s">
        <v>129</v>
      </c>
      <c r="G527" s="62">
        <v>3083.52</v>
      </c>
      <c r="H527" s="139">
        <f t="shared" si="29"/>
        <v>200428.79999999999</v>
      </c>
      <c r="I527" s="140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5"/>
      <c r="W527" s="155"/>
    </row>
    <row r="528" spans="1:23" s="156" customFormat="1" x14ac:dyDescent="0.25">
      <c r="A528" s="113">
        <v>520</v>
      </c>
      <c r="B528" s="204"/>
      <c r="C528" s="157" t="s">
        <v>433</v>
      </c>
      <c r="D528" s="62"/>
      <c r="E528" s="153">
        <v>80</v>
      </c>
      <c r="F528" s="62" t="s">
        <v>129</v>
      </c>
      <c r="G528" s="62">
        <v>6989.83</v>
      </c>
      <c r="H528" s="139">
        <f t="shared" si="29"/>
        <v>559186.4</v>
      </c>
      <c r="I528" s="140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5"/>
      <c r="W528" s="155"/>
    </row>
    <row r="529" spans="1:23" s="156" customFormat="1" x14ac:dyDescent="0.25">
      <c r="A529" s="113">
        <v>521</v>
      </c>
      <c r="B529" s="204"/>
      <c r="C529" s="157" t="s">
        <v>434</v>
      </c>
      <c r="D529" s="62"/>
      <c r="E529" s="153">
        <v>78</v>
      </c>
      <c r="F529" s="62" t="s">
        <v>129</v>
      </c>
      <c r="G529" s="62">
        <v>1966.56</v>
      </c>
      <c r="H529" s="139">
        <f t="shared" si="29"/>
        <v>153391.67999999999</v>
      </c>
      <c r="I529" s="140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5"/>
      <c r="W529" s="155"/>
    </row>
    <row r="530" spans="1:23" s="156" customFormat="1" x14ac:dyDescent="0.25">
      <c r="A530" s="113">
        <v>522</v>
      </c>
      <c r="B530" s="204"/>
      <c r="C530" s="157" t="s">
        <v>435</v>
      </c>
      <c r="D530" s="62"/>
      <c r="E530" s="153">
        <v>26</v>
      </c>
      <c r="F530" s="62" t="s">
        <v>129</v>
      </c>
      <c r="G530" s="62">
        <v>2688.32</v>
      </c>
      <c r="H530" s="139">
        <f t="shared" si="29"/>
        <v>69896.320000000007</v>
      </c>
      <c r="I530" s="140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5"/>
      <c r="W530" s="155"/>
    </row>
    <row r="531" spans="1:23" s="156" customFormat="1" x14ac:dyDescent="0.25">
      <c r="A531" s="113">
        <v>523</v>
      </c>
      <c r="B531" s="204"/>
      <c r="C531" s="157" t="s">
        <v>436</v>
      </c>
      <c r="D531" s="62"/>
      <c r="E531" s="153">
        <v>78</v>
      </c>
      <c r="F531" s="62" t="s">
        <v>129</v>
      </c>
      <c r="G531" s="62">
        <v>2288.64</v>
      </c>
      <c r="H531" s="139">
        <f t="shared" si="29"/>
        <v>178513.91999999998</v>
      </c>
      <c r="I531" s="140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5"/>
      <c r="W531" s="155"/>
    </row>
    <row r="532" spans="1:23" s="156" customFormat="1" x14ac:dyDescent="0.25">
      <c r="A532" s="113">
        <v>524</v>
      </c>
      <c r="B532" s="204"/>
      <c r="C532" s="157" t="s">
        <v>437</v>
      </c>
      <c r="D532" s="62"/>
      <c r="E532" s="153">
        <v>12</v>
      </c>
      <c r="F532" s="62" t="s">
        <v>129</v>
      </c>
      <c r="G532" s="62">
        <v>636.96</v>
      </c>
      <c r="H532" s="139">
        <f t="shared" si="29"/>
        <v>7643.52</v>
      </c>
      <c r="I532" s="140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5"/>
      <c r="W532" s="155"/>
    </row>
    <row r="533" spans="1:23" s="156" customFormat="1" x14ac:dyDescent="0.25">
      <c r="A533" s="113">
        <v>525</v>
      </c>
      <c r="B533" s="204"/>
      <c r="C533" s="157" t="s">
        <v>438</v>
      </c>
      <c r="D533" s="62"/>
      <c r="E533" s="153">
        <v>17</v>
      </c>
      <c r="F533" s="62" t="s">
        <v>129</v>
      </c>
      <c r="G533" s="62">
        <v>299.04000000000002</v>
      </c>
      <c r="H533" s="139">
        <f t="shared" si="29"/>
        <v>5083.68</v>
      </c>
      <c r="I533" s="140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5"/>
      <c r="W533" s="155"/>
    </row>
    <row r="534" spans="1:23" s="156" customFormat="1" x14ac:dyDescent="0.25">
      <c r="A534" s="113">
        <v>526</v>
      </c>
      <c r="B534" s="204"/>
      <c r="C534" s="157" t="s">
        <v>439</v>
      </c>
      <c r="D534" s="62"/>
      <c r="E534" s="153">
        <v>6</v>
      </c>
      <c r="F534" s="62" t="s">
        <v>129</v>
      </c>
      <c r="G534" s="62">
        <v>12273.12</v>
      </c>
      <c r="H534" s="139">
        <f t="shared" si="29"/>
        <v>73638.720000000001</v>
      </c>
      <c r="I534" s="140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5"/>
      <c r="W534" s="155"/>
    </row>
    <row r="535" spans="1:23" s="156" customFormat="1" x14ac:dyDescent="0.25">
      <c r="A535" s="113">
        <v>527</v>
      </c>
      <c r="B535" s="204"/>
      <c r="C535" s="157" t="s">
        <v>440</v>
      </c>
      <c r="D535" s="62"/>
      <c r="E535" s="153">
        <v>15</v>
      </c>
      <c r="F535" s="62" t="s">
        <v>129</v>
      </c>
      <c r="G535" s="62">
        <v>16124.16</v>
      </c>
      <c r="H535" s="139">
        <f t="shared" si="29"/>
        <v>241862.39999999999</v>
      </c>
      <c r="I535" s="140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5"/>
      <c r="W535" s="155"/>
    </row>
    <row r="536" spans="1:23" s="156" customFormat="1" x14ac:dyDescent="0.25">
      <c r="A536" s="113">
        <v>528</v>
      </c>
      <c r="B536" s="204"/>
      <c r="C536" s="157" t="s">
        <v>441</v>
      </c>
      <c r="D536" s="62"/>
      <c r="E536" s="153">
        <v>3</v>
      </c>
      <c r="F536" s="62" t="s">
        <v>129</v>
      </c>
      <c r="G536" s="62">
        <v>4292.68</v>
      </c>
      <c r="H536" s="139">
        <f t="shared" si="29"/>
        <v>12878.04</v>
      </c>
      <c r="I536" s="140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5"/>
      <c r="W536" s="155"/>
    </row>
    <row r="537" spans="1:23" s="156" customFormat="1" x14ac:dyDescent="0.25">
      <c r="A537" s="113">
        <v>529</v>
      </c>
      <c r="B537" s="204"/>
      <c r="C537" s="157" t="s">
        <v>442</v>
      </c>
      <c r="D537" s="62"/>
      <c r="E537" s="153">
        <v>200</v>
      </c>
      <c r="F537" s="62" t="s">
        <v>129</v>
      </c>
      <c r="G537" s="62">
        <v>50.88</v>
      </c>
      <c r="H537" s="139">
        <f t="shared" si="29"/>
        <v>10176</v>
      </c>
      <c r="I537" s="140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5"/>
      <c r="W537" s="155"/>
    </row>
    <row r="538" spans="1:23" s="156" customFormat="1" x14ac:dyDescent="0.25">
      <c r="A538" s="113">
        <v>530</v>
      </c>
      <c r="B538" s="204"/>
      <c r="C538" s="157" t="s">
        <v>443</v>
      </c>
      <c r="D538" s="62"/>
      <c r="E538" s="153">
        <v>202</v>
      </c>
      <c r="F538" s="62" t="s">
        <v>129</v>
      </c>
      <c r="G538" s="62">
        <v>202.08</v>
      </c>
      <c r="H538" s="139">
        <f t="shared" si="29"/>
        <v>40820.160000000003</v>
      </c>
      <c r="I538" s="140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5"/>
      <c r="W538" s="155"/>
    </row>
    <row r="539" spans="1:23" s="156" customFormat="1" x14ac:dyDescent="0.25">
      <c r="A539" s="113">
        <v>531</v>
      </c>
      <c r="B539" s="204"/>
      <c r="C539" s="157" t="s">
        <v>444</v>
      </c>
      <c r="D539" s="62"/>
      <c r="E539" s="153">
        <v>204</v>
      </c>
      <c r="F539" s="62" t="s">
        <v>129</v>
      </c>
      <c r="G539" s="62">
        <v>181.44</v>
      </c>
      <c r="H539" s="139">
        <f t="shared" si="29"/>
        <v>37013.760000000002</v>
      </c>
      <c r="I539" s="140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5"/>
      <c r="W539" s="155"/>
    </row>
    <row r="540" spans="1:23" s="156" customFormat="1" x14ac:dyDescent="0.25">
      <c r="A540" s="113">
        <v>532</v>
      </c>
      <c r="B540" s="204"/>
      <c r="C540" s="157" t="s">
        <v>445</v>
      </c>
      <c r="D540" s="62"/>
      <c r="E540" s="153">
        <v>205</v>
      </c>
      <c r="F540" s="62" t="s">
        <v>129</v>
      </c>
      <c r="G540" s="62">
        <v>36</v>
      </c>
      <c r="H540" s="139">
        <f t="shared" si="29"/>
        <v>7380</v>
      </c>
      <c r="I540" s="140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5"/>
      <c r="W540" s="155"/>
    </row>
    <row r="541" spans="1:23" s="156" customFormat="1" x14ac:dyDescent="0.25">
      <c r="A541" s="113">
        <v>533</v>
      </c>
      <c r="B541" s="204"/>
      <c r="C541" s="157" t="s">
        <v>446</v>
      </c>
      <c r="D541" s="62"/>
      <c r="E541" s="153">
        <v>150</v>
      </c>
      <c r="F541" s="62" t="s">
        <v>129</v>
      </c>
      <c r="G541" s="62">
        <v>196.32</v>
      </c>
      <c r="H541" s="139">
        <f t="shared" si="29"/>
        <v>29448</v>
      </c>
      <c r="I541" s="140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5"/>
      <c r="W541" s="155"/>
    </row>
    <row r="542" spans="1:23" s="156" customFormat="1" x14ac:dyDescent="0.25">
      <c r="A542" s="113">
        <v>534</v>
      </c>
      <c r="B542" s="204"/>
      <c r="C542" s="157" t="s">
        <v>447</v>
      </c>
      <c r="D542" s="62"/>
      <c r="E542" s="153">
        <v>20</v>
      </c>
      <c r="F542" s="62" t="s">
        <v>129</v>
      </c>
      <c r="G542" s="62">
        <v>2061.61</v>
      </c>
      <c r="H542" s="139">
        <f t="shared" si="29"/>
        <v>41232.200000000004</v>
      </c>
      <c r="I542" s="140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5"/>
      <c r="W542" s="155"/>
    </row>
    <row r="543" spans="1:23" s="156" customFormat="1" x14ac:dyDescent="0.25">
      <c r="A543" s="113">
        <v>535</v>
      </c>
      <c r="B543" s="203" t="s">
        <v>71</v>
      </c>
      <c r="C543" s="167" t="s">
        <v>495</v>
      </c>
      <c r="D543" s="169"/>
      <c r="E543" s="168"/>
      <c r="F543" s="169"/>
      <c r="G543" s="169"/>
      <c r="H543" s="170">
        <f>H544+H546</f>
        <v>4594550</v>
      </c>
      <c r="I543" s="172" t="s">
        <v>40</v>
      </c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55"/>
      <c r="W543" s="155"/>
    </row>
    <row r="544" spans="1:23" s="156" customFormat="1" ht="25.5" x14ac:dyDescent="0.25">
      <c r="A544" s="113">
        <v>536</v>
      </c>
      <c r="B544" s="163" t="s">
        <v>71</v>
      </c>
      <c r="C544" s="158" t="s">
        <v>374</v>
      </c>
      <c r="D544" s="160" t="s">
        <v>541</v>
      </c>
      <c r="E544" s="159">
        <v>2</v>
      </c>
      <c r="F544" s="160"/>
      <c r="G544" s="160">
        <f>H545</f>
        <v>540000</v>
      </c>
      <c r="H544" s="161">
        <f>G544*E544</f>
        <v>1080000</v>
      </c>
      <c r="I544" s="165" t="s">
        <v>40</v>
      </c>
      <c r="J544" s="162"/>
      <c r="K544" s="162"/>
      <c r="L544" s="162"/>
      <c r="M544" s="180">
        <v>1</v>
      </c>
      <c r="N544" s="180"/>
      <c r="O544" s="180"/>
      <c r="P544" s="180"/>
      <c r="Q544" s="180">
        <v>1</v>
      </c>
      <c r="R544" s="162"/>
      <c r="S544" s="162"/>
      <c r="T544" s="162"/>
      <c r="U544" s="162"/>
      <c r="V544" s="155"/>
      <c r="W544" s="155"/>
    </row>
    <row r="545" spans="1:23" s="156" customFormat="1" x14ac:dyDescent="0.25">
      <c r="A545" s="113">
        <v>537</v>
      </c>
      <c r="B545" s="204"/>
      <c r="C545" s="157" t="s">
        <v>448</v>
      </c>
      <c r="D545" s="62"/>
      <c r="E545" s="153">
        <v>12</v>
      </c>
      <c r="F545" s="62" t="s">
        <v>130</v>
      </c>
      <c r="G545" s="62">
        <v>45000</v>
      </c>
      <c r="H545" s="139">
        <f>G545*E545</f>
        <v>540000</v>
      </c>
      <c r="I545" s="166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5"/>
      <c r="W545" s="155"/>
    </row>
    <row r="546" spans="1:23" s="156" customFormat="1" ht="25.5" x14ac:dyDescent="0.25">
      <c r="A546" s="113">
        <v>538</v>
      </c>
      <c r="B546" s="163" t="s">
        <v>71</v>
      </c>
      <c r="C546" s="158" t="s">
        <v>410</v>
      </c>
      <c r="D546" s="160" t="s">
        <v>541</v>
      </c>
      <c r="E546" s="159">
        <v>4</v>
      </c>
      <c r="F546" s="160"/>
      <c r="G546" s="160">
        <f>SUM(H547:H550)</f>
        <v>878637.5</v>
      </c>
      <c r="H546" s="161">
        <f>G546*E546</f>
        <v>3514550</v>
      </c>
      <c r="I546" s="165" t="s">
        <v>40</v>
      </c>
      <c r="J546" s="180"/>
      <c r="K546" s="180">
        <v>1</v>
      </c>
      <c r="L546" s="180"/>
      <c r="M546" s="180"/>
      <c r="N546" s="180">
        <v>1</v>
      </c>
      <c r="O546" s="180"/>
      <c r="P546" s="180"/>
      <c r="Q546" s="180">
        <v>1</v>
      </c>
      <c r="R546" s="180"/>
      <c r="S546" s="180">
        <v>1</v>
      </c>
      <c r="T546" s="162"/>
      <c r="U546" s="162"/>
      <c r="V546" s="155"/>
      <c r="W546" s="155"/>
    </row>
    <row r="547" spans="1:23" s="156" customFormat="1" x14ac:dyDescent="0.25">
      <c r="A547" s="113">
        <v>539</v>
      </c>
      <c r="B547" s="204"/>
      <c r="C547" s="157" t="s">
        <v>449</v>
      </c>
      <c r="D547" s="62"/>
      <c r="E547" s="153">
        <v>30</v>
      </c>
      <c r="F547" s="62" t="s">
        <v>129</v>
      </c>
      <c r="G547" s="62">
        <v>14950</v>
      </c>
      <c r="H547" s="139">
        <f>G547*E547</f>
        <v>448500</v>
      </c>
      <c r="I547" s="140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5"/>
      <c r="W547" s="155"/>
    </row>
    <row r="548" spans="1:23" s="156" customFormat="1" x14ac:dyDescent="0.25">
      <c r="A548" s="113">
        <v>540</v>
      </c>
      <c r="B548" s="204"/>
      <c r="C548" s="157" t="s">
        <v>450</v>
      </c>
      <c r="D548" s="62"/>
      <c r="E548" s="153">
        <v>20</v>
      </c>
      <c r="F548" s="62" t="s">
        <v>129</v>
      </c>
      <c r="G548" s="62">
        <v>14650</v>
      </c>
      <c r="H548" s="139">
        <f t="shared" ref="H548:H550" si="30">G548*E548</f>
        <v>293000</v>
      </c>
      <c r="I548" s="140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5"/>
      <c r="W548" s="155"/>
    </row>
    <row r="549" spans="1:23" s="156" customFormat="1" x14ac:dyDescent="0.25">
      <c r="A549" s="113">
        <v>541</v>
      </c>
      <c r="B549" s="204"/>
      <c r="C549" s="157" t="s">
        <v>451</v>
      </c>
      <c r="D549" s="62"/>
      <c r="E549" s="153">
        <v>15</v>
      </c>
      <c r="F549" s="62" t="s">
        <v>129</v>
      </c>
      <c r="G549" s="62">
        <v>7292.5</v>
      </c>
      <c r="H549" s="139">
        <f t="shared" si="30"/>
        <v>109387.5</v>
      </c>
      <c r="I549" s="140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5"/>
      <c r="W549" s="155"/>
    </row>
    <row r="550" spans="1:23" s="156" customFormat="1" x14ac:dyDescent="0.25">
      <c r="A550" s="113">
        <v>542</v>
      </c>
      <c r="B550" s="204"/>
      <c r="C550" s="157" t="s">
        <v>295</v>
      </c>
      <c r="D550" s="62"/>
      <c r="E550" s="153">
        <v>15</v>
      </c>
      <c r="F550" s="62" t="s">
        <v>129</v>
      </c>
      <c r="G550" s="62">
        <v>1850</v>
      </c>
      <c r="H550" s="139">
        <f t="shared" si="30"/>
        <v>27750</v>
      </c>
      <c r="I550" s="140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5"/>
      <c r="W550" s="155"/>
    </row>
    <row r="551" spans="1:23" s="156" customFormat="1" x14ac:dyDescent="0.25">
      <c r="A551" s="113">
        <v>543</v>
      </c>
      <c r="B551" s="203" t="s">
        <v>453</v>
      </c>
      <c r="C551" s="167" t="s">
        <v>452</v>
      </c>
      <c r="D551" s="169"/>
      <c r="E551" s="168"/>
      <c r="F551" s="169"/>
      <c r="G551" s="169"/>
      <c r="H551" s="170">
        <f>H552</f>
        <v>750000</v>
      </c>
      <c r="I551" s="172" t="s">
        <v>40</v>
      </c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55"/>
      <c r="W551" s="155"/>
    </row>
    <row r="552" spans="1:23" s="156" customFormat="1" ht="25.5" x14ac:dyDescent="0.25">
      <c r="A552" s="113">
        <v>544</v>
      </c>
      <c r="B552" s="163" t="s">
        <v>453</v>
      </c>
      <c r="C552" s="158" t="s">
        <v>556</v>
      </c>
      <c r="D552" s="160" t="s">
        <v>544</v>
      </c>
      <c r="E552" s="159"/>
      <c r="F552" s="160"/>
      <c r="G552" s="160"/>
      <c r="H552" s="161">
        <f>H553</f>
        <v>750000</v>
      </c>
      <c r="I552" s="165" t="s">
        <v>40</v>
      </c>
      <c r="J552" s="162"/>
      <c r="K552" s="162"/>
      <c r="L552" s="162"/>
      <c r="M552" s="180">
        <v>1</v>
      </c>
      <c r="N552" s="162"/>
      <c r="O552" s="162"/>
      <c r="P552" s="162"/>
      <c r="Q552" s="162"/>
      <c r="R552" s="162"/>
      <c r="S552" s="162"/>
      <c r="T552" s="162"/>
      <c r="U552" s="162"/>
      <c r="V552" s="155"/>
      <c r="W552" s="155"/>
    </row>
    <row r="553" spans="1:23" s="156" customFormat="1" x14ac:dyDescent="0.25">
      <c r="A553" s="113">
        <v>545</v>
      </c>
      <c r="B553" s="204"/>
      <c r="C553" s="157" t="s">
        <v>454</v>
      </c>
      <c r="D553" s="62"/>
      <c r="E553" s="153">
        <v>1</v>
      </c>
      <c r="F553" s="62" t="s">
        <v>147</v>
      </c>
      <c r="G553" s="62">
        <v>750000</v>
      </c>
      <c r="H553" s="139">
        <f>G553*E553</f>
        <v>750000</v>
      </c>
      <c r="I553" s="166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5"/>
      <c r="W553" s="155"/>
    </row>
    <row r="554" spans="1:23" s="156" customFormat="1" x14ac:dyDescent="0.25">
      <c r="A554" s="113">
        <v>546</v>
      </c>
      <c r="B554" s="204"/>
      <c r="C554" s="174" t="s">
        <v>457</v>
      </c>
      <c r="D554" s="62"/>
      <c r="E554" s="153"/>
      <c r="F554" s="62"/>
      <c r="G554" s="62"/>
      <c r="H554" s="140"/>
      <c r="I554" s="140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5"/>
      <c r="W554" s="155"/>
    </row>
    <row r="555" spans="1:23" s="156" customFormat="1" ht="25.5" x14ac:dyDescent="0.25">
      <c r="A555" s="113">
        <v>547</v>
      </c>
      <c r="B555" s="203" t="s">
        <v>462</v>
      </c>
      <c r="C555" s="173" t="s">
        <v>461</v>
      </c>
      <c r="D555" s="169"/>
      <c r="E555" s="168"/>
      <c r="F555" s="169"/>
      <c r="G555" s="169"/>
      <c r="H555" s="170">
        <f>H556+H563</f>
        <v>14892800</v>
      </c>
      <c r="I555" s="172" t="s">
        <v>47</v>
      </c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55"/>
      <c r="W555" s="155"/>
    </row>
    <row r="556" spans="1:23" s="156" customFormat="1" ht="38.25" x14ac:dyDescent="0.25">
      <c r="A556" s="113">
        <v>548</v>
      </c>
      <c r="B556" s="163" t="s">
        <v>462</v>
      </c>
      <c r="C556" s="158" t="s">
        <v>508</v>
      </c>
      <c r="D556" s="160" t="s">
        <v>509</v>
      </c>
      <c r="E556" s="159"/>
      <c r="F556" s="160"/>
      <c r="G556" s="160"/>
      <c r="H556" s="161">
        <f>SUM(H557:H562)</f>
        <v>4205000</v>
      </c>
      <c r="I556" s="165" t="s">
        <v>47</v>
      </c>
      <c r="J556" s="180">
        <v>1</v>
      </c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55"/>
      <c r="W556" s="155"/>
    </row>
    <row r="557" spans="1:23" s="156" customFormat="1" x14ac:dyDescent="0.25">
      <c r="A557" s="113">
        <v>549</v>
      </c>
      <c r="B557" s="204"/>
      <c r="C557" s="157" t="s">
        <v>510</v>
      </c>
      <c r="D557" s="62"/>
      <c r="E557" s="153">
        <v>9</v>
      </c>
      <c r="F557" s="62" t="s">
        <v>130</v>
      </c>
      <c r="G557" s="62">
        <v>100000</v>
      </c>
      <c r="H557" s="139">
        <f>G557*E557</f>
        <v>900000</v>
      </c>
      <c r="I557" s="166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5"/>
      <c r="W557" s="155"/>
    </row>
    <row r="558" spans="1:23" s="156" customFormat="1" x14ac:dyDescent="0.25">
      <c r="A558" s="113">
        <v>550</v>
      </c>
      <c r="B558" s="204"/>
      <c r="C558" s="157" t="s">
        <v>511</v>
      </c>
      <c r="D558" s="62"/>
      <c r="E558" s="153">
        <v>30</v>
      </c>
      <c r="F558" s="62" t="s">
        <v>130</v>
      </c>
      <c r="G558" s="62">
        <v>60000</v>
      </c>
      <c r="H558" s="139">
        <f t="shared" ref="H558:H562" si="31">G558*E558</f>
        <v>1800000</v>
      </c>
      <c r="I558" s="166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5"/>
      <c r="W558" s="155"/>
    </row>
    <row r="559" spans="1:23" s="156" customFormat="1" x14ac:dyDescent="0.25">
      <c r="A559" s="113">
        <v>551</v>
      </c>
      <c r="B559" s="204"/>
      <c r="C559" s="157" t="s">
        <v>512</v>
      </c>
      <c r="D559" s="62"/>
      <c r="E559" s="153">
        <v>11</v>
      </c>
      <c r="F559" s="62" t="s">
        <v>130</v>
      </c>
      <c r="G559" s="62">
        <v>30000</v>
      </c>
      <c r="H559" s="139">
        <f t="shared" si="31"/>
        <v>330000</v>
      </c>
      <c r="I559" s="166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5"/>
      <c r="W559" s="155"/>
    </row>
    <row r="560" spans="1:23" s="156" customFormat="1" x14ac:dyDescent="0.25">
      <c r="A560" s="113">
        <v>552</v>
      </c>
      <c r="B560" s="204"/>
      <c r="C560" s="157" t="s">
        <v>513</v>
      </c>
      <c r="D560" s="62"/>
      <c r="E560" s="153">
        <v>23</v>
      </c>
      <c r="F560" s="62" t="s">
        <v>130</v>
      </c>
      <c r="G560" s="62">
        <v>25000</v>
      </c>
      <c r="H560" s="139">
        <f t="shared" si="31"/>
        <v>575000</v>
      </c>
      <c r="I560" s="166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5"/>
      <c r="W560" s="155"/>
    </row>
    <row r="561" spans="1:23" s="156" customFormat="1" x14ac:dyDescent="0.25">
      <c r="A561" s="113">
        <v>553</v>
      </c>
      <c r="B561" s="204"/>
      <c r="C561" s="157" t="s">
        <v>514</v>
      </c>
      <c r="D561" s="62"/>
      <c r="E561" s="153">
        <v>10</v>
      </c>
      <c r="F561" s="62" t="s">
        <v>130</v>
      </c>
      <c r="G561" s="62">
        <v>50000</v>
      </c>
      <c r="H561" s="139">
        <f t="shared" si="31"/>
        <v>500000</v>
      </c>
      <c r="I561" s="166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5"/>
      <c r="W561" s="155"/>
    </row>
    <row r="562" spans="1:23" s="156" customFormat="1" x14ac:dyDescent="0.25">
      <c r="A562" s="113">
        <v>554</v>
      </c>
      <c r="B562" s="204"/>
      <c r="C562" s="157" t="s">
        <v>515</v>
      </c>
      <c r="D562" s="62"/>
      <c r="E562" s="153">
        <v>1</v>
      </c>
      <c r="F562" s="62" t="s">
        <v>309</v>
      </c>
      <c r="G562" s="62">
        <v>100000</v>
      </c>
      <c r="H562" s="139">
        <f t="shared" si="31"/>
        <v>100000</v>
      </c>
      <c r="I562" s="166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5"/>
      <c r="W562" s="155"/>
    </row>
    <row r="563" spans="1:23" s="156" customFormat="1" ht="38.25" x14ac:dyDescent="0.25">
      <c r="A563" s="113">
        <v>555</v>
      </c>
      <c r="B563" s="163" t="s">
        <v>462</v>
      </c>
      <c r="C563" s="158" t="s">
        <v>516</v>
      </c>
      <c r="D563" s="160" t="s">
        <v>517</v>
      </c>
      <c r="E563" s="159"/>
      <c r="F563" s="160"/>
      <c r="G563" s="160"/>
      <c r="H563" s="161">
        <f>SUM(H564:H579)</f>
        <v>10687800</v>
      </c>
      <c r="I563" s="165" t="s">
        <v>47</v>
      </c>
      <c r="J563" s="180">
        <v>1</v>
      </c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55"/>
      <c r="W563" s="155"/>
    </row>
    <row r="564" spans="1:23" s="156" customFormat="1" x14ac:dyDescent="0.25">
      <c r="A564" s="113">
        <v>556</v>
      </c>
      <c r="B564" s="204"/>
      <c r="C564" s="59" t="s">
        <v>518</v>
      </c>
      <c r="D564" s="62"/>
      <c r="E564" s="153">
        <v>4</v>
      </c>
      <c r="F564" s="62" t="s">
        <v>130</v>
      </c>
      <c r="G564" s="62">
        <v>24695</v>
      </c>
      <c r="H564" s="139">
        <f>G564*E564</f>
        <v>98780</v>
      </c>
      <c r="I564" s="166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5"/>
      <c r="W564" s="155"/>
    </row>
    <row r="565" spans="1:23" s="156" customFormat="1" x14ac:dyDescent="0.25">
      <c r="A565" s="113">
        <v>557</v>
      </c>
      <c r="B565" s="204"/>
      <c r="C565" s="59" t="s">
        <v>519</v>
      </c>
      <c r="D565" s="62"/>
      <c r="E565" s="153">
        <v>22</v>
      </c>
      <c r="F565" s="62" t="s">
        <v>130</v>
      </c>
      <c r="G565" s="62">
        <v>45816</v>
      </c>
      <c r="H565" s="139">
        <f t="shared" ref="H565:H579" si="32">G565*E565</f>
        <v>1007952</v>
      </c>
      <c r="I565" s="166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5"/>
      <c r="W565" s="155"/>
    </row>
    <row r="566" spans="1:23" s="156" customFormat="1" ht="25.5" x14ac:dyDescent="0.25">
      <c r="A566" s="113">
        <v>558</v>
      </c>
      <c r="B566" s="204"/>
      <c r="C566" s="59" t="s">
        <v>520</v>
      </c>
      <c r="D566" s="62"/>
      <c r="E566" s="153">
        <v>1</v>
      </c>
      <c r="F566" s="62" t="s">
        <v>534</v>
      </c>
      <c r="G566" s="62">
        <v>3285000</v>
      </c>
      <c r="H566" s="139">
        <f t="shared" si="32"/>
        <v>3285000</v>
      </c>
      <c r="I566" s="166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5"/>
      <c r="W566" s="155"/>
    </row>
    <row r="567" spans="1:23" s="156" customFormat="1" ht="25.5" x14ac:dyDescent="0.25">
      <c r="A567" s="113">
        <v>559</v>
      </c>
      <c r="B567" s="204"/>
      <c r="C567" s="59" t="s">
        <v>521</v>
      </c>
      <c r="D567" s="62"/>
      <c r="E567" s="153">
        <v>1</v>
      </c>
      <c r="F567" s="62" t="s">
        <v>309</v>
      </c>
      <c r="G567" s="62">
        <v>204000</v>
      </c>
      <c r="H567" s="139">
        <f t="shared" si="32"/>
        <v>204000</v>
      </c>
      <c r="I567" s="166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5"/>
      <c r="W567" s="155"/>
    </row>
    <row r="568" spans="1:23" s="156" customFormat="1" x14ac:dyDescent="0.25">
      <c r="A568" s="113">
        <v>560</v>
      </c>
      <c r="B568" s="204"/>
      <c r="C568" s="59" t="s">
        <v>522</v>
      </c>
      <c r="D568" s="62"/>
      <c r="E568" s="153">
        <v>5</v>
      </c>
      <c r="F568" s="62" t="s">
        <v>130</v>
      </c>
      <c r="G568" s="62">
        <v>22095</v>
      </c>
      <c r="H568" s="139">
        <f t="shared" si="32"/>
        <v>110475</v>
      </c>
      <c r="I568" s="166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5"/>
      <c r="W568" s="155"/>
    </row>
    <row r="569" spans="1:23" s="156" customFormat="1" x14ac:dyDescent="0.25">
      <c r="A569" s="113">
        <v>561</v>
      </c>
      <c r="B569" s="204"/>
      <c r="C569" s="59" t="s">
        <v>523</v>
      </c>
      <c r="D569" s="62"/>
      <c r="E569" s="153">
        <v>2</v>
      </c>
      <c r="F569" s="62" t="s">
        <v>130</v>
      </c>
      <c r="G569" s="62">
        <v>504490</v>
      </c>
      <c r="H569" s="139">
        <f t="shared" si="32"/>
        <v>1008980</v>
      </c>
      <c r="I569" s="166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5"/>
      <c r="W569" s="155"/>
    </row>
    <row r="570" spans="1:23" s="156" customFormat="1" x14ac:dyDescent="0.25">
      <c r="A570" s="113">
        <v>562</v>
      </c>
      <c r="B570" s="204"/>
      <c r="C570" s="59" t="s">
        <v>524</v>
      </c>
      <c r="D570" s="62"/>
      <c r="E570" s="153">
        <v>13</v>
      </c>
      <c r="F570" s="62" t="s">
        <v>130</v>
      </c>
      <c r="G570" s="62">
        <v>80000</v>
      </c>
      <c r="H570" s="139">
        <f t="shared" si="32"/>
        <v>1040000</v>
      </c>
      <c r="I570" s="166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5"/>
      <c r="W570" s="155"/>
    </row>
    <row r="571" spans="1:23" s="156" customFormat="1" x14ac:dyDescent="0.25">
      <c r="A571" s="113">
        <v>563</v>
      </c>
      <c r="B571" s="204"/>
      <c r="C571" s="59" t="s">
        <v>525</v>
      </c>
      <c r="D571" s="62"/>
      <c r="E571" s="153">
        <v>2</v>
      </c>
      <c r="F571" s="62" t="s">
        <v>130</v>
      </c>
      <c r="G571" s="62">
        <v>23900.5</v>
      </c>
      <c r="H571" s="139">
        <f t="shared" si="32"/>
        <v>47801</v>
      </c>
      <c r="I571" s="166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5"/>
      <c r="W571" s="155"/>
    </row>
    <row r="572" spans="1:23" s="156" customFormat="1" ht="25.5" x14ac:dyDescent="0.25">
      <c r="A572" s="113">
        <v>564</v>
      </c>
      <c r="B572" s="204"/>
      <c r="C572" s="59" t="s">
        <v>526</v>
      </c>
      <c r="D572" s="62"/>
      <c r="E572" s="153">
        <v>35</v>
      </c>
      <c r="F572" s="62" t="s">
        <v>130</v>
      </c>
      <c r="G572" s="62">
        <v>60000</v>
      </c>
      <c r="H572" s="139">
        <f t="shared" si="32"/>
        <v>2100000</v>
      </c>
      <c r="I572" s="166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5"/>
      <c r="W572" s="155"/>
    </row>
    <row r="573" spans="1:23" s="156" customFormat="1" x14ac:dyDescent="0.25">
      <c r="A573" s="113">
        <v>565</v>
      </c>
      <c r="B573" s="204"/>
      <c r="C573" s="59" t="s">
        <v>527</v>
      </c>
      <c r="D573" s="62"/>
      <c r="E573" s="153">
        <v>8</v>
      </c>
      <c r="F573" s="62" t="s">
        <v>130</v>
      </c>
      <c r="G573" s="62">
        <v>41209</v>
      </c>
      <c r="H573" s="139">
        <f t="shared" si="32"/>
        <v>329672</v>
      </c>
      <c r="I573" s="166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5"/>
      <c r="W573" s="155"/>
    </row>
    <row r="574" spans="1:23" s="156" customFormat="1" ht="25.5" x14ac:dyDescent="0.25">
      <c r="A574" s="113">
        <v>566</v>
      </c>
      <c r="B574" s="204"/>
      <c r="C574" s="59" t="s">
        <v>528</v>
      </c>
      <c r="D574" s="62"/>
      <c r="E574" s="153">
        <v>12</v>
      </c>
      <c r="F574" s="62" t="s">
        <v>130</v>
      </c>
      <c r="G574" s="62">
        <v>37845</v>
      </c>
      <c r="H574" s="139">
        <f t="shared" si="32"/>
        <v>454140</v>
      </c>
      <c r="I574" s="166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5"/>
      <c r="W574" s="155"/>
    </row>
    <row r="575" spans="1:23" s="156" customFormat="1" ht="25.5" x14ac:dyDescent="0.25">
      <c r="A575" s="113">
        <v>567</v>
      </c>
      <c r="B575" s="204"/>
      <c r="C575" s="59" t="s">
        <v>529</v>
      </c>
      <c r="D575" s="62"/>
      <c r="E575" s="153">
        <v>1</v>
      </c>
      <c r="F575" s="62" t="s">
        <v>309</v>
      </c>
      <c r="G575" s="62">
        <v>200000</v>
      </c>
      <c r="H575" s="139">
        <f t="shared" si="32"/>
        <v>200000</v>
      </c>
      <c r="I575" s="166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5"/>
      <c r="W575" s="155"/>
    </row>
    <row r="576" spans="1:23" s="156" customFormat="1" ht="25.5" x14ac:dyDescent="0.25">
      <c r="A576" s="113">
        <v>568</v>
      </c>
      <c r="B576" s="204"/>
      <c r="C576" s="59" t="s">
        <v>530</v>
      </c>
      <c r="D576" s="62"/>
      <c r="E576" s="153">
        <v>1</v>
      </c>
      <c r="F576" s="62" t="s">
        <v>309</v>
      </c>
      <c r="G576" s="62">
        <v>96000</v>
      </c>
      <c r="H576" s="139">
        <f t="shared" si="32"/>
        <v>96000</v>
      </c>
      <c r="I576" s="166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5"/>
      <c r="W576" s="155"/>
    </row>
    <row r="577" spans="1:23" s="156" customFormat="1" ht="25.5" x14ac:dyDescent="0.25">
      <c r="A577" s="113">
        <v>569</v>
      </c>
      <c r="B577" s="204"/>
      <c r="C577" s="59" t="s">
        <v>531</v>
      </c>
      <c r="D577" s="62"/>
      <c r="E577" s="153">
        <v>1</v>
      </c>
      <c r="F577" s="62" t="s">
        <v>309</v>
      </c>
      <c r="G577" s="62">
        <v>85000</v>
      </c>
      <c r="H577" s="139">
        <f t="shared" si="32"/>
        <v>85000</v>
      </c>
      <c r="I577" s="166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5"/>
      <c r="W577" s="155"/>
    </row>
    <row r="578" spans="1:23" s="156" customFormat="1" x14ac:dyDescent="0.25">
      <c r="A578" s="113">
        <v>570</v>
      </c>
      <c r="B578" s="204"/>
      <c r="C578" s="59" t="s">
        <v>532</v>
      </c>
      <c r="D578" s="62"/>
      <c r="E578" s="153">
        <v>1</v>
      </c>
      <c r="F578" s="62" t="s">
        <v>309</v>
      </c>
      <c r="G578" s="62">
        <v>60000</v>
      </c>
      <c r="H578" s="139">
        <f t="shared" si="32"/>
        <v>60000</v>
      </c>
      <c r="I578" s="166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5"/>
      <c r="W578" s="155"/>
    </row>
    <row r="579" spans="1:23" s="156" customFormat="1" ht="25.5" x14ac:dyDescent="0.25">
      <c r="A579" s="113">
        <v>571</v>
      </c>
      <c r="B579" s="204"/>
      <c r="C579" s="59" t="s">
        <v>533</v>
      </c>
      <c r="D579" s="62"/>
      <c r="E579" s="153">
        <v>7</v>
      </c>
      <c r="F579" s="62" t="s">
        <v>130</v>
      </c>
      <c r="G579" s="62">
        <v>80000</v>
      </c>
      <c r="H579" s="139">
        <f t="shared" si="32"/>
        <v>560000</v>
      </c>
      <c r="I579" s="166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5"/>
      <c r="W579" s="155"/>
    </row>
    <row r="580" spans="1:23" s="156" customFormat="1" x14ac:dyDescent="0.25">
      <c r="A580" s="113">
        <v>572</v>
      </c>
      <c r="B580" s="203" t="s">
        <v>536</v>
      </c>
      <c r="C580" s="173" t="s">
        <v>535</v>
      </c>
      <c r="D580" s="179"/>
      <c r="E580" s="178"/>
      <c r="F580" s="179"/>
      <c r="G580" s="179"/>
      <c r="H580" s="170">
        <f>H581</f>
        <v>2470000</v>
      </c>
      <c r="I580" s="172" t="s">
        <v>47</v>
      </c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55"/>
      <c r="W580" s="155"/>
    </row>
    <row r="581" spans="1:23" s="156" customFormat="1" ht="38.25" x14ac:dyDescent="0.25">
      <c r="A581" s="113">
        <v>573</v>
      </c>
      <c r="B581" s="163" t="s">
        <v>536</v>
      </c>
      <c r="C581" s="158" t="s">
        <v>516</v>
      </c>
      <c r="D581" s="160" t="s">
        <v>517</v>
      </c>
      <c r="E581" s="159"/>
      <c r="F581" s="160"/>
      <c r="G581" s="160"/>
      <c r="H581" s="161">
        <f>SUM(H582:H583)</f>
        <v>2470000</v>
      </c>
      <c r="I581" s="165" t="s">
        <v>47</v>
      </c>
      <c r="J581" s="180">
        <v>1</v>
      </c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55"/>
      <c r="W581" s="155"/>
    </row>
    <row r="582" spans="1:23" s="156" customFormat="1" ht="25.5" x14ac:dyDescent="0.25">
      <c r="A582" s="113">
        <v>574</v>
      </c>
      <c r="B582" s="204"/>
      <c r="C582" s="59" t="s">
        <v>537</v>
      </c>
      <c r="D582" s="62"/>
      <c r="E582" s="153">
        <v>145</v>
      </c>
      <c r="F582" s="62" t="s">
        <v>130</v>
      </c>
      <c r="G582" s="62">
        <v>16579</v>
      </c>
      <c r="H582" s="139">
        <f>G582*E582</f>
        <v>2403955</v>
      </c>
      <c r="I582" s="166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5"/>
      <c r="W582" s="155"/>
    </row>
    <row r="583" spans="1:23" s="156" customFormat="1" ht="25.5" x14ac:dyDescent="0.25">
      <c r="A583" s="113">
        <v>575</v>
      </c>
      <c r="B583" s="204"/>
      <c r="C583" s="59" t="s">
        <v>538</v>
      </c>
      <c r="D583" s="62"/>
      <c r="E583" s="153">
        <v>1</v>
      </c>
      <c r="F583" s="62" t="s">
        <v>309</v>
      </c>
      <c r="G583" s="62">
        <v>66045</v>
      </c>
      <c r="H583" s="139">
        <f>G583*E583</f>
        <v>66045</v>
      </c>
      <c r="I583" s="166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5"/>
      <c r="W583" s="155"/>
    </row>
    <row r="584" spans="1:23" s="156" customFormat="1" ht="25.5" x14ac:dyDescent="0.25">
      <c r="A584" s="113">
        <v>576</v>
      </c>
      <c r="B584" s="203" t="s">
        <v>462</v>
      </c>
      <c r="C584" s="173" t="s">
        <v>461</v>
      </c>
      <c r="D584" s="169"/>
      <c r="E584" s="168"/>
      <c r="F584" s="169"/>
      <c r="G584" s="169"/>
      <c r="H584" s="170">
        <f>H585+H588</f>
        <v>544200</v>
      </c>
      <c r="I584" s="172" t="s">
        <v>40</v>
      </c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55"/>
      <c r="W584" s="155"/>
    </row>
    <row r="585" spans="1:23" s="156" customFormat="1" ht="25.5" x14ac:dyDescent="0.25">
      <c r="A585" s="113">
        <v>577</v>
      </c>
      <c r="B585" s="163" t="s">
        <v>462</v>
      </c>
      <c r="C585" s="158" t="s">
        <v>502</v>
      </c>
      <c r="D585" s="160" t="s">
        <v>233</v>
      </c>
      <c r="E585" s="159"/>
      <c r="F585" s="160"/>
      <c r="G585" s="160"/>
      <c r="H585" s="161">
        <f>SUM(H586:H587)</f>
        <v>110200</v>
      </c>
      <c r="I585" s="165" t="s">
        <v>40</v>
      </c>
      <c r="J585" s="180">
        <v>1</v>
      </c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55"/>
      <c r="W585" s="155"/>
    </row>
    <row r="586" spans="1:23" s="156" customFormat="1" x14ac:dyDescent="0.25">
      <c r="A586" s="113">
        <v>578</v>
      </c>
      <c r="B586" s="204"/>
      <c r="C586" s="157" t="s">
        <v>500</v>
      </c>
      <c r="D586" s="62"/>
      <c r="E586" s="153">
        <v>2</v>
      </c>
      <c r="F586" s="62" t="s">
        <v>130</v>
      </c>
      <c r="G586" s="62">
        <v>21100</v>
      </c>
      <c r="H586" s="139">
        <f>G586*E586</f>
        <v>42200</v>
      </c>
      <c r="I586" s="166"/>
      <c r="J586" s="181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5"/>
      <c r="W586" s="155"/>
    </row>
    <row r="587" spans="1:23" s="156" customFormat="1" x14ac:dyDescent="0.25">
      <c r="A587" s="113">
        <v>579</v>
      </c>
      <c r="B587" s="204"/>
      <c r="C587" s="157" t="s">
        <v>501</v>
      </c>
      <c r="D587" s="62"/>
      <c r="E587" s="153">
        <v>2</v>
      </c>
      <c r="F587" s="62" t="s">
        <v>130</v>
      </c>
      <c r="G587" s="62">
        <v>34000</v>
      </c>
      <c r="H587" s="139">
        <f>G587*E587</f>
        <v>68000</v>
      </c>
      <c r="I587" s="166"/>
      <c r="J587" s="181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5"/>
      <c r="W587" s="155"/>
    </row>
    <row r="588" spans="1:23" s="156" customFormat="1" ht="25.5" x14ac:dyDescent="0.25">
      <c r="A588" s="113">
        <v>580</v>
      </c>
      <c r="B588" s="163" t="s">
        <v>462</v>
      </c>
      <c r="C588" s="158" t="s">
        <v>503</v>
      </c>
      <c r="D588" s="160" t="s">
        <v>228</v>
      </c>
      <c r="E588" s="159"/>
      <c r="F588" s="160"/>
      <c r="G588" s="160"/>
      <c r="H588" s="161">
        <f>SUM(H589:H592)</f>
        <v>434000</v>
      </c>
      <c r="I588" s="165" t="s">
        <v>40</v>
      </c>
      <c r="J588" s="180">
        <v>1</v>
      </c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55"/>
      <c r="W588" s="155"/>
    </row>
    <row r="589" spans="1:23" s="156" customFormat="1" x14ac:dyDescent="0.25">
      <c r="A589" s="113">
        <v>581</v>
      </c>
      <c r="B589" s="204"/>
      <c r="C589" s="157" t="s">
        <v>504</v>
      </c>
      <c r="D589" s="62"/>
      <c r="E589" s="153">
        <v>2</v>
      </c>
      <c r="F589" s="62" t="s">
        <v>130</v>
      </c>
      <c r="G589" s="62">
        <v>60000</v>
      </c>
      <c r="H589" s="139">
        <f>G589*E589</f>
        <v>120000</v>
      </c>
      <c r="I589" s="166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5"/>
      <c r="W589" s="155"/>
    </row>
    <row r="590" spans="1:23" s="156" customFormat="1" x14ac:dyDescent="0.25">
      <c r="A590" s="113">
        <v>582</v>
      </c>
      <c r="B590" s="204"/>
      <c r="C590" s="157" t="s">
        <v>505</v>
      </c>
      <c r="D590" s="62"/>
      <c r="E590" s="153">
        <v>1</v>
      </c>
      <c r="F590" s="62" t="s">
        <v>309</v>
      </c>
      <c r="G590" s="62">
        <v>150000</v>
      </c>
      <c r="H590" s="139">
        <f t="shared" ref="H590:H592" si="33">G590*E590</f>
        <v>150000</v>
      </c>
      <c r="I590" s="166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5"/>
      <c r="W590" s="155"/>
    </row>
    <row r="591" spans="1:23" s="156" customFormat="1" x14ac:dyDescent="0.25">
      <c r="A591" s="113">
        <v>583</v>
      </c>
      <c r="B591" s="204"/>
      <c r="C591" s="157" t="s">
        <v>506</v>
      </c>
      <c r="D591" s="62"/>
      <c r="E591" s="153">
        <v>2</v>
      </c>
      <c r="F591" s="62" t="s">
        <v>130</v>
      </c>
      <c r="G591" s="62">
        <v>17000</v>
      </c>
      <c r="H591" s="139">
        <f t="shared" si="33"/>
        <v>34000</v>
      </c>
      <c r="I591" s="166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5"/>
      <c r="W591" s="155"/>
    </row>
    <row r="592" spans="1:23" s="156" customFormat="1" x14ac:dyDescent="0.25">
      <c r="A592" s="113">
        <v>584</v>
      </c>
      <c r="B592" s="204"/>
      <c r="C592" s="157" t="s">
        <v>507</v>
      </c>
      <c r="D592" s="62"/>
      <c r="E592" s="153">
        <v>4</v>
      </c>
      <c r="F592" s="62" t="s">
        <v>130</v>
      </c>
      <c r="G592" s="62">
        <v>32500</v>
      </c>
      <c r="H592" s="139">
        <f t="shared" si="33"/>
        <v>130000</v>
      </c>
      <c r="I592" s="166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5"/>
      <c r="W592" s="155"/>
    </row>
    <row r="593" spans="1:23" s="156" customFormat="1" x14ac:dyDescent="0.25">
      <c r="A593" s="113">
        <v>585</v>
      </c>
      <c r="B593" s="204"/>
      <c r="C593" s="174" t="s">
        <v>499</v>
      </c>
      <c r="D593" s="62"/>
      <c r="E593" s="153"/>
      <c r="F593" s="62"/>
      <c r="G593" s="62"/>
      <c r="H593" s="140"/>
      <c r="I593" s="140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5"/>
      <c r="W593" s="155"/>
    </row>
    <row r="594" spans="1:23" s="156" customFormat="1" ht="25.5" x14ac:dyDescent="0.25">
      <c r="A594" s="113">
        <v>586</v>
      </c>
      <c r="B594" s="203" t="s">
        <v>462</v>
      </c>
      <c r="C594" s="173" t="s">
        <v>461</v>
      </c>
      <c r="D594" s="169"/>
      <c r="E594" s="168"/>
      <c r="F594" s="169"/>
      <c r="G594" s="169"/>
      <c r="H594" s="170">
        <f>H595+H599+H613</f>
        <v>157432000</v>
      </c>
      <c r="I594" s="172" t="s">
        <v>47</v>
      </c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55"/>
      <c r="W594" s="155"/>
    </row>
    <row r="595" spans="1:23" s="156" customFormat="1" x14ac:dyDescent="0.25">
      <c r="A595" s="113">
        <v>587</v>
      </c>
      <c r="B595" s="163" t="s">
        <v>462</v>
      </c>
      <c r="C595" s="164" t="s">
        <v>458</v>
      </c>
      <c r="D595" s="160" t="s">
        <v>541</v>
      </c>
      <c r="E595" s="159"/>
      <c r="F595" s="160"/>
      <c r="G595" s="160"/>
      <c r="H595" s="161">
        <f>SUM(H596:H598)</f>
        <v>25810000</v>
      </c>
      <c r="I595" s="165" t="s">
        <v>47</v>
      </c>
      <c r="J595" s="180">
        <v>1</v>
      </c>
      <c r="K595" s="180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55"/>
      <c r="W595" s="155"/>
    </row>
    <row r="596" spans="1:23" s="156" customFormat="1" x14ac:dyDescent="0.25">
      <c r="A596" s="113">
        <v>588</v>
      </c>
      <c r="B596" s="204"/>
      <c r="C596" s="157" t="s">
        <v>459</v>
      </c>
      <c r="D596" s="62"/>
      <c r="E596" s="153">
        <v>280</v>
      </c>
      <c r="F596" s="62" t="s">
        <v>130</v>
      </c>
      <c r="G596" s="62">
        <v>55357</v>
      </c>
      <c r="H596" s="139">
        <f>G596*E596</f>
        <v>15499960</v>
      </c>
      <c r="I596" s="140"/>
      <c r="J596" s="181"/>
      <c r="K596" s="181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5"/>
      <c r="W596" s="155"/>
    </row>
    <row r="597" spans="1:23" s="156" customFormat="1" x14ac:dyDescent="0.25">
      <c r="A597" s="113">
        <v>589</v>
      </c>
      <c r="B597" s="204"/>
      <c r="C597" s="157" t="s">
        <v>258</v>
      </c>
      <c r="D597" s="62"/>
      <c r="E597" s="153">
        <v>140</v>
      </c>
      <c r="F597" s="62" t="s">
        <v>130</v>
      </c>
      <c r="G597" s="62">
        <v>51785</v>
      </c>
      <c r="H597" s="139">
        <f t="shared" ref="H597:H598" si="34">G597*E597</f>
        <v>7249900</v>
      </c>
      <c r="I597" s="140"/>
      <c r="J597" s="181"/>
      <c r="K597" s="181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5"/>
      <c r="W597" s="155"/>
    </row>
    <row r="598" spans="1:23" s="156" customFormat="1" x14ac:dyDescent="0.25">
      <c r="A598" s="113">
        <v>590</v>
      </c>
      <c r="B598" s="204"/>
      <c r="C598" s="157" t="s">
        <v>460</v>
      </c>
      <c r="D598" s="62"/>
      <c r="E598" s="153">
        <v>190</v>
      </c>
      <c r="F598" s="62" t="s">
        <v>130</v>
      </c>
      <c r="G598" s="62">
        <v>16106</v>
      </c>
      <c r="H598" s="139">
        <f t="shared" si="34"/>
        <v>3060140</v>
      </c>
      <c r="I598" s="140"/>
      <c r="J598" s="181"/>
      <c r="K598" s="181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5"/>
      <c r="W598" s="155"/>
    </row>
    <row r="599" spans="1:23" s="156" customFormat="1" x14ac:dyDescent="0.25">
      <c r="A599" s="113">
        <v>591</v>
      </c>
      <c r="B599" s="163"/>
      <c r="C599" s="164" t="s">
        <v>465</v>
      </c>
      <c r="D599" s="160" t="s">
        <v>541</v>
      </c>
      <c r="E599" s="159"/>
      <c r="F599" s="160"/>
      <c r="G599" s="160"/>
      <c r="H599" s="161">
        <f>H600+H605+H609</f>
        <v>10672000</v>
      </c>
      <c r="I599" s="165" t="s">
        <v>47</v>
      </c>
      <c r="J599" s="180">
        <v>1</v>
      </c>
      <c r="K599" s="180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55"/>
      <c r="W599" s="155"/>
    </row>
    <row r="600" spans="1:23" s="156" customFormat="1" ht="25.5" x14ac:dyDescent="0.25">
      <c r="A600" s="113">
        <v>592</v>
      </c>
      <c r="B600" s="204"/>
      <c r="C600" s="175" t="s">
        <v>466</v>
      </c>
      <c r="D600" s="62"/>
      <c r="E600" s="153"/>
      <c r="F600" s="62"/>
      <c r="G600" s="62"/>
      <c r="H600" s="140">
        <f>SUM(H601:H604)</f>
        <v>5995000</v>
      </c>
      <c r="I600" s="140"/>
      <c r="J600" s="181"/>
      <c r="K600" s="181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5"/>
      <c r="W600" s="155"/>
    </row>
    <row r="601" spans="1:23" s="156" customFormat="1" x14ac:dyDescent="0.25">
      <c r="A601" s="113">
        <v>593</v>
      </c>
      <c r="B601" s="204"/>
      <c r="C601" s="157" t="s">
        <v>463</v>
      </c>
      <c r="D601" s="62"/>
      <c r="E601" s="153">
        <v>1</v>
      </c>
      <c r="F601" s="62" t="s">
        <v>309</v>
      </c>
      <c r="G601" s="62">
        <v>768075</v>
      </c>
      <c r="H601" s="139">
        <f>G601*E601</f>
        <v>768075</v>
      </c>
      <c r="I601" s="140"/>
      <c r="J601" s="181"/>
      <c r="K601" s="181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5"/>
      <c r="W601" s="155"/>
    </row>
    <row r="602" spans="1:23" s="156" customFormat="1" x14ac:dyDescent="0.25">
      <c r="A602" s="113">
        <v>594</v>
      </c>
      <c r="B602" s="204"/>
      <c r="C602" s="157" t="s">
        <v>473</v>
      </c>
      <c r="D602" s="62"/>
      <c r="E602" s="153">
        <v>2</v>
      </c>
      <c r="F602" s="62" t="s">
        <v>130</v>
      </c>
      <c r="G602" s="62">
        <v>94392.5</v>
      </c>
      <c r="H602" s="139">
        <f t="shared" ref="H602:H604" si="35">G602*E602</f>
        <v>188785</v>
      </c>
      <c r="I602" s="140"/>
      <c r="J602" s="181"/>
      <c r="K602" s="181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5"/>
      <c r="W602" s="155"/>
    </row>
    <row r="603" spans="1:23" s="156" customFormat="1" x14ac:dyDescent="0.25">
      <c r="A603" s="113">
        <v>595</v>
      </c>
      <c r="B603" s="204"/>
      <c r="C603" s="157" t="s">
        <v>464</v>
      </c>
      <c r="D603" s="62"/>
      <c r="E603" s="153">
        <v>87</v>
      </c>
      <c r="F603" s="62" t="s">
        <v>130</v>
      </c>
      <c r="G603" s="62">
        <v>55357</v>
      </c>
      <c r="H603" s="139">
        <f t="shared" si="35"/>
        <v>4816059</v>
      </c>
      <c r="I603" s="140"/>
      <c r="J603" s="181"/>
      <c r="K603" s="181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5"/>
      <c r="W603" s="155"/>
    </row>
    <row r="604" spans="1:23" s="156" customFormat="1" x14ac:dyDescent="0.25">
      <c r="A604" s="113">
        <v>596</v>
      </c>
      <c r="B604" s="204"/>
      <c r="C604" s="157" t="s">
        <v>471</v>
      </c>
      <c r="D604" s="62"/>
      <c r="E604" s="153">
        <v>3</v>
      </c>
      <c r="F604" s="62" t="s">
        <v>130</v>
      </c>
      <c r="G604" s="62">
        <v>74027</v>
      </c>
      <c r="H604" s="139">
        <f t="shared" si="35"/>
        <v>222081</v>
      </c>
      <c r="I604" s="140"/>
      <c r="J604" s="181"/>
      <c r="K604" s="181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5"/>
      <c r="W604" s="155"/>
    </row>
    <row r="605" spans="1:23" s="156" customFormat="1" ht="38.25" x14ac:dyDescent="0.25">
      <c r="A605" s="113">
        <v>597</v>
      </c>
      <c r="B605" s="204"/>
      <c r="C605" s="175" t="s">
        <v>467</v>
      </c>
      <c r="D605" s="62"/>
      <c r="E605" s="153"/>
      <c r="F605" s="62"/>
      <c r="G605" s="62"/>
      <c r="H605" s="140">
        <f>SUM(H606:H608)</f>
        <v>1702000</v>
      </c>
      <c r="I605" s="140"/>
      <c r="J605" s="181"/>
      <c r="K605" s="181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5"/>
      <c r="W605" s="155"/>
    </row>
    <row r="606" spans="1:23" s="156" customFormat="1" x14ac:dyDescent="0.25">
      <c r="A606" s="113">
        <v>598</v>
      </c>
      <c r="B606" s="204"/>
      <c r="C606" s="157" t="s">
        <v>468</v>
      </c>
      <c r="D606" s="62"/>
      <c r="E606" s="153">
        <v>1</v>
      </c>
      <c r="F606" s="62" t="s">
        <v>309</v>
      </c>
      <c r="G606" s="62">
        <v>768075</v>
      </c>
      <c r="H606" s="139">
        <f>G606*E606</f>
        <v>768075</v>
      </c>
      <c r="I606" s="140"/>
      <c r="J606" s="181"/>
      <c r="K606" s="181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5"/>
      <c r="W606" s="155"/>
    </row>
    <row r="607" spans="1:23" s="156" customFormat="1" x14ac:dyDescent="0.25">
      <c r="A607" s="113">
        <v>599</v>
      </c>
      <c r="B607" s="204"/>
      <c r="C607" s="157" t="s">
        <v>459</v>
      </c>
      <c r="D607" s="62"/>
      <c r="E607" s="153">
        <v>15</v>
      </c>
      <c r="F607" s="62" t="s">
        <v>130</v>
      </c>
      <c r="G607" s="62">
        <v>55357</v>
      </c>
      <c r="H607" s="139">
        <f t="shared" ref="H607:H608" si="36">G607*E607</f>
        <v>830355</v>
      </c>
      <c r="I607" s="140"/>
      <c r="J607" s="181"/>
      <c r="K607" s="181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5"/>
      <c r="W607" s="155"/>
    </row>
    <row r="608" spans="1:23" s="156" customFormat="1" x14ac:dyDescent="0.25">
      <c r="A608" s="113">
        <v>600</v>
      </c>
      <c r="B608" s="204"/>
      <c r="C608" s="157" t="s">
        <v>472</v>
      </c>
      <c r="D608" s="62"/>
      <c r="E608" s="153">
        <v>2</v>
      </c>
      <c r="F608" s="62" t="s">
        <v>130</v>
      </c>
      <c r="G608" s="62">
        <v>51785</v>
      </c>
      <c r="H608" s="139">
        <f t="shared" si="36"/>
        <v>103570</v>
      </c>
      <c r="I608" s="140"/>
      <c r="J608" s="181"/>
      <c r="K608" s="181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5"/>
      <c r="W608" s="155"/>
    </row>
    <row r="609" spans="1:23" s="156" customFormat="1" ht="25.5" x14ac:dyDescent="0.25">
      <c r="A609" s="113">
        <v>601</v>
      </c>
      <c r="B609" s="204"/>
      <c r="C609" s="175" t="s">
        <v>469</v>
      </c>
      <c r="D609" s="62"/>
      <c r="E609" s="153"/>
      <c r="F609" s="62"/>
      <c r="G609" s="62"/>
      <c r="H609" s="140">
        <f>SUM(H610:H612)</f>
        <v>2975000</v>
      </c>
      <c r="I609" s="140"/>
      <c r="J609" s="181"/>
      <c r="K609" s="181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5"/>
      <c r="W609" s="155"/>
    </row>
    <row r="610" spans="1:23" s="156" customFormat="1" x14ac:dyDescent="0.25">
      <c r="A610" s="113">
        <v>602</v>
      </c>
      <c r="B610" s="204"/>
      <c r="C610" s="157" t="s">
        <v>468</v>
      </c>
      <c r="D610" s="62"/>
      <c r="E610" s="153">
        <v>1</v>
      </c>
      <c r="F610" s="62" t="s">
        <v>309</v>
      </c>
      <c r="G610" s="62">
        <v>768075</v>
      </c>
      <c r="H610" s="139">
        <f>G610*E610</f>
        <v>768075</v>
      </c>
      <c r="I610" s="140"/>
      <c r="J610" s="181"/>
      <c r="K610" s="181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5"/>
      <c r="W610" s="155"/>
    </row>
    <row r="611" spans="1:23" s="156" customFormat="1" x14ac:dyDescent="0.25">
      <c r="A611" s="113">
        <v>603</v>
      </c>
      <c r="B611" s="204"/>
      <c r="C611" s="157" t="s">
        <v>459</v>
      </c>
      <c r="D611" s="62"/>
      <c r="E611" s="153">
        <v>37</v>
      </c>
      <c r="F611" s="62" t="s">
        <v>130</v>
      </c>
      <c r="G611" s="62">
        <v>55357</v>
      </c>
      <c r="H611" s="139">
        <f t="shared" ref="H611:H612" si="37">G611*E611</f>
        <v>2048209</v>
      </c>
      <c r="I611" s="140"/>
      <c r="J611" s="181"/>
      <c r="K611" s="181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5"/>
      <c r="W611" s="155"/>
    </row>
    <row r="612" spans="1:23" s="156" customFormat="1" x14ac:dyDescent="0.25">
      <c r="A612" s="113">
        <v>604</v>
      </c>
      <c r="B612" s="204"/>
      <c r="C612" s="157" t="s">
        <v>470</v>
      </c>
      <c r="D612" s="62"/>
      <c r="E612" s="153">
        <v>1</v>
      </c>
      <c r="F612" s="62" t="s">
        <v>309</v>
      </c>
      <c r="G612" s="62">
        <v>158716</v>
      </c>
      <c r="H612" s="139">
        <f t="shared" si="37"/>
        <v>158716</v>
      </c>
      <c r="I612" s="140"/>
      <c r="J612" s="181"/>
      <c r="K612" s="181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5"/>
      <c r="W612" s="155"/>
    </row>
    <row r="613" spans="1:23" s="156" customFormat="1" x14ac:dyDescent="0.25">
      <c r="A613" s="113">
        <v>605</v>
      </c>
      <c r="B613" s="163"/>
      <c r="C613" s="164" t="s">
        <v>474</v>
      </c>
      <c r="D613" s="160" t="s">
        <v>545</v>
      </c>
      <c r="E613" s="159"/>
      <c r="F613" s="160"/>
      <c r="G613" s="160"/>
      <c r="H613" s="161">
        <f>H614+H616+H618+H620</f>
        <v>120950000</v>
      </c>
      <c r="I613" s="165" t="s">
        <v>47</v>
      </c>
      <c r="J613" s="180">
        <v>1</v>
      </c>
      <c r="K613" s="180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55"/>
      <c r="W613" s="155"/>
    </row>
    <row r="614" spans="1:23" s="156" customFormat="1" x14ac:dyDescent="0.25">
      <c r="A614" s="113">
        <v>606</v>
      </c>
      <c r="B614" s="204"/>
      <c r="C614" s="152" t="s">
        <v>475</v>
      </c>
      <c r="D614" s="62"/>
      <c r="E614" s="153"/>
      <c r="F614" s="62"/>
      <c r="G614" s="62"/>
      <c r="H614" s="140">
        <f>H615</f>
        <v>77690000</v>
      </c>
      <c r="I614" s="140"/>
      <c r="J614" s="181"/>
      <c r="K614" s="181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5"/>
      <c r="W614" s="155"/>
    </row>
    <row r="615" spans="1:23" s="156" customFormat="1" x14ac:dyDescent="0.25">
      <c r="A615" s="113">
        <v>607</v>
      </c>
      <c r="B615" s="204"/>
      <c r="C615" s="157" t="s">
        <v>476</v>
      </c>
      <c r="D615" s="62"/>
      <c r="E615" s="153">
        <v>1</v>
      </c>
      <c r="F615" s="62" t="s">
        <v>147</v>
      </c>
      <c r="G615" s="62">
        <v>77690000</v>
      </c>
      <c r="H615" s="139">
        <f>G615*E615</f>
        <v>77690000</v>
      </c>
      <c r="I615" s="176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5"/>
      <c r="W615" s="155"/>
    </row>
    <row r="616" spans="1:23" s="156" customFormat="1" x14ac:dyDescent="0.25">
      <c r="A616" s="113">
        <v>608</v>
      </c>
      <c r="B616" s="204"/>
      <c r="C616" s="152" t="s">
        <v>477</v>
      </c>
      <c r="D616" s="62"/>
      <c r="E616" s="153"/>
      <c r="F616" s="62"/>
      <c r="G616" s="62"/>
      <c r="H616" s="140">
        <f>H617</f>
        <v>1640000</v>
      </c>
      <c r="I616" s="176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5"/>
      <c r="W616" s="155"/>
    </row>
    <row r="617" spans="1:23" s="156" customFormat="1" x14ac:dyDescent="0.25">
      <c r="A617" s="113">
        <v>609</v>
      </c>
      <c r="B617" s="204"/>
      <c r="C617" s="157" t="s">
        <v>478</v>
      </c>
      <c r="D617" s="62"/>
      <c r="E617" s="153">
        <v>1</v>
      </c>
      <c r="F617" s="62" t="s">
        <v>147</v>
      </c>
      <c r="G617" s="62">
        <v>1640000</v>
      </c>
      <c r="H617" s="139">
        <f>G617*E617</f>
        <v>1640000</v>
      </c>
      <c r="I617" s="176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5"/>
      <c r="W617" s="155"/>
    </row>
    <row r="618" spans="1:23" s="156" customFormat="1" x14ac:dyDescent="0.25">
      <c r="A618" s="113">
        <v>610</v>
      </c>
      <c r="B618" s="204"/>
      <c r="C618" s="152" t="s">
        <v>479</v>
      </c>
      <c r="D618" s="62"/>
      <c r="E618" s="153"/>
      <c r="F618" s="62"/>
      <c r="G618" s="62"/>
      <c r="H618" s="140">
        <f>H619</f>
        <v>40150000</v>
      </c>
      <c r="I618" s="177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5"/>
      <c r="W618" s="155"/>
    </row>
    <row r="619" spans="1:23" s="156" customFormat="1" ht="25.5" x14ac:dyDescent="0.25">
      <c r="A619" s="113">
        <v>611</v>
      </c>
      <c r="B619" s="204"/>
      <c r="C619" s="59" t="s">
        <v>480</v>
      </c>
      <c r="D619" s="62"/>
      <c r="E619" s="153">
        <v>1</v>
      </c>
      <c r="F619" s="62" t="s">
        <v>147</v>
      </c>
      <c r="G619" s="62">
        <v>40150000</v>
      </c>
      <c r="H619" s="139">
        <f>G619*E619</f>
        <v>40150000</v>
      </c>
      <c r="I619" s="140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5"/>
      <c r="W619" s="155"/>
    </row>
    <row r="620" spans="1:23" s="156" customFormat="1" x14ac:dyDescent="0.25">
      <c r="A620" s="113">
        <v>612</v>
      </c>
      <c r="B620" s="204"/>
      <c r="C620" s="152" t="s">
        <v>481</v>
      </c>
      <c r="D620" s="62"/>
      <c r="E620" s="153"/>
      <c r="F620" s="62"/>
      <c r="G620" s="62"/>
      <c r="H620" s="140">
        <f>SUM(H621:H622)</f>
        <v>1470000</v>
      </c>
      <c r="I620" s="139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5"/>
      <c r="W620" s="155"/>
    </row>
    <row r="621" spans="1:23" s="156" customFormat="1" x14ac:dyDescent="0.25">
      <c r="A621" s="113">
        <v>613</v>
      </c>
      <c r="B621" s="204"/>
      <c r="C621" s="157" t="s">
        <v>482</v>
      </c>
      <c r="D621" s="62"/>
      <c r="E621" s="153">
        <v>1</v>
      </c>
      <c r="F621" s="62" t="s">
        <v>147</v>
      </c>
      <c r="G621" s="62">
        <v>800000</v>
      </c>
      <c r="H621" s="139">
        <f>G621*E621</f>
        <v>800000</v>
      </c>
      <c r="I621" s="140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5"/>
      <c r="W621" s="155"/>
    </row>
    <row r="622" spans="1:23" s="156" customFormat="1" x14ac:dyDescent="0.25">
      <c r="A622" s="113">
        <v>614</v>
      </c>
      <c r="B622" s="204"/>
      <c r="C622" s="157" t="s">
        <v>483</v>
      </c>
      <c r="D622" s="62"/>
      <c r="E622" s="153">
        <v>1</v>
      </c>
      <c r="F622" s="62" t="s">
        <v>147</v>
      </c>
      <c r="G622" s="62">
        <v>670000</v>
      </c>
      <c r="H622" s="139">
        <f>G622*E622</f>
        <v>670000</v>
      </c>
      <c r="I622" s="140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5"/>
      <c r="W622" s="155"/>
    </row>
    <row r="623" spans="1:23" x14ac:dyDescent="0.25">
      <c r="A623" s="184">
        <v>615</v>
      </c>
      <c r="B623" s="45"/>
      <c r="C623" s="141" t="s">
        <v>34</v>
      </c>
      <c r="D623" s="46"/>
      <c r="E623" s="142"/>
      <c r="F623" s="143"/>
      <c r="G623" s="144"/>
      <c r="H623" s="145">
        <f>H10+H292+H295+H305+H390+H398+H426+H444+H498+H507+H510+H513+H516+H543+H551+H555+H580+H584+H594</f>
        <v>333804779.99800003</v>
      </c>
      <c r="I623" s="110"/>
      <c r="J623" s="108">
        <f t="shared" ref="J623:U623" si="38">SUM(J10:J622)</f>
        <v>15</v>
      </c>
      <c r="K623" s="108">
        <f t="shared" si="38"/>
        <v>27</v>
      </c>
      <c r="L623" s="108">
        <f t="shared" si="38"/>
        <v>3</v>
      </c>
      <c r="M623" s="108">
        <f t="shared" si="38"/>
        <v>22</v>
      </c>
      <c r="N623" s="108">
        <f t="shared" si="38"/>
        <v>19</v>
      </c>
      <c r="O623" s="108">
        <f t="shared" si="38"/>
        <v>9</v>
      </c>
      <c r="P623" s="108">
        <f t="shared" si="38"/>
        <v>7</v>
      </c>
      <c r="Q623" s="108">
        <f t="shared" si="38"/>
        <v>26</v>
      </c>
      <c r="R623" s="108">
        <f t="shared" si="38"/>
        <v>2</v>
      </c>
      <c r="S623" s="108">
        <f t="shared" si="38"/>
        <v>20</v>
      </c>
      <c r="T623" s="108">
        <f t="shared" si="38"/>
        <v>11</v>
      </c>
      <c r="U623" s="108">
        <f t="shared" si="38"/>
        <v>0</v>
      </c>
      <c r="V623" s="43"/>
      <c r="W623" s="43"/>
    </row>
    <row r="624" spans="1:23" x14ac:dyDescent="0.25">
      <c r="A624" s="114"/>
      <c r="B624" s="20"/>
      <c r="C624" s="21"/>
      <c r="D624" s="22"/>
      <c r="E624" s="23"/>
      <c r="F624" s="22"/>
      <c r="G624" s="22"/>
      <c r="H624" s="47"/>
      <c r="I624" s="149"/>
      <c r="O624" s="10"/>
      <c r="V624" s="43"/>
      <c r="W624" s="43"/>
    </row>
    <row r="625" spans="1:36" x14ac:dyDescent="0.25">
      <c r="A625" s="114"/>
      <c r="B625" s="24" t="s">
        <v>22</v>
      </c>
      <c r="C625" s="30"/>
      <c r="D625" s="26"/>
      <c r="E625" s="34"/>
      <c r="F625" s="26"/>
      <c r="G625" s="26"/>
      <c r="H625" s="60" t="s">
        <v>8</v>
      </c>
      <c r="I625" s="150"/>
      <c r="V625" s="43"/>
      <c r="W625" s="43"/>
    </row>
    <row r="626" spans="1:36" x14ac:dyDescent="0.25">
      <c r="A626" s="114"/>
      <c r="C626" s="30"/>
      <c r="D626" s="26"/>
      <c r="E626" s="34"/>
      <c r="F626" s="26"/>
      <c r="G626" s="26"/>
      <c r="I626" s="151"/>
      <c r="V626" s="43"/>
      <c r="W626" s="43"/>
    </row>
    <row r="627" spans="1:36" x14ac:dyDescent="0.25">
      <c r="A627" s="114"/>
      <c r="C627" s="30"/>
      <c r="D627" s="26"/>
      <c r="E627" s="34"/>
      <c r="F627" s="26"/>
      <c r="G627" s="26"/>
      <c r="I627" s="28"/>
      <c r="V627" s="43"/>
      <c r="W627" s="43"/>
    </row>
    <row r="628" spans="1:36" x14ac:dyDescent="0.25">
      <c r="A628" s="114"/>
      <c r="C628" s="30"/>
      <c r="D628" s="26"/>
      <c r="E628" s="34"/>
      <c r="F628" s="26"/>
      <c r="G628" s="26"/>
      <c r="I628" s="28"/>
      <c r="V628" s="43"/>
      <c r="W628" s="43"/>
    </row>
    <row r="629" spans="1:36" x14ac:dyDescent="0.25">
      <c r="A629" s="115"/>
      <c r="B629" s="42" t="s">
        <v>103</v>
      </c>
      <c r="C629" s="146"/>
      <c r="D629" s="122"/>
      <c r="E629" s="122"/>
      <c r="F629" s="122"/>
      <c r="G629" s="147"/>
      <c r="H629" s="32" t="s">
        <v>91</v>
      </c>
      <c r="I629" s="28"/>
      <c r="J629" s="29"/>
      <c r="K629" s="29"/>
      <c r="L629" s="29"/>
      <c r="M629" s="29"/>
      <c r="N629" s="29"/>
      <c r="O629" s="29"/>
      <c r="P629" s="29"/>
      <c r="Q629" s="29"/>
      <c r="V629" s="43"/>
      <c r="W629" s="43"/>
    </row>
    <row r="630" spans="1:36" x14ac:dyDescent="0.25">
      <c r="A630" s="114"/>
      <c r="B630" s="30" t="s">
        <v>94</v>
      </c>
      <c r="C630" s="25"/>
      <c r="D630" s="26"/>
      <c r="E630" s="34"/>
      <c r="F630" s="26"/>
      <c r="G630" s="26"/>
      <c r="H630" s="11" t="s">
        <v>93</v>
      </c>
      <c r="I630" s="28"/>
      <c r="V630" s="43"/>
      <c r="W630" s="43"/>
    </row>
    <row r="631" spans="1:36" s="27" customFormat="1" x14ac:dyDescent="0.25">
      <c r="A631" s="114"/>
      <c r="B631" s="30" t="s">
        <v>43</v>
      </c>
      <c r="C631" s="39"/>
      <c r="D631" s="26"/>
      <c r="E631" s="34"/>
      <c r="F631" s="26"/>
      <c r="G631" s="26"/>
      <c r="H631" s="11" t="s">
        <v>42</v>
      </c>
      <c r="I631" s="28"/>
      <c r="J631" s="19"/>
      <c r="K631" s="19"/>
      <c r="L631" s="19"/>
      <c r="M631" s="19"/>
      <c r="N631" s="19"/>
      <c r="O631" s="19"/>
      <c r="P631" s="19"/>
      <c r="Q631" s="19"/>
      <c r="R631" s="29"/>
      <c r="S631" s="29"/>
      <c r="T631" s="29"/>
      <c r="U631" s="29"/>
      <c r="V631" s="43"/>
      <c r="W631" s="43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 spans="1:36" x14ac:dyDescent="0.25">
      <c r="I632" s="182"/>
      <c r="V632" s="43"/>
      <c r="W632" s="43"/>
    </row>
    <row r="633" spans="1:36" x14ac:dyDescent="0.25">
      <c r="I633" s="183"/>
      <c r="V633" s="43"/>
      <c r="W633" s="43"/>
    </row>
    <row r="634" spans="1:36" x14ac:dyDescent="0.25">
      <c r="I634" s="182"/>
      <c r="V634" s="43"/>
      <c r="W634" s="43"/>
    </row>
    <row r="635" spans="1:36" x14ac:dyDescent="0.25">
      <c r="H635" s="31" t="s">
        <v>564</v>
      </c>
      <c r="I635" s="182">
        <f>H10+H292+H295+H305+H390+H398+H426+H444+H499+H502+H507+H516+H543+H551</f>
        <v>132911379.998</v>
      </c>
      <c r="V635" s="43"/>
      <c r="W635" s="43"/>
    </row>
    <row r="636" spans="1:36" x14ac:dyDescent="0.25">
      <c r="H636" s="31" t="s">
        <v>563</v>
      </c>
      <c r="I636" s="182">
        <v>7800000</v>
      </c>
      <c r="V636" s="43"/>
      <c r="W636" s="43"/>
    </row>
    <row r="637" spans="1:36" x14ac:dyDescent="0.25">
      <c r="H637" s="31" t="s">
        <v>570</v>
      </c>
      <c r="I637" s="182">
        <f>H503+H504+H505+H506+H510+H513</f>
        <v>25554400</v>
      </c>
      <c r="V637" s="43"/>
      <c r="W637" s="43"/>
    </row>
    <row r="638" spans="1:36" x14ac:dyDescent="0.25">
      <c r="H638" s="31" t="s">
        <v>571</v>
      </c>
      <c r="I638" s="182">
        <f>H555+H580+H584</f>
        <v>17907000</v>
      </c>
      <c r="V638" s="43"/>
      <c r="W638" s="43"/>
    </row>
    <row r="639" spans="1:36" x14ac:dyDescent="0.25">
      <c r="H639" s="31" t="s">
        <v>566</v>
      </c>
      <c r="I639" s="183">
        <f>H594</f>
        <v>157432000</v>
      </c>
      <c r="V639" s="43"/>
      <c r="W639" s="43"/>
    </row>
    <row r="640" spans="1:36" x14ac:dyDescent="0.25">
      <c r="H640" s="207" t="s">
        <v>572</v>
      </c>
      <c r="I640" s="151">
        <f>I635+I637+I638+I639</f>
        <v>333804779.99800003</v>
      </c>
      <c r="V640" s="43"/>
      <c r="W640" s="43"/>
    </row>
    <row r="641" spans="8:35" x14ac:dyDescent="0.25">
      <c r="H641" s="31" t="s">
        <v>565</v>
      </c>
      <c r="I641" s="183">
        <v>138610181</v>
      </c>
      <c r="V641" s="43"/>
      <c r="W641" s="43"/>
    </row>
    <row r="642" spans="8:35" x14ac:dyDescent="0.25">
      <c r="H642" s="207" t="s">
        <v>573</v>
      </c>
      <c r="I642" s="151">
        <f>I641+I640+I636</f>
        <v>480214960.99800003</v>
      </c>
      <c r="V642" s="43"/>
      <c r="W642" s="43"/>
    </row>
    <row r="643" spans="8:35" x14ac:dyDescent="0.25">
      <c r="V643" s="43"/>
      <c r="W643" s="43"/>
    </row>
    <row r="644" spans="8:35" x14ac:dyDescent="0.25">
      <c r="V644" s="43"/>
      <c r="W644" s="43"/>
    </row>
    <row r="645" spans="8:35" x14ac:dyDescent="0.25">
      <c r="V645" s="43"/>
      <c r="W645" s="43"/>
    </row>
    <row r="646" spans="8:35" x14ac:dyDescent="0.25">
      <c r="V646" s="43"/>
      <c r="W646" s="43"/>
    </row>
    <row r="647" spans="8:35" x14ac:dyDescent="0.25">
      <c r="V647" s="15"/>
      <c r="W647" s="15"/>
    </row>
    <row r="648" spans="8:35" x14ac:dyDescent="0.25">
      <c r="V648" s="13"/>
      <c r="W648" s="13"/>
    </row>
    <row r="649" spans="8:35" x14ac:dyDescent="0.25">
      <c r="V649" s="15"/>
      <c r="W649" s="15"/>
      <c r="AE649" s="47"/>
    </row>
    <row r="650" spans="8:35" x14ac:dyDescent="0.25">
      <c r="X650" s="35"/>
      <c r="Z650" s="35"/>
    </row>
    <row r="651" spans="8:35" x14ac:dyDescent="0.25">
      <c r="X651" s="35"/>
      <c r="Z651" s="35"/>
    </row>
    <row r="652" spans="8:35" x14ac:dyDescent="0.25">
      <c r="X652" s="35"/>
      <c r="Y652" s="43"/>
      <c r="Z652" s="27"/>
      <c r="AA652" s="48"/>
      <c r="AB652" s="43"/>
      <c r="AC652" s="43"/>
      <c r="AD652" s="48"/>
      <c r="AE652" s="27"/>
      <c r="AF652" s="43"/>
      <c r="AG652" s="43"/>
      <c r="AH652" s="27"/>
      <c r="AI652" s="27"/>
    </row>
    <row r="653" spans="8:35" x14ac:dyDescent="0.25">
      <c r="X653" s="35"/>
      <c r="Y653" s="4"/>
      <c r="AA653" s="234"/>
      <c r="AB653" s="235"/>
      <c r="AC653" s="47"/>
      <c r="AD653" s="47"/>
      <c r="AE653" s="47"/>
      <c r="AF653" s="47"/>
      <c r="AG653" s="47"/>
      <c r="AH653" s="49"/>
      <c r="AI653" s="50"/>
    </row>
    <row r="654" spans="8:35" x14ac:dyDescent="0.25">
      <c r="X654" s="35"/>
      <c r="Y654" s="4"/>
      <c r="AA654" s="234"/>
      <c r="AB654" s="235"/>
      <c r="AC654" s="47"/>
      <c r="AD654" s="47"/>
      <c r="AE654" s="47"/>
      <c r="AF654" s="47"/>
      <c r="AG654" s="47"/>
      <c r="AH654" s="51"/>
      <c r="AI654" s="50"/>
    </row>
    <row r="655" spans="8:35" x14ac:dyDescent="0.25">
      <c r="X655" s="35"/>
      <c r="Y655" s="4"/>
      <c r="AA655" s="234"/>
      <c r="AB655" s="235"/>
      <c r="AC655" s="47"/>
      <c r="AD655" s="47"/>
      <c r="AE655" s="47"/>
      <c r="AF655" s="47"/>
      <c r="AG655" s="47"/>
      <c r="AH655" s="51"/>
      <c r="AI655" s="50"/>
    </row>
    <row r="656" spans="8:35" x14ac:dyDescent="0.25">
      <c r="X656" s="35"/>
      <c r="Y656" s="4"/>
      <c r="AA656" s="47"/>
      <c r="AB656" s="50"/>
      <c r="AC656" s="48"/>
      <c r="AD656" s="48"/>
      <c r="AE656" s="52"/>
      <c r="AF656" s="47"/>
      <c r="AG656" s="48"/>
      <c r="AH656" s="53"/>
      <c r="AI656" s="52"/>
    </row>
    <row r="657" spans="22:36" x14ac:dyDescent="0.25">
      <c r="X657" s="35"/>
      <c r="AC657" s="47"/>
      <c r="AF657" s="47"/>
      <c r="AG657" s="19"/>
      <c r="AH657" s="51"/>
    </row>
    <row r="658" spans="22:36" x14ac:dyDescent="0.25">
      <c r="X658" s="35"/>
      <c r="Y658" s="4"/>
      <c r="AA658" s="47"/>
      <c r="AC658" s="47"/>
      <c r="AD658" s="47"/>
      <c r="AE658" s="50"/>
      <c r="AF658" s="47"/>
      <c r="AG658" s="47"/>
      <c r="AH658" s="51"/>
      <c r="AI658" s="50"/>
    </row>
    <row r="659" spans="22:36" x14ac:dyDescent="0.25">
      <c r="X659" s="35"/>
      <c r="Y659" s="43"/>
      <c r="Z659" s="43"/>
      <c r="AA659" s="43"/>
      <c r="AC659" s="48"/>
      <c r="AD659" s="48"/>
      <c r="AE659" s="52"/>
      <c r="AF659" s="47"/>
      <c r="AG659" s="48"/>
      <c r="AH659" s="53"/>
      <c r="AI659" s="52"/>
    </row>
    <row r="660" spans="22:36" x14ac:dyDescent="0.25">
      <c r="X660" s="35"/>
      <c r="Y660" s="54"/>
      <c r="Z660" s="35"/>
      <c r="AH660" s="47"/>
    </row>
    <row r="661" spans="22:36" x14ac:dyDescent="0.25">
      <c r="X661" s="35"/>
      <c r="Y661" s="54"/>
      <c r="Z661" s="35"/>
      <c r="AH661" s="47"/>
    </row>
    <row r="662" spans="22:36" x14ac:dyDescent="0.25">
      <c r="V662" s="29"/>
      <c r="W662" s="29"/>
      <c r="X662" s="55"/>
      <c r="Z662" s="47"/>
      <c r="AA662" s="27"/>
      <c r="AB662" s="27"/>
      <c r="AC662" s="27"/>
      <c r="AD662" s="27"/>
      <c r="AE662" s="27"/>
      <c r="AF662" s="27"/>
      <c r="AG662" s="27"/>
      <c r="AH662" s="48"/>
      <c r="AI662" s="27"/>
      <c r="AJ662" s="27"/>
    </row>
    <row r="663" spans="22:36" x14ac:dyDescent="0.25">
      <c r="X663" s="35"/>
      <c r="Z663" s="56"/>
      <c r="AG663" s="50"/>
    </row>
    <row r="664" spans="22:36" x14ac:dyDescent="0.25">
      <c r="X664" s="35"/>
      <c r="Z664" s="56"/>
    </row>
    <row r="665" spans="22:36" x14ac:dyDescent="0.25">
      <c r="AC665" s="47"/>
      <c r="AE665" s="47"/>
      <c r="AG665" s="47"/>
    </row>
    <row r="667" spans="22:36" x14ac:dyDescent="0.25">
      <c r="AC667" s="47"/>
    </row>
    <row r="669" spans="22:36" x14ac:dyDescent="0.25">
      <c r="AA669" s="19"/>
    </row>
    <row r="670" spans="22:36" x14ac:dyDescent="0.25">
      <c r="AA670" s="19"/>
      <c r="AE670" s="50"/>
    </row>
    <row r="671" spans="22:36" x14ac:dyDescent="0.25">
      <c r="AA671" s="19"/>
    </row>
    <row r="672" spans="22:36" x14ac:dyDescent="0.25">
      <c r="AA672" s="19"/>
    </row>
    <row r="673" spans="27:30" x14ac:dyDescent="0.25">
      <c r="AA673" s="29"/>
    </row>
    <row r="674" spans="27:30" x14ac:dyDescent="0.25">
      <c r="AA674" s="19"/>
    </row>
    <row r="675" spans="27:30" x14ac:dyDescent="0.25">
      <c r="AA675" s="19"/>
    </row>
    <row r="676" spans="27:30" x14ac:dyDescent="0.25">
      <c r="AA676" s="19"/>
      <c r="AD676" s="19"/>
    </row>
    <row r="786" spans="1:1" x14ac:dyDescent="0.25">
      <c r="A786" s="116">
        <v>44452</v>
      </c>
    </row>
  </sheetData>
  <mergeCells count="12">
    <mergeCell ref="E7:G7"/>
    <mergeCell ref="J7:U7"/>
    <mergeCell ref="E8:G8"/>
    <mergeCell ref="AA653:AA655"/>
    <mergeCell ref="AB653:AB655"/>
    <mergeCell ref="A6:J6"/>
    <mergeCell ref="L6:U6"/>
    <mergeCell ref="A1:U1"/>
    <mergeCell ref="A2:U2"/>
    <mergeCell ref="A3:U3"/>
    <mergeCell ref="A4:U4"/>
    <mergeCell ref="A5:U5"/>
  </mergeCells>
  <printOptions horizontalCentered="1"/>
  <pageMargins left="0.5" right="0.59" top="0.74803149606299202" bottom="0.74803149606299202" header="0.31496062992126" footer="0.31496062992126"/>
  <pageSetup paperSize="9" scale="71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40"/>
  <sheetViews>
    <sheetView zoomScale="85" zoomScaleNormal="85" workbookViewId="0">
      <selection activeCell="U18" sqref="U18"/>
    </sheetView>
  </sheetViews>
  <sheetFormatPr defaultRowHeight="15" x14ac:dyDescent="0.25"/>
  <cols>
    <col min="1" max="1" width="13" customWidth="1"/>
    <col min="2" max="2" width="15" bestFit="1" customWidth="1"/>
    <col min="3" max="3" width="14" bestFit="1" customWidth="1"/>
    <col min="4" max="4" width="13.140625" bestFit="1" customWidth="1"/>
    <col min="5" max="5" width="11.85546875" bestFit="1" customWidth="1"/>
    <col min="6" max="6" width="13.140625" bestFit="1" customWidth="1"/>
    <col min="7" max="7" width="14.28515625" bestFit="1" customWidth="1"/>
    <col min="8" max="8" width="13.140625" bestFit="1" customWidth="1"/>
    <col min="9" max="9" width="12.140625" bestFit="1" customWidth="1"/>
    <col min="10" max="10" width="13.140625" bestFit="1" customWidth="1"/>
    <col min="11" max="11" width="14.28515625" bestFit="1" customWidth="1"/>
    <col min="12" max="12" width="13.140625" bestFit="1" customWidth="1"/>
    <col min="13" max="13" width="12.140625" bestFit="1" customWidth="1"/>
    <col min="14" max="14" width="13.140625" bestFit="1" customWidth="1"/>
    <col min="15" max="15" width="14.28515625" bestFit="1" customWidth="1"/>
    <col min="16" max="16" width="13.140625" bestFit="1" customWidth="1"/>
    <col min="17" max="17" width="12.140625" bestFit="1" customWidth="1"/>
    <col min="18" max="18" width="13.5703125" customWidth="1"/>
    <col min="19" max="19" width="15.28515625" bestFit="1" customWidth="1"/>
    <col min="20" max="20" width="12.28515625" bestFit="1" customWidth="1"/>
  </cols>
  <sheetData>
    <row r="1" spans="1:18" x14ac:dyDescent="0.25">
      <c r="A1" s="245" t="s">
        <v>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8" x14ac:dyDescent="0.25">
      <c r="A2" s="245" t="s">
        <v>39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x14ac:dyDescent="0.25">
      <c r="A3" s="245" t="s">
        <v>48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8" x14ac:dyDescent="0.2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x14ac:dyDescent="0.25">
      <c r="A5" s="246" t="s">
        <v>49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8" x14ac:dyDescent="0.2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</row>
    <row r="7" spans="1:18" x14ac:dyDescent="0.25">
      <c r="A7" s="236"/>
      <c r="B7" s="236"/>
      <c r="C7" s="236"/>
      <c r="D7" s="236"/>
      <c r="E7" s="236"/>
      <c r="F7" s="236"/>
      <c r="G7" s="236"/>
      <c r="H7" s="236"/>
      <c r="I7" s="236"/>
      <c r="J7" s="237"/>
      <c r="K7" s="237"/>
      <c r="L7" s="237"/>
      <c r="M7" s="237"/>
      <c r="N7" s="237"/>
      <c r="O7" s="237"/>
      <c r="P7" s="237"/>
      <c r="Q7" s="237"/>
      <c r="R7" s="237"/>
    </row>
    <row r="8" spans="1:18" x14ac:dyDescent="0.25">
      <c r="A8" s="238" t="s">
        <v>50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</row>
    <row r="9" spans="1:18" x14ac:dyDescent="0.25">
      <c r="A9" s="65" t="s">
        <v>51</v>
      </c>
      <c r="B9" s="65" t="s">
        <v>52</v>
      </c>
      <c r="C9" s="65" t="s">
        <v>53</v>
      </c>
      <c r="D9" s="65" t="s">
        <v>54</v>
      </c>
      <c r="E9" s="66" t="s">
        <v>55</v>
      </c>
      <c r="F9" s="65" t="s">
        <v>56</v>
      </c>
      <c r="G9" s="65" t="s">
        <v>57</v>
      </c>
      <c r="H9" s="65" t="s">
        <v>58</v>
      </c>
      <c r="I9" s="66" t="s">
        <v>59</v>
      </c>
      <c r="J9" s="65" t="s">
        <v>60</v>
      </c>
      <c r="K9" s="65" t="s">
        <v>61</v>
      </c>
      <c r="L9" s="65" t="s">
        <v>62</v>
      </c>
      <c r="M9" s="66" t="s">
        <v>63</v>
      </c>
      <c r="N9" s="65" t="s">
        <v>64</v>
      </c>
      <c r="O9" s="65" t="s">
        <v>65</v>
      </c>
      <c r="P9" s="65" t="s">
        <v>66</v>
      </c>
      <c r="Q9" s="66" t="s">
        <v>67</v>
      </c>
      <c r="R9" s="65" t="s">
        <v>6</v>
      </c>
    </row>
    <row r="10" spans="1:18" x14ac:dyDescent="0.25">
      <c r="A10" s="239" t="s">
        <v>68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1"/>
    </row>
    <row r="11" spans="1:18" x14ac:dyDescent="0.25">
      <c r="A11" s="76" t="s">
        <v>47</v>
      </c>
      <c r="B11" s="117">
        <f>PPMP!J296+PPMP!J301+PPMP!J391+PPMP!J395+PPMP!J517+PPMP!J556+PPMP!J563+PPMP!J581+PPMP!J595+PPMP!J599+PPMP!J613</f>
        <v>11</v>
      </c>
      <c r="C11" s="68"/>
      <c r="D11" s="68"/>
      <c r="E11" s="119">
        <f>B11+C11+D11</f>
        <v>11</v>
      </c>
      <c r="F11" s="68"/>
      <c r="G11" s="68"/>
      <c r="H11" s="68"/>
      <c r="I11" s="133"/>
      <c r="J11" s="68"/>
      <c r="K11" s="68"/>
      <c r="L11" s="68"/>
      <c r="M11" s="133"/>
      <c r="N11" s="68"/>
      <c r="O11" s="68"/>
      <c r="P11" s="68"/>
      <c r="Q11" s="133"/>
      <c r="R11" s="120">
        <f>E11+I11+M11+Q11</f>
        <v>11</v>
      </c>
    </row>
    <row r="12" spans="1:18" x14ac:dyDescent="0.25">
      <c r="A12" s="67" t="s">
        <v>40</v>
      </c>
      <c r="B12" s="18">
        <f>PPMP!J376+PPMP!J427+PPMP!J585+PPMP!J588</f>
        <v>4</v>
      </c>
      <c r="C12" s="18">
        <f>PPMP!K37+PPMP!K172+PPMP!K321+PPMP!K334+PPMP!K362+PPMP!K407+PPMP!K418+PPMP!K445+PPMP!K481+PPMP!K546</f>
        <v>10</v>
      </c>
      <c r="D12" s="18">
        <f>PPMP!L350+PPMP!L376+PPMP!L427</f>
        <v>3</v>
      </c>
      <c r="E12" s="119">
        <f t="shared" ref="E12:E13" si="0">B12+C12+D12</f>
        <v>17</v>
      </c>
      <c r="F12" s="18">
        <f>PPMP!M68+PPMP!M191+PPMP!M200+PPMP!M293+PPMP!M311+PPMP!M318+PPMP!M346+PPMP!M376+PPMP!M399+PPMP!M412+PPMP!M427+PPMP!M445+PPMP!M491+PPMP!M508+PPMP!M544+PPMP!M552</f>
        <v>15</v>
      </c>
      <c r="G12" s="18">
        <f>PPMP!N99+PPMP!N172+PPMP!N321+PPMP!N334+PPMP!N362+PPMP!N407+PPMP!N418+PPMP!N445+PPMP!N481+PPMP!N546</f>
        <v>10</v>
      </c>
      <c r="H12" s="18">
        <f>PPMP!O376+PPMP!O427+PPMP!O445</f>
        <v>2</v>
      </c>
      <c r="I12" s="133">
        <f t="shared" ref="I12:I13" si="1">F12+G12+H12</f>
        <v>27</v>
      </c>
      <c r="J12" s="18">
        <f>PPMP!P11+PPMP!P234+PPMP!P306+PPMP!P346+PPMP!P376+PPMP!P412+PPMP!P427</f>
        <v>7</v>
      </c>
      <c r="K12" s="18">
        <f>PPMP!Q172+PPMP!Q321+PPMP!Q334+PPMP!Q362+PPMP!Q407+PPMP!Q418+PPMP!Q445+PPMP!Q481+PPMP!Q544+PPMP!Q546</f>
        <v>10</v>
      </c>
      <c r="L12" s="18">
        <f>PPMP!R376+PPMP!R427</f>
        <v>2</v>
      </c>
      <c r="M12" s="133">
        <f t="shared" ref="M12:M13" si="2">J12+K12+L12</f>
        <v>19</v>
      </c>
      <c r="N12" s="18">
        <f>PPMP!S122+PPMP!S144+PPMP!S172+PPMP!S321+PPMP!S334+PPMP!S362+PPMP!S376+PPMP!S399+PPMP!S407+PPMP!S427+PPMP!S445+PPMP!S481+PPMP!S546</f>
        <v>13</v>
      </c>
      <c r="O12" s="18">
        <f>PPMP!T376+PPMP!T427</f>
        <v>2</v>
      </c>
      <c r="P12" s="18"/>
      <c r="Q12" s="133">
        <f t="shared" ref="Q12:Q13" si="3">N12+O12+P12</f>
        <v>15</v>
      </c>
      <c r="R12" s="120">
        <f t="shared" ref="R12:R13" si="4">E12+I12+M12+Q12</f>
        <v>78</v>
      </c>
    </row>
    <row r="13" spans="1:18" x14ac:dyDescent="0.25">
      <c r="A13" s="67" t="s">
        <v>73</v>
      </c>
      <c r="B13" s="18"/>
      <c r="C13" s="18">
        <f>PPMP!K499+PPMP!K502+PPMP!K503+PPMP!K504+PPMP!K505+PPMP!K506+PPMP!K512+PPMP!K515</f>
        <v>17</v>
      </c>
      <c r="D13" s="18"/>
      <c r="E13" s="119">
        <f t="shared" si="0"/>
        <v>17</v>
      </c>
      <c r="F13" s="18">
        <f>PPMP!M499+PPMP!M502</f>
        <v>7</v>
      </c>
      <c r="G13" s="18">
        <f>PPMP!N503+PPMP!N504+PPMP!N505+PPMP!N512+PPMP!N515</f>
        <v>9</v>
      </c>
      <c r="H13" s="18">
        <f>PPMP!O499+PPMP!O502</f>
        <v>7</v>
      </c>
      <c r="I13" s="133">
        <f t="shared" si="1"/>
        <v>23</v>
      </c>
      <c r="J13" s="18"/>
      <c r="K13" s="18">
        <f>PPMP!Q499+PPMP!Q502+PPMP!Q503+PPMP!Q504+PPMP!Q505+PPMP!Q512+PPMP!Q515</f>
        <v>16</v>
      </c>
      <c r="L13" s="18"/>
      <c r="M13" s="133">
        <f t="shared" si="2"/>
        <v>16</v>
      </c>
      <c r="N13" s="18">
        <f>PPMP!S499+PPMP!S502</f>
        <v>7</v>
      </c>
      <c r="O13" s="18">
        <f>PPMP!T503+PPMP!T504+PPMP!T505+PPMP!T512+PPMP!T515</f>
        <v>9</v>
      </c>
      <c r="P13" s="18"/>
      <c r="Q13" s="133">
        <f t="shared" si="3"/>
        <v>16</v>
      </c>
      <c r="R13" s="120">
        <f t="shared" si="4"/>
        <v>72</v>
      </c>
    </row>
    <row r="14" spans="1:18" x14ac:dyDescent="0.25">
      <c r="A14" s="69" t="s">
        <v>6</v>
      </c>
      <c r="B14" s="118"/>
      <c r="C14" s="118"/>
      <c r="D14" s="118"/>
      <c r="E14" s="119">
        <f>E11+E12+E13</f>
        <v>45</v>
      </c>
      <c r="F14" s="120"/>
      <c r="G14" s="120"/>
      <c r="H14" s="120"/>
      <c r="I14" s="119">
        <f>I11+I12+I13</f>
        <v>50</v>
      </c>
      <c r="J14" s="120"/>
      <c r="K14" s="120"/>
      <c r="L14" s="120"/>
      <c r="M14" s="133">
        <f>SUM(M11:M13)</f>
        <v>35</v>
      </c>
      <c r="N14" s="120"/>
      <c r="O14" s="120"/>
      <c r="P14" s="120"/>
      <c r="Q14" s="119">
        <f>SUM(Q11:Q13)</f>
        <v>31</v>
      </c>
      <c r="R14" s="120">
        <f>E14+I14+M14+Q14</f>
        <v>161</v>
      </c>
    </row>
    <row r="15" spans="1:18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x14ac:dyDescent="0.25">
      <c r="A16" s="242" t="s">
        <v>69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</row>
    <row r="17" spans="1:20" ht="25.5" x14ac:dyDescent="0.25">
      <c r="A17" s="71" t="s">
        <v>70</v>
      </c>
      <c r="B17" s="72" t="s">
        <v>52</v>
      </c>
      <c r="C17" s="72" t="s">
        <v>53</v>
      </c>
      <c r="D17" s="72" t="s">
        <v>54</v>
      </c>
      <c r="E17" s="73" t="s">
        <v>55</v>
      </c>
      <c r="F17" s="72" t="s">
        <v>56</v>
      </c>
      <c r="G17" s="72" t="s">
        <v>57</v>
      </c>
      <c r="H17" s="72" t="s">
        <v>58</v>
      </c>
      <c r="I17" s="73" t="s">
        <v>59</v>
      </c>
      <c r="J17" s="72" t="s">
        <v>60</v>
      </c>
      <c r="K17" s="72" t="s">
        <v>61</v>
      </c>
      <c r="L17" s="72" t="s">
        <v>62</v>
      </c>
      <c r="M17" s="73" t="s">
        <v>63</v>
      </c>
      <c r="N17" s="72" t="s">
        <v>64</v>
      </c>
      <c r="O17" s="72" t="s">
        <v>65</v>
      </c>
      <c r="P17" s="72" t="s">
        <v>66</v>
      </c>
      <c r="Q17" s="73" t="s">
        <v>67</v>
      </c>
      <c r="R17" s="74" t="s">
        <v>6</v>
      </c>
    </row>
    <row r="18" spans="1:20" x14ac:dyDescent="0.25">
      <c r="A18" s="76" t="s">
        <v>47</v>
      </c>
      <c r="B18" s="125">
        <f>PPMP!H296+PPMP!H301+PPMP!H391+PPMP!H395+PPMP!H517+PPMP!H556+PPMP!H563+PPMP!H581+PPMP!H595+PPMP!H599+PPMP!H613</f>
        <v>220158843</v>
      </c>
      <c r="C18" s="130"/>
      <c r="D18" s="128"/>
      <c r="E18" s="127">
        <f>SUM(B18:D18)</f>
        <v>220158843</v>
      </c>
      <c r="F18" s="128"/>
      <c r="G18" s="128"/>
      <c r="H18" s="128"/>
      <c r="I18" s="131">
        <f>SUM(F18:H18)</f>
        <v>0</v>
      </c>
      <c r="J18" s="128"/>
      <c r="K18" s="128"/>
      <c r="L18" s="128"/>
      <c r="M18" s="131">
        <f>SUM(J18:L18)</f>
        <v>0</v>
      </c>
      <c r="N18" s="128"/>
      <c r="O18" s="128"/>
      <c r="P18" s="128"/>
      <c r="Q18" s="132">
        <f>SUM(N18:P18)</f>
        <v>0</v>
      </c>
      <c r="R18" s="129">
        <f>Q18+M18+I18+E18</f>
        <v>220158843</v>
      </c>
      <c r="S18" s="75"/>
    </row>
    <row r="19" spans="1:20" x14ac:dyDescent="0.25">
      <c r="A19" s="76" t="s">
        <v>40</v>
      </c>
      <c r="B19" s="138">
        <f>PPMP!G376+PPMP!G427+PPMP!H585+PPMP!H588</f>
        <v>2480200</v>
      </c>
      <c r="C19" s="134">
        <f>PPMP!H37+PPMP!G172+PPMP!G321+PPMP!G334+PPMP!G362+PPMP!G407+PPMP!G418+PPMP!G445+PPMP!G481+PPMP!G546</f>
        <v>6863618.25</v>
      </c>
      <c r="D19" s="134">
        <f>PPMP!H350+PPMP!G376+PPMP!G427</f>
        <v>2900000</v>
      </c>
      <c r="E19" s="127">
        <f t="shared" ref="E19:E20" si="5">SUM(B19:D19)</f>
        <v>12243818.25</v>
      </c>
      <c r="F19" s="134">
        <f>PPMP!H68+PPMP!H191+PPMP!H200+PPMP!H293+PPMP!H311+PPMP!H318+PPMP!G346+PPMP!G376+PPMP!G399+PPMP!G412+PPMP!G427+PPMP!H491+PPMP!H508+PPMP!G544+PPMP!H552</f>
        <v>9333999.9989999998</v>
      </c>
      <c r="G19" s="134">
        <f>PPMP!H99+PPMP!G172+PPMP!G321+PPMP!G334+PPMP!G362+PPMP!G407+PPMP!G418+PPMP!G481+PPMP!G546</f>
        <v>6354682</v>
      </c>
      <c r="H19" s="134">
        <f>PPMP!G376+PPMP!G427+PPMP!G445</f>
        <v>2594936.25</v>
      </c>
      <c r="I19" s="131">
        <f t="shared" ref="I19:I20" si="6">SUM(F19:H19)</f>
        <v>18283618.248999998</v>
      </c>
      <c r="J19" s="134">
        <f>PPMP!H11+PPMP!H234+PPMP!H306+PPMP!G346+PPMP!G376+PPMP!G412+PPMP!G427</f>
        <v>7764299.9989999998</v>
      </c>
      <c r="K19" s="134">
        <f>PPMP!G172+PPMP!G321+PPMP!G334+PPMP!G362+PPMP!G407+PPMP!G418+PPMP!G445+PPMP!G481+PPMP!G544+PPMP!G546</f>
        <v>6753618.25</v>
      </c>
      <c r="L19" s="134">
        <f>PPMP!G376+PPMP!G427</f>
        <v>1936000</v>
      </c>
      <c r="M19" s="131">
        <f t="shared" ref="M19:M20" si="7">SUM(J19:L19)</f>
        <v>16453918.249</v>
      </c>
      <c r="N19" s="134">
        <f>PPMP!H122+PPMP!H144+PPMP!G172+PPMP!G321+PPMP!G334+PPMP!G362+PPMP!G376+PPMP!G399+PPMP!G407+PPMP!G427+PPMP!G445+PPMP!G481+PPMP!G546</f>
        <v>9659618.25</v>
      </c>
      <c r="O19" s="134">
        <f>PPMP!G376+PPMP!G427</f>
        <v>1936000</v>
      </c>
      <c r="P19" s="134"/>
      <c r="Q19" s="132">
        <f t="shared" ref="Q19:Q20" si="8">SUM(N19:P19)</f>
        <v>11595618.25</v>
      </c>
      <c r="R19" s="129">
        <f t="shared" ref="R19:R20" si="9">Q19+M19+I19+E19</f>
        <v>58576972.997999996</v>
      </c>
      <c r="S19" s="77"/>
      <c r="T19" s="78"/>
    </row>
    <row r="20" spans="1:20" x14ac:dyDescent="0.25">
      <c r="A20" s="76" t="s">
        <v>73</v>
      </c>
      <c r="B20" s="125"/>
      <c r="C20" s="125">
        <f>PPMP!G500+PPMP!G500+PPMP!G500+PPMP!G500+PPMP!G500+PPMP!G502+PPMP!G502+PPMP!G503+PPMP!G504+PPMP!G505+PPMP!G506+PPMP!G512+PPMP!G512+PPMP!G512+PPMP!G512+PPMP!G512+PPMP!G515</f>
        <v>12516512.800000001</v>
      </c>
      <c r="D20" s="125"/>
      <c r="E20" s="127">
        <f t="shared" si="5"/>
        <v>12516512.800000001</v>
      </c>
      <c r="F20" s="125">
        <f>PPMP!G500+PPMP!G500+PPMP!G500+PPMP!G500+PPMP!G500+PPMP!G502+PPMP!G502</f>
        <v>5902912.8000000007</v>
      </c>
      <c r="G20" s="125">
        <f>PPMP!G503+PPMP!G504+PPMP!G505+PPMP!G512+PPMP!G512+PPMP!G512+PPMP!G512+PPMP!G512+PPMP!G515</f>
        <v>6313600</v>
      </c>
      <c r="H20" s="125">
        <f>PPMP!G500+PPMP!G500+PPMP!G500+PPMP!G500+PPMP!G500+PPMP!G502+PPMP!G502</f>
        <v>5902912.8000000007</v>
      </c>
      <c r="I20" s="131">
        <f t="shared" si="6"/>
        <v>18119425.600000001</v>
      </c>
      <c r="J20" s="125"/>
      <c r="K20" s="125">
        <f>PPMP!G500+PPMP!G500+PPMP!G500+PPMP!G500+PPMP!G500+PPMP!G502+PPMP!G502+PPMP!G503+PPMP!G504+PPMP!G505+PPMP!G512+PPMP!G512+PPMP!G512+PPMP!G512+PPMP!G512+PPMP!G515</f>
        <v>12216512.800000001</v>
      </c>
      <c r="L20" s="125"/>
      <c r="M20" s="131">
        <f t="shared" si="7"/>
        <v>12216512.800000001</v>
      </c>
      <c r="N20" s="125">
        <f>PPMP!G500+PPMP!G500+PPMP!G500+PPMP!G500+PPMP!G500+PPMP!G502+PPMP!G502</f>
        <v>5902912.8000000007</v>
      </c>
      <c r="O20" s="125">
        <f>PPMP!G503+PPMP!G504+PPMP!G505+PPMP!G512+PPMP!G512+PPMP!G512+PPMP!G512+PPMP!G512+PPMP!G515</f>
        <v>6313600</v>
      </c>
      <c r="P20" s="125"/>
      <c r="Q20" s="132">
        <f t="shared" si="8"/>
        <v>12216512.800000001</v>
      </c>
      <c r="R20" s="129">
        <f t="shared" si="9"/>
        <v>55068964</v>
      </c>
      <c r="S20" s="77"/>
      <c r="T20" s="78"/>
    </row>
    <row r="21" spans="1:20" x14ac:dyDescent="0.25">
      <c r="A21" s="79" t="s">
        <v>6</v>
      </c>
      <c r="B21" s="126"/>
      <c r="C21" s="126"/>
      <c r="D21" s="126"/>
      <c r="E21" s="127">
        <f>SUM(E18:E20)</f>
        <v>244919174.05000001</v>
      </c>
      <c r="F21" s="126"/>
      <c r="G21" s="126"/>
      <c r="H21" s="126"/>
      <c r="I21" s="131">
        <f>SUM(I18:I20)</f>
        <v>36403043.848999999</v>
      </c>
      <c r="J21" s="126"/>
      <c r="K21" s="126"/>
      <c r="L21" s="126"/>
      <c r="M21" s="127">
        <f>SUM(M18:M20)</f>
        <v>28670431.049000002</v>
      </c>
      <c r="N21" s="126"/>
      <c r="O21" s="124"/>
      <c r="P21" s="124"/>
      <c r="Q21" s="132">
        <f>SUM(Q18:Q20)</f>
        <v>23812131.050000001</v>
      </c>
      <c r="R21" s="129">
        <f>Q21+M21+I21+E21</f>
        <v>333804779.99800003</v>
      </c>
      <c r="S21" s="75"/>
    </row>
    <row r="22" spans="1:20" x14ac:dyDescent="0.25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78"/>
    </row>
    <row r="23" spans="1:20" x14ac:dyDescent="0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35"/>
      <c r="R23" s="85"/>
      <c r="S23" s="35"/>
      <c r="T23" s="78"/>
    </row>
    <row r="24" spans="1:20" x14ac:dyDescent="0.25">
      <c r="A24" s="83"/>
      <c r="B24" s="83"/>
      <c r="C24" s="83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3"/>
      <c r="Q24" s="86"/>
      <c r="R24" s="86"/>
    </row>
    <row r="25" spans="1:20" x14ac:dyDescent="0.25">
      <c r="A25" s="83"/>
      <c r="B25" s="83"/>
      <c r="C25" s="86"/>
      <c r="D25" s="88"/>
      <c r="E25" s="86"/>
      <c r="F25" s="88"/>
      <c r="G25" s="83"/>
      <c r="H25" s="87"/>
      <c r="I25" s="87"/>
      <c r="J25" s="87"/>
      <c r="K25" s="83"/>
      <c r="L25" s="86"/>
      <c r="M25" s="83"/>
      <c r="N25" s="83"/>
      <c r="O25" s="83"/>
      <c r="P25" s="83"/>
      <c r="Q25" s="83"/>
      <c r="R25" s="86"/>
      <c r="S25" s="89"/>
    </row>
    <row r="26" spans="1:20" x14ac:dyDescent="0.25">
      <c r="A26" s="83"/>
      <c r="B26" s="83"/>
      <c r="C26" s="83"/>
      <c r="D26" s="90"/>
      <c r="E26" s="86"/>
      <c r="F26" s="91"/>
      <c r="G26" s="84"/>
      <c r="H26" s="84"/>
      <c r="I26" s="84"/>
      <c r="J26" s="83"/>
      <c r="K26" s="83"/>
      <c r="L26" s="83"/>
      <c r="M26" s="83"/>
      <c r="N26" s="83"/>
      <c r="O26" s="83"/>
      <c r="P26" s="83"/>
      <c r="Q26" s="83"/>
      <c r="R26" s="92"/>
    </row>
    <row r="27" spans="1:20" x14ac:dyDescent="0.25">
      <c r="A27" s="83"/>
      <c r="B27" s="83"/>
      <c r="C27" s="83"/>
      <c r="D27" s="83"/>
      <c r="E27" s="83"/>
      <c r="F27" s="91"/>
      <c r="G27" s="84"/>
      <c r="H27" s="84"/>
      <c r="I27" s="84"/>
      <c r="J27" s="83"/>
      <c r="K27" s="83"/>
      <c r="L27" s="83"/>
      <c r="M27" s="83"/>
      <c r="N27" s="83"/>
      <c r="O27" s="83"/>
      <c r="P27" s="83"/>
      <c r="Q27" s="83"/>
      <c r="R27" s="90"/>
    </row>
    <row r="28" spans="1:20" x14ac:dyDescent="0.25">
      <c r="A28" s="83"/>
      <c r="B28" s="83"/>
      <c r="C28" s="83"/>
      <c r="D28" s="83"/>
      <c r="E28" s="86"/>
      <c r="F28" s="91"/>
      <c r="G28" s="84"/>
      <c r="H28" s="84"/>
      <c r="I28" s="84"/>
      <c r="J28" s="83"/>
      <c r="K28" s="83"/>
      <c r="L28" s="83"/>
      <c r="M28" s="83"/>
      <c r="N28" s="83"/>
      <c r="O28" s="83"/>
      <c r="P28" s="83"/>
      <c r="Q28" s="83"/>
      <c r="R28" s="83"/>
    </row>
    <row r="29" spans="1:20" x14ac:dyDescent="0.25">
      <c r="A29" s="83"/>
      <c r="B29" s="83"/>
      <c r="C29" s="83"/>
      <c r="D29" s="83"/>
      <c r="E29" s="83"/>
      <c r="F29" s="91"/>
      <c r="G29" s="84"/>
      <c r="H29" s="84"/>
      <c r="I29" s="84"/>
      <c r="J29" s="83"/>
      <c r="K29" s="83"/>
      <c r="L29" s="83"/>
      <c r="M29" s="83"/>
      <c r="N29" s="83"/>
      <c r="O29" s="83"/>
      <c r="P29" s="83"/>
      <c r="Q29" s="83"/>
      <c r="R29" s="90"/>
    </row>
    <row r="30" spans="1:20" x14ac:dyDescent="0.25">
      <c r="A30" s="83"/>
      <c r="B30" s="83"/>
      <c r="C30" s="83"/>
      <c r="D30" s="83"/>
      <c r="E30" s="83"/>
      <c r="F30" s="91"/>
      <c r="G30" s="84"/>
      <c r="H30" s="84"/>
      <c r="I30" s="84"/>
      <c r="J30" s="83"/>
      <c r="K30" s="83"/>
      <c r="L30" s="83"/>
      <c r="M30" s="83"/>
      <c r="N30" s="83"/>
      <c r="O30" s="83"/>
      <c r="P30" s="83"/>
      <c r="Q30" s="83"/>
      <c r="R30" s="83"/>
    </row>
    <row r="31" spans="1:20" x14ac:dyDescent="0.25">
      <c r="A31" s="83"/>
      <c r="B31" s="83"/>
      <c r="C31" s="83"/>
      <c r="D31" s="83"/>
      <c r="E31" s="83"/>
      <c r="F31" s="91"/>
      <c r="G31" s="84"/>
      <c r="H31" s="84"/>
      <c r="I31" s="84"/>
      <c r="J31" s="83"/>
      <c r="K31" s="83"/>
      <c r="L31" s="83"/>
      <c r="M31" s="83"/>
      <c r="N31" s="83"/>
      <c r="O31" s="83"/>
      <c r="P31" s="83"/>
      <c r="Q31" s="83"/>
      <c r="R31" s="83"/>
    </row>
    <row r="32" spans="1:20" x14ac:dyDescent="0.25">
      <c r="F32" s="91"/>
      <c r="G32" s="84"/>
      <c r="H32" s="84"/>
      <c r="I32" s="84"/>
    </row>
    <row r="33" spans="1:19" s="75" customFormat="1" x14ac:dyDescent="0.25">
      <c r="B33" s="93"/>
      <c r="C33" s="93"/>
      <c r="D33" s="93"/>
      <c r="E33" s="94"/>
      <c r="F33" s="95"/>
      <c r="G33" s="96"/>
      <c r="H33" s="96"/>
      <c r="I33" s="97"/>
      <c r="J33" s="93"/>
      <c r="K33" s="93"/>
      <c r="L33" s="93"/>
      <c r="M33" s="94"/>
      <c r="N33" s="93"/>
      <c r="O33" s="93"/>
      <c r="P33" s="93"/>
      <c r="Q33" s="98"/>
      <c r="R33" s="98"/>
      <c r="S33" s="98"/>
    </row>
    <row r="34" spans="1:19" x14ac:dyDescent="0.25">
      <c r="A34" s="99"/>
      <c r="B34" s="100"/>
      <c r="C34" s="101"/>
      <c r="D34" s="101"/>
      <c r="E34" s="102"/>
      <c r="F34" s="103"/>
      <c r="G34" s="103"/>
      <c r="H34" s="103"/>
      <c r="I34" s="104"/>
      <c r="J34" s="101"/>
      <c r="K34" s="101"/>
      <c r="L34" s="101"/>
      <c r="M34" s="102"/>
      <c r="N34" s="101"/>
      <c r="O34" s="101"/>
      <c r="P34" s="105"/>
      <c r="S34" s="89"/>
    </row>
    <row r="35" spans="1:19" x14ac:dyDescent="0.25">
      <c r="A35" s="99"/>
      <c r="B35" s="100"/>
      <c r="C35" s="101"/>
      <c r="D35" s="101"/>
      <c r="E35" s="102"/>
      <c r="F35" s="101"/>
      <c r="G35" s="101"/>
      <c r="H35" s="101"/>
      <c r="I35" s="102"/>
      <c r="J35" s="102"/>
      <c r="K35" s="101"/>
      <c r="L35" s="101"/>
      <c r="M35" s="102"/>
      <c r="N35" s="101"/>
      <c r="O35" s="101"/>
      <c r="P35" s="105"/>
    </row>
    <row r="36" spans="1:19" x14ac:dyDescent="0.25">
      <c r="A36" s="99"/>
      <c r="B36" s="100"/>
      <c r="C36" s="101"/>
      <c r="D36" s="101"/>
      <c r="E36" s="102"/>
      <c r="F36" s="101"/>
      <c r="G36" s="101"/>
      <c r="H36" s="101"/>
      <c r="I36" s="102"/>
      <c r="J36" s="101"/>
      <c r="K36" s="101"/>
      <c r="L36" s="101"/>
      <c r="M36" s="102"/>
      <c r="N36" s="101"/>
      <c r="O36" s="101"/>
      <c r="P36" s="105"/>
    </row>
    <row r="37" spans="1:19" x14ac:dyDescent="0.25">
      <c r="B37" s="106"/>
      <c r="C37" s="105"/>
      <c r="D37" s="101"/>
      <c r="E37" s="102"/>
      <c r="F37" s="105"/>
      <c r="G37" s="101"/>
      <c r="H37" s="101"/>
      <c r="I37" s="102"/>
      <c r="J37" s="101"/>
      <c r="K37" s="105"/>
      <c r="L37" s="101"/>
      <c r="M37" s="102"/>
      <c r="N37" s="101"/>
      <c r="O37" s="101"/>
      <c r="P37" s="105"/>
    </row>
    <row r="38" spans="1:19" x14ac:dyDescent="0.25">
      <c r="B38" s="105"/>
      <c r="C38" s="105"/>
      <c r="D38" s="101"/>
      <c r="E38" s="102"/>
      <c r="F38" s="105"/>
      <c r="G38" s="101"/>
      <c r="H38" s="101"/>
      <c r="I38" s="102"/>
      <c r="J38" s="101"/>
      <c r="K38" s="105"/>
      <c r="L38" s="101"/>
      <c r="M38" s="102"/>
      <c r="N38" s="105"/>
      <c r="O38" s="101"/>
      <c r="P38" s="105"/>
    </row>
    <row r="39" spans="1:19" x14ac:dyDescent="0.25">
      <c r="B39" s="105"/>
      <c r="C39" s="105"/>
      <c r="D39" s="101"/>
      <c r="E39" s="102"/>
      <c r="F39" s="105"/>
      <c r="G39" s="105"/>
      <c r="H39" s="101"/>
      <c r="I39" s="102"/>
      <c r="J39" s="101"/>
      <c r="K39" s="105"/>
      <c r="L39" s="101"/>
      <c r="M39" s="102"/>
      <c r="N39" s="105"/>
      <c r="O39" s="101"/>
      <c r="P39" s="105"/>
    </row>
    <row r="40" spans="1:19" x14ac:dyDescent="0.25">
      <c r="B40" s="105"/>
      <c r="C40" s="105"/>
      <c r="D40" s="101"/>
      <c r="E40" s="102"/>
      <c r="F40" s="105"/>
      <c r="G40" s="105"/>
      <c r="H40" s="101"/>
      <c r="I40" s="102"/>
      <c r="J40" s="105"/>
      <c r="K40" s="105"/>
      <c r="L40" s="101"/>
      <c r="M40" s="102"/>
      <c r="N40" s="105"/>
      <c r="O40" s="101"/>
      <c r="P40" s="105"/>
    </row>
  </sheetData>
  <mergeCells count="11">
    <mergeCell ref="A6:R6"/>
    <mergeCell ref="A1:R1"/>
    <mergeCell ref="A2:R2"/>
    <mergeCell ref="A3:R3"/>
    <mergeCell ref="A4:R4"/>
    <mergeCell ref="A5:R5"/>
    <mergeCell ref="A7:I7"/>
    <mergeCell ref="J7:R7"/>
    <mergeCell ref="A8:R8"/>
    <mergeCell ref="A10:R10"/>
    <mergeCell ref="A16:R16"/>
  </mergeCells>
  <printOptions horizontalCentered="1"/>
  <pageMargins left="0.38" right="0.12" top="0.75" bottom="0.75" header="0.3" footer="0.3"/>
  <pageSetup paperSize="9" scale="6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0099-8880-45D4-ADD6-B069FA2B22C4}">
  <sheetPr>
    <tabColor rgb="FFFFFF00"/>
  </sheetPr>
  <dimension ref="A1:T26"/>
  <sheetViews>
    <sheetView tabSelected="1" zoomScale="80" zoomScaleNormal="80" zoomScaleSheetLayoutView="100" workbookViewId="0">
      <selection activeCell="J10" sqref="J10"/>
    </sheetView>
  </sheetViews>
  <sheetFormatPr defaultColWidth="8.85546875" defaultRowHeight="12.75" x14ac:dyDescent="0.25"/>
  <cols>
    <col min="1" max="1" width="5.42578125" style="10" customWidth="1"/>
    <col min="2" max="2" width="15.28515625" style="10" customWidth="1"/>
    <col min="3" max="3" width="25.42578125" style="8" customWidth="1"/>
    <col min="4" max="4" width="8.85546875" style="10" customWidth="1"/>
    <col min="5" max="5" width="15.42578125" style="10" customWidth="1"/>
    <col min="6" max="6" width="10" style="10" customWidth="1"/>
    <col min="7" max="7" width="10.42578125" style="10" customWidth="1"/>
    <col min="8" max="8" width="9.5703125" style="10" customWidth="1"/>
    <col min="9" max="9" width="9.28515625" style="3" customWidth="1"/>
    <col min="10" max="10" width="11.5703125" style="3" bestFit="1" customWidth="1"/>
    <col min="11" max="11" width="16.7109375" style="3" customWidth="1"/>
    <col min="12" max="12" width="17.28515625" style="10" customWidth="1"/>
    <col min="13" max="13" width="17.7109375" style="3" customWidth="1"/>
    <col min="14" max="14" width="25" style="11" customWidth="1"/>
    <col min="15" max="15" width="8.85546875" style="3"/>
    <col min="16" max="16" width="15.140625" style="3" bestFit="1" customWidth="1"/>
    <col min="17" max="17" width="16.28515625" style="3" bestFit="1" customWidth="1"/>
    <col min="18" max="16384" width="8.85546875" style="3"/>
  </cols>
  <sheetData>
    <row r="1" spans="1:20" ht="12.75" customHeight="1" x14ac:dyDescent="0.25">
      <c r="A1" s="225" t="s">
        <v>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20" ht="12.75" customHeight="1" x14ac:dyDescent="0.25">
      <c r="A2" s="226" t="s">
        <v>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20" ht="12.75" customHeight="1" x14ac:dyDescent="0.25">
      <c r="A3" s="225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91"/>
      <c r="N4" s="5"/>
    </row>
    <row r="5" spans="1:20" x14ac:dyDescent="0.25">
      <c r="A5" s="227" t="s">
        <v>588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47" t="s">
        <v>585</v>
      </c>
      <c r="N6" s="247"/>
    </row>
    <row r="7" spans="1:20" ht="36" customHeight="1" x14ac:dyDescent="0.25">
      <c r="A7" s="228" t="s">
        <v>11</v>
      </c>
      <c r="B7" s="229" t="s">
        <v>35</v>
      </c>
      <c r="C7" s="229" t="s">
        <v>36</v>
      </c>
      <c r="D7" s="229" t="s">
        <v>37</v>
      </c>
      <c r="E7" s="228" t="s">
        <v>38</v>
      </c>
      <c r="F7" s="228" t="s">
        <v>13</v>
      </c>
      <c r="G7" s="228"/>
      <c r="H7" s="228"/>
      <c r="I7" s="228"/>
      <c r="J7" s="228" t="s">
        <v>14</v>
      </c>
      <c r="K7" s="228" t="s">
        <v>15</v>
      </c>
      <c r="L7" s="228"/>
      <c r="M7" s="228"/>
      <c r="N7" s="33" t="s">
        <v>16</v>
      </c>
    </row>
    <row r="8" spans="1:20" ht="43.5" customHeight="1" x14ac:dyDescent="0.25">
      <c r="A8" s="228"/>
      <c r="B8" s="229"/>
      <c r="C8" s="229"/>
      <c r="D8" s="229"/>
      <c r="E8" s="228"/>
      <c r="F8" s="33" t="s">
        <v>17</v>
      </c>
      <c r="G8" s="33" t="s">
        <v>18</v>
      </c>
      <c r="H8" s="33" t="s">
        <v>19</v>
      </c>
      <c r="I8" s="33" t="s">
        <v>20</v>
      </c>
      <c r="J8" s="228"/>
      <c r="K8" s="33" t="s">
        <v>6</v>
      </c>
      <c r="L8" s="33" t="s">
        <v>5</v>
      </c>
      <c r="M8" s="33" t="s">
        <v>7</v>
      </c>
      <c r="N8" s="33" t="s">
        <v>21</v>
      </c>
    </row>
    <row r="9" spans="1:20" x14ac:dyDescent="0.25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  <c r="K9" s="6">
        <v>12</v>
      </c>
      <c r="L9" s="6">
        <v>13</v>
      </c>
      <c r="M9" s="6">
        <v>14</v>
      </c>
      <c r="N9" s="6">
        <v>15</v>
      </c>
    </row>
    <row r="10" spans="1:20" ht="51" x14ac:dyDescent="0.25">
      <c r="A10" s="6">
        <v>2</v>
      </c>
      <c r="B10" s="216" t="s">
        <v>453</v>
      </c>
      <c r="C10" s="111" t="s">
        <v>452</v>
      </c>
      <c r="D10" s="6" t="s">
        <v>577</v>
      </c>
      <c r="E10" s="59" t="s">
        <v>582</v>
      </c>
      <c r="F10" s="40">
        <v>45292</v>
      </c>
      <c r="G10" s="40" t="s">
        <v>86</v>
      </c>
      <c r="H10" s="40">
        <v>45323</v>
      </c>
      <c r="I10" s="40">
        <v>45323</v>
      </c>
      <c r="J10" s="6" t="s">
        <v>587</v>
      </c>
      <c r="K10" s="63">
        <f>L10</f>
        <v>70281020</v>
      </c>
      <c r="L10" s="62">
        <f>'PPMP FY 2023'!H10</f>
        <v>70281020</v>
      </c>
      <c r="M10" s="62"/>
      <c r="N10" s="137" t="s">
        <v>583</v>
      </c>
    </row>
    <row r="11" spans="1:20" x14ac:dyDescent="0.25">
      <c r="A11" s="190">
        <v>3</v>
      </c>
      <c r="B11" s="185"/>
      <c r="C11" s="186" t="s">
        <v>6</v>
      </c>
      <c r="D11" s="187"/>
      <c r="E11" s="187"/>
      <c r="F11" s="187"/>
      <c r="G11" s="187"/>
      <c r="H11" s="187"/>
      <c r="I11" s="187"/>
      <c r="J11" s="187"/>
      <c r="K11" s="188">
        <f>SUM(K10:K10)</f>
        <v>70281020</v>
      </c>
      <c r="L11" s="188">
        <f>SUM(L10)</f>
        <v>70281020</v>
      </c>
      <c r="M11" s="188">
        <v>0</v>
      </c>
      <c r="N11" s="189"/>
    </row>
    <row r="12" spans="1:20" x14ac:dyDescent="0.25">
      <c r="A12" s="224"/>
      <c r="B12" s="224"/>
      <c r="C12" s="224"/>
      <c r="D12" s="224"/>
      <c r="E12" s="224"/>
      <c r="F12" s="224"/>
      <c r="G12" s="224"/>
      <c r="H12" s="224"/>
      <c r="I12" s="8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B13" s="30" t="s">
        <v>22</v>
      </c>
      <c r="D13" s="30"/>
      <c r="E13" s="30"/>
      <c r="G13" s="30" t="s">
        <v>23</v>
      </c>
      <c r="J13" s="30"/>
      <c r="K13" s="30"/>
      <c r="L13" s="4"/>
      <c r="M13" s="30" t="s">
        <v>8</v>
      </c>
    </row>
    <row r="14" spans="1:20" x14ac:dyDescent="0.25">
      <c r="J14" s="35"/>
      <c r="K14" s="35"/>
    </row>
    <row r="15" spans="1:20" x14ac:dyDescent="0.25">
      <c r="J15" s="11"/>
      <c r="K15" s="11"/>
    </row>
    <row r="16" spans="1:20" ht="15" customHeight="1" x14ac:dyDescent="0.25">
      <c r="J16" s="10"/>
      <c r="K16" s="10"/>
    </row>
    <row r="17" spans="2:16" x14ac:dyDescent="0.2">
      <c r="B17" s="32" t="s">
        <v>91</v>
      </c>
      <c r="C17" s="41"/>
      <c r="E17" s="28"/>
      <c r="F17" s="3"/>
      <c r="G17" s="107" t="s">
        <v>589</v>
      </c>
      <c r="H17" s="3"/>
      <c r="J17" s="28"/>
      <c r="K17" s="12"/>
      <c r="M17" s="107" t="s">
        <v>576</v>
      </c>
    </row>
    <row r="18" spans="2:16" x14ac:dyDescent="0.25">
      <c r="B18" s="11" t="s">
        <v>97</v>
      </c>
      <c r="C18" s="24"/>
      <c r="D18" s="28"/>
      <c r="E18" s="30"/>
      <c r="F18" s="3"/>
      <c r="G18" s="3" t="s">
        <v>586</v>
      </c>
      <c r="H18" s="3"/>
      <c r="J18" s="30"/>
      <c r="K18" s="30"/>
      <c r="L18" s="28"/>
      <c r="M18" s="3" t="s">
        <v>98</v>
      </c>
    </row>
    <row r="19" spans="2:16" x14ac:dyDescent="0.25">
      <c r="B19" s="11" t="s">
        <v>44</v>
      </c>
      <c r="C19" s="24"/>
      <c r="D19" s="30"/>
      <c r="E19" s="30"/>
      <c r="G19" s="30" t="s">
        <v>72</v>
      </c>
      <c r="J19" s="30"/>
      <c r="K19" s="30"/>
      <c r="L19" s="30"/>
      <c r="M19" s="3" t="s">
        <v>45</v>
      </c>
    </row>
    <row r="20" spans="2:16" x14ac:dyDescent="0.25">
      <c r="O20" s="10"/>
      <c r="P20" s="10"/>
    </row>
    <row r="21" spans="2:16" x14ac:dyDescent="0.25">
      <c r="O21" s="10"/>
      <c r="P21" s="10"/>
    </row>
    <row r="22" spans="2:16" x14ac:dyDescent="0.25">
      <c r="O22" s="10"/>
      <c r="P22" s="10"/>
    </row>
    <row r="23" spans="2:16" x14ac:dyDescent="0.2">
      <c r="G23" s="3"/>
      <c r="I23" s="12"/>
    </row>
    <row r="24" spans="2:16" x14ac:dyDescent="0.2">
      <c r="G24" s="3"/>
      <c r="I24" s="2"/>
    </row>
    <row r="25" spans="2:16" x14ac:dyDescent="0.2">
      <c r="I25" s="2"/>
    </row>
    <row r="26" spans="2:16" x14ac:dyDescent="0.2">
      <c r="I26" s="1"/>
    </row>
  </sheetData>
  <mergeCells count="14">
    <mergeCell ref="J7:J8"/>
    <mergeCell ref="K7:M7"/>
    <mergeCell ref="A12:H12"/>
    <mergeCell ref="A1:N1"/>
    <mergeCell ref="A2:N2"/>
    <mergeCell ref="A3:N3"/>
    <mergeCell ref="A5:N5"/>
    <mergeCell ref="A7:A8"/>
    <mergeCell ref="B7:B8"/>
    <mergeCell ref="C7:C8"/>
    <mergeCell ref="D7:D8"/>
    <mergeCell ref="E7:E8"/>
    <mergeCell ref="F7:I7"/>
    <mergeCell ref="M6:N6"/>
  </mergeCells>
  <printOptions horizontalCentered="1"/>
  <pageMargins left="0.12" right="0.12" top="0.74803040244969399" bottom="0.56999999999999995" header="0.31496062992126" footer="0.31496062992126"/>
  <pageSetup paperSize="9" scale="7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3208-8B95-4C54-B9AD-CB624A087A75}">
  <sheetPr>
    <tabColor rgb="FFFFFF00"/>
  </sheetPr>
  <dimension ref="A1:AJ177"/>
  <sheetViews>
    <sheetView zoomScaleNormal="100" zoomScaleSheetLayoutView="90" workbookViewId="0">
      <pane ySplit="9" topLeftCell="A10" activePane="bottomLeft" state="frozen"/>
      <selection pane="bottomLeft" activeCell="L6" sqref="L6:U6"/>
    </sheetView>
  </sheetViews>
  <sheetFormatPr defaultColWidth="8.85546875" defaultRowHeight="12.75" x14ac:dyDescent="0.25"/>
  <cols>
    <col min="1" max="1" width="5.5703125" style="116" customWidth="1"/>
    <col min="2" max="2" width="15" style="4" customWidth="1"/>
    <col min="3" max="3" width="40.42578125" style="24" customWidth="1"/>
    <col min="4" max="4" width="10.140625" style="10" customWidth="1"/>
    <col min="5" max="5" width="8.85546875" style="19" customWidth="1"/>
    <col min="6" max="6" width="7.7109375" style="10" customWidth="1"/>
    <col min="7" max="7" width="14.7109375" style="31" customWidth="1"/>
    <col min="8" max="8" width="17.7109375" style="31" customWidth="1"/>
    <col min="9" max="9" width="23.7109375" style="30" customWidth="1"/>
    <col min="10" max="11" width="3" style="19" customWidth="1"/>
    <col min="12" max="19" width="3.28515625" style="19" bestFit="1" customWidth="1"/>
    <col min="20" max="20" width="3.85546875" style="19" customWidth="1"/>
    <col min="21" max="21" width="3.28515625" style="19" bestFit="1" customWidth="1"/>
    <col min="22" max="23" width="3.85546875" style="19" customWidth="1"/>
    <col min="24" max="24" width="23.85546875" style="10" bestFit="1" customWidth="1"/>
    <col min="25" max="25" width="12" style="10" customWidth="1"/>
    <col min="26" max="26" width="8" style="10" customWidth="1"/>
    <col min="27" max="27" width="15.42578125" style="10" customWidth="1"/>
    <col min="28" max="28" width="12.42578125" style="10" customWidth="1"/>
    <col min="29" max="29" width="19.42578125" style="10" customWidth="1"/>
    <col min="30" max="30" width="17.7109375" style="10" bestFit="1" customWidth="1"/>
    <col min="31" max="31" width="22.28515625" style="10" customWidth="1"/>
    <col min="32" max="32" width="13.28515625" style="10" customWidth="1"/>
    <col min="33" max="33" width="17.28515625" style="10" customWidth="1"/>
    <col min="34" max="34" width="13.28515625" style="10" customWidth="1"/>
    <col min="35" max="35" width="23.85546875" style="10" customWidth="1"/>
    <col min="36" max="16384" width="8.85546875" style="10"/>
  </cols>
  <sheetData>
    <row r="1" spans="1:23" x14ac:dyDescent="0.25">
      <c r="A1" s="225" t="s">
        <v>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4"/>
      <c r="W1" s="4"/>
    </row>
    <row r="2" spans="1:23" x14ac:dyDescent="0.25">
      <c r="A2" s="226" t="s">
        <v>41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43"/>
      <c r="W2" s="43"/>
    </row>
    <row r="3" spans="1:23" x14ac:dyDescent="0.25">
      <c r="A3" s="225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4"/>
      <c r="W3" s="4"/>
    </row>
    <row r="4" spans="1:23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4"/>
      <c r="W4" s="4"/>
    </row>
    <row r="5" spans="1:23" x14ac:dyDescent="0.25">
      <c r="A5" s="226" t="s">
        <v>584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43"/>
      <c r="W5" s="43"/>
    </row>
    <row r="6" spans="1:23" ht="12.75" customHeight="1" x14ac:dyDescent="0.2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15"/>
      <c r="L6" s="248" t="s">
        <v>585</v>
      </c>
      <c r="M6" s="248"/>
      <c r="N6" s="248"/>
      <c r="O6" s="248"/>
      <c r="P6" s="248"/>
      <c r="Q6" s="248"/>
      <c r="R6" s="248"/>
      <c r="S6" s="248"/>
      <c r="T6" s="248"/>
      <c r="U6" s="248"/>
      <c r="V6" s="43"/>
      <c r="W6" s="43"/>
    </row>
    <row r="7" spans="1:23" x14ac:dyDescent="0.25">
      <c r="A7" s="112" t="s">
        <v>0</v>
      </c>
      <c r="B7" s="210" t="s">
        <v>24</v>
      </c>
      <c r="C7" s="38" t="s">
        <v>1</v>
      </c>
      <c r="D7" s="58" t="s">
        <v>2</v>
      </c>
      <c r="E7" s="231" t="s">
        <v>3</v>
      </c>
      <c r="F7" s="231"/>
      <c r="G7" s="231"/>
      <c r="H7" s="64" t="s">
        <v>25</v>
      </c>
      <c r="I7" s="210" t="s">
        <v>12</v>
      </c>
      <c r="J7" s="232" t="s">
        <v>4</v>
      </c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43"/>
      <c r="W7" s="43"/>
    </row>
    <row r="8" spans="1:23" x14ac:dyDescent="0.2">
      <c r="A8" s="113">
        <v>1</v>
      </c>
      <c r="B8" s="44">
        <v>2</v>
      </c>
      <c r="C8" s="44">
        <v>3</v>
      </c>
      <c r="D8" s="44">
        <v>4</v>
      </c>
      <c r="E8" s="233">
        <v>5</v>
      </c>
      <c r="F8" s="233"/>
      <c r="G8" s="233"/>
      <c r="H8" s="37">
        <v>6</v>
      </c>
      <c r="I8" s="44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14">
        <v>17</v>
      </c>
      <c r="T8" s="14">
        <v>18</v>
      </c>
      <c r="U8" s="14">
        <v>19</v>
      </c>
      <c r="V8" s="43"/>
      <c r="W8" s="43"/>
    </row>
    <row r="9" spans="1:23" x14ac:dyDescent="0.25">
      <c r="A9" s="113">
        <v>2</v>
      </c>
      <c r="B9" s="16"/>
      <c r="C9" s="202"/>
      <c r="D9" s="7"/>
      <c r="E9" s="17"/>
      <c r="F9" s="7"/>
      <c r="G9" s="7"/>
      <c r="H9" s="139"/>
      <c r="I9" s="109"/>
      <c r="J9" s="18" t="s">
        <v>26</v>
      </c>
      <c r="K9" s="18" t="s">
        <v>27</v>
      </c>
      <c r="L9" s="18" t="s">
        <v>28</v>
      </c>
      <c r="M9" s="18" t="s">
        <v>29</v>
      </c>
      <c r="N9" s="18" t="s">
        <v>28</v>
      </c>
      <c r="O9" s="18" t="s">
        <v>26</v>
      </c>
      <c r="P9" s="18" t="s">
        <v>26</v>
      </c>
      <c r="Q9" s="18" t="s">
        <v>29</v>
      </c>
      <c r="R9" s="18" t="s">
        <v>30</v>
      </c>
      <c r="S9" s="18" t="s">
        <v>31</v>
      </c>
      <c r="T9" s="18" t="s">
        <v>32</v>
      </c>
      <c r="U9" s="18" t="s">
        <v>33</v>
      </c>
      <c r="V9" s="43"/>
      <c r="W9" s="43"/>
    </row>
    <row r="10" spans="1:23" s="156" customFormat="1" x14ac:dyDescent="0.25">
      <c r="A10" s="113">
        <v>3</v>
      </c>
      <c r="B10" s="212" t="s">
        <v>453</v>
      </c>
      <c r="C10" s="173" t="s">
        <v>452</v>
      </c>
      <c r="D10" s="169"/>
      <c r="E10" s="168"/>
      <c r="F10" s="169"/>
      <c r="G10" s="169"/>
      <c r="H10" s="170">
        <f>H11</f>
        <v>70281020</v>
      </c>
      <c r="I10" s="209" t="s">
        <v>582</v>
      </c>
      <c r="J10" s="171"/>
      <c r="K10" s="171"/>
      <c r="L10" s="215"/>
      <c r="M10" s="171"/>
      <c r="N10" s="171"/>
      <c r="O10" s="171"/>
      <c r="P10" s="171"/>
      <c r="Q10" s="215"/>
      <c r="R10" s="171"/>
      <c r="S10" s="171"/>
      <c r="T10" s="171"/>
      <c r="U10" s="215"/>
      <c r="V10" s="155"/>
      <c r="W10" s="155"/>
    </row>
    <row r="11" spans="1:23" s="156" customFormat="1" ht="25.5" x14ac:dyDescent="0.25">
      <c r="A11" s="113">
        <v>4</v>
      </c>
      <c r="B11" s="213" t="s">
        <v>578</v>
      </c>
      <c r="C11" s="158" t="s">
        <v>579</v>
      </c>
      <c r="D11" s="160"/>
      <c r="E11" s="159"/>
      <c r="F11" s="160"/>
      <c r="G11" s="160"/>
      <c r="H11" s="161">
        <f>SUM(H12:H13)</f>
        <v>70281020</v>
      </c>
      <c r="I11" s="214" t="s">
        <v>582</v>
      </c>
      <c r="J11" s="180">
        <v>1</v>
      </c>
      <c r="K11" s="180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55"/>
      <c r="W11" s="155"/>
    </row>
    <row r="12" spans="1:23" s="156" customFormat="1" ht="25.5" x14ac:dyDescent="0.25">
      <c r="A12" s="113">
        <v>5</v>
      </c>
      <c r="B12" s="16"/>
      <c r="C12" s="59" t="s">
        <v>580</v>
      </c>
      <c r="D12" s="62"/>
      <c r="E12" s="153">
        <v>2000</v>
      </c>
      <c r="F12" s="62" t="s">
        <v>129</v>
      </c>
      <c r="G12" s="62">
        <v>15503.51</v>
      </c>
      <c r="H12" s="139">
        <f t="shared" ref="H12:H13" si="0">G12*E12</f>
        <v>31007020</v>
      </c>
      <c r="I12" s="208"/>
      <c r="J12" s="154"/>
      <c r="K12" s="181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5"/>
    </row>
    <row r="13" spans="1:23" s="156" customFormat="1" x14ac:dyDescent="0.25">
      <c r="A13" s="113">
        <v>6</v>
      </c>
      <c r="B13" s="16"/>
      <c r="C13" s="157" t="s">
        <v>581</v>
      </c>
      <c r="D13" s="62"/>
      <c r="E13" s="153">
        <v>2000</v>
      </c>
      <c r="F13" s="62" t="s">
        <v>129</v>
      </c>
      <c r="G13" s="62">
        <v>19637</v>
      </c>
      <c r="H13" s="139">
        <f t="shared" si="0"/>
        <v>39274000</v>
      </c>
      <c r="I13" s="208"/>
      <c r="J13" s="154"/>
      <c r="K13" s="181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  <c r="W13" s="155"/>
    </row>
    <row r="14" spans="1:23" x14ac:dyDescent="0.25">
      <c r="A14" s="184">
        <v>7</v>
      </c>
      <c r="B14" s="45"/>
      <c r="C14" s="141" t="s">
        <v>34</v>
      </c>
      <c r="D14" s="46"/>
      <c r="E14" s="142"/>
      <c r="F14" s="143"/>
      <c r="G14" s="144"/>
      <c r="H14" s="145">
        <f>H12+H13</f>
        <v>70281020</v>
      </c>
      <c r="I14" s="110"/>
      <c r="J14" s="108">
        <v>1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43"/>
      <c r="W14" s="43"/>
    </row>
    <row r="15" spans="1:23" x14ac:dyDescent="0.25">
      <c r="A15" s="114"/>
      <c r="B15" s="20"/>
      <c r="C15" s="21"/>
      <c r="D15" s="22"/>
      <c r="E15" s="23"/>
      <c r="F15" s="22"/>
      <c r="G15" s="22"/>
      <c r="H15" s="47"/>
      <c r="I15" s="149"/>
      <c r="O15" s="10"/>
      <c r="V15" s="43"/>
      <c r="W15" s="43"/>
    </row>
    <row r="16" spans="1:23" x14ac:dyDescent="0.25">
      <c r="A16" s="114"/>
      <c r="B16" s="24" t="s">
        <v>22</v>
      </c>
      <c r="C16" s="30"/>
      <c r="D16" s="26"/>
      <c r="E16" s="34"/>
      <c r="F16" s="26"/>
      <c r="G16" s="26"/>
      <c r="H16" s="60" t="s">
        <v>8</v>
      </c>
      <c r="I16" s="60"/>
      <c r="V16" s="43"/>
      <c r="W16" s="43"/>
    </row>
    <row r="17" spans="1:36" x14ac:dyDescent="0.25">
      <c r="A17" s="114"/>
      <c r="C17" s="30"/>
      <c r="D17" s="26"/>
      <c r="E17" s="34"/>
      <c r="F17" s="26"/>
      <c r="G17" s="26"/>
      <c r="I17" s="211"/>
      <c r="V17" s="43"/>
      <c r="W17" s="43"/>
    </row>
    <row r="18" spans="1:36" x14ac:dyDescent="0.25">
      <c r="A18" s="114"/>
      <c r="C18" s="30"/>
      <c r="D18" s="26"/>
      <c r="E18" s="34"/>
      <c r="F18" s="26"/>
      <c r="G18" s="26"/>
      <c r="V18" s="43"/>
      <c r="W18" s="43"/>
    </row>
    <row r="19" spans="1:36" x14ac:dyDescent="0.25">
      <c r="A19" s="114"/>
      <c r="C19" s="30"/>
      <c r="D19" s="26"/>
      <c r="E19" s="34"/>
      <c r="F19" s="26"/>
      <c r="G19" s="26"/>
      <c r="V19" s="43"/>
      <c r="W19" s="43"/>
    </row>
    <row r="20" spans="1:36" x14ac:dyDescent="0.25">
      <c r="A20" s="115"/>
      <c r="B20" s="42" t="s">
        <v>103</v>
      </c>
      <c r="C20" s="146"/>
      <c r="D20" s="122"/>
      <c r="E20" s="122"/>
      <c r="F20" s="122"/>
      <c r="G20" s="147"/>
      <c r="H20" s="32" t="s">
        <v>91</v>
      </c>
      <c r="J20" s="29"/>
      <c r="K20" s="29"/>
      <c r="L20" s="29"/>
      <c r="M20" s="29"/>
      <c r="N20" s="29"/>
      <c r="O20" s="29"/>
      <c r="P20" s="29"/>
      <c r="Q20" s="29"/>
      <c r="V20" s="43"/>
      <c r="W20" s="43"/>
    </row>
    <row r="21" spans="1:36" x14ac:dyDescent="0.25">
      <c r="A21" s="114"/>
      <c r="B21" s="30" t="s">
        <v>575</v>
      </c>
      <c r="C21" s="25"/>
      <c r="D21" s="26"/>
      <c r="E21" s="34"/>
      <c r="F21" s="26"/>
      <c r="G21" s="26"/>
      <c r="H21" s="11" t="s">
        <v>93</v>
      </c>
      <c r="V21" s="43"/>
      <c r="W21" s="43"/>
    </row>
    <row r="22" spans="1:36" s="27" customFormat="1" x14ac:dyDescent="0.25">
      <c r="A22" s="114"/>
      <c r="B22" s="30" t="s">
        <v>43</v>
      </c>
      <c r="C22" s="39"/>
      <c r="D22" s="26"/>
      <c r="E22" s="34"/>
      <c r="F22" s="26"/>
      <c r="G22" s="26"/>
      <c r="H22" s="11" t="s">
        <v>42</v>
      </c>
      <c r="I22" s="30"/>
      <c r="J22" s="19"/>
      <c r="K22" s="19"/>
      <c r="L22" s="19"/>
      <c r="M22" s="19"/>
      <c r="N22" s="19"/>
      <c r="O22" s="19"/>
      <c r="P22" s="19"/>
      <c r="Q22" s="19"/>
      <c r="R22" s="29"/>
      <c r="S22" s="29"/>
      <c r="T22" s="29"/>
      <c r="U22" s="29"/>
      <c r="V22" s="43"/>
      <c r="W22" s="43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x14ac:dyDescent="0.25">
      <c r="I23" s="182"/>
      <c r="V23" s="43"/>
      <c r="W23" s="43"/>
    </row>
    <row r="24" spans="1:36" x14ac:dyDescent="0.25">
      <c r="I24" s="183"/>
      <c r="V24" s="43"/>
      <c r="W24" s="43"/>
    </row>
    <row r="25" spans="1:36" x14ac:dyDescent="0.25">
      <c r="I25" s="182"/>
      <c r="V25" s="43"/>
      <c r="W25" s="43"/>
    </row>
    <row r="26" spans="1:36" x14ac:dyDescent="0.25">
      <c r="I26" s="182"/>
      <c r="V26" s="43"/>
      <c r="W26" s="43"/>
    </row>
    <row r="27" spans="1:36" x14ac:dyDescent="0.25">
      <c r="I27" s="182"/>
      <c r="V27" s="43"/>
      <c r="W27" s="43"/>
    </row>
    <row r="28" spans="1:36" x14ac:dyDescent="0.25">
      <c r="I28" s="182"/>
      <c r="V28" s="43"/>
      <c r="W28" s="43"/>
    </row>
    <row r="29" spans="1:36" x14ac:dyDescent="0.25">
      <c r="I29" s="182"/>
      <c r="V29" s="43"/>
      <c r="W29" s="43"/>
    </row>
    <row r="30" spans="1:36" x14ac:dyDescent="0.25">
      <c r="I30" s="183"/>
      <c r="V30" s="43"/>
      <c r="W30" s="43"/>
    </row>
    <row r="31" spans="1:36" x14ac:dyDescent="0.25">
      <c r="H31" s="207"/>
      <c r="I31" s="211"/>
      <c r="V31" s="43"/>
      <c r="W31" s="43"/>
    </row>
    <row r="32" spans="1:36" x14ac:dyDescent="0.25">
      <c r="I32" s="183"/>
      <c r="V32" s="43"/>
      <c r="W32" s="43"/>
    </row>
    <row r="33" spans="8:35" x14ac:dyDescent="0.25">
      <c r="H33" s="207"/>
      <c r="I33" s="211"/>
      <c r="V33" s="43"/>
      <c r="W33" s="43"/>
    </row>
    <row r="34" spans="8:35" x14ac:dyDescent="0.25">
      <c r="V34" s="43"/>
      <c r="W34" s="43"/>
    </row>
    <row r="35" spans="8:35" x14ac:dyDescent="0.25">
      <c r="V35" s="43"/>
      <c r="W35" s="43"/>
    </row>
    <row r="36" spans="8:35" x14ac:dyDescent="0.25">
      <c r="V36" s="43"/>
      <c r="W36" s="43"/>
    </row>
    <row r="37" spans="8:35" x14ac:dyDescent="0.25">
      <c r="V37" s="43"/>
      <c r="W37" s="43"/>
    </row>
    <row r="38" spans="8:35" x14ac:dyDescent="0.25">
      <c r="V38" s="15"/>
      <c r="W38" s="15"/>
    </row>
    <row r="39" spans="8:35" x14ac:dyDescent="0.25">
      <c r="V39" s="13"/>
      <c r="W39" s="13"/>
    </row>
    <row r="40" spans="8:35" x14ac:dyDescent="0.25">
      <c r="V40" s="15"/>
      <c r="W40" s="15"/>
      <c r="AE40" s="47"/>
    </row>
    <row r="41" spans="8:35" x14ac:dyDescent="0.25">
      <c r="X41" s="35"/>
      <c r="Z41" s="35"/>
    </row>
    <row r="42" spans="8:35" x14ac:dyDescent="0.25">
      <c r="X42" s="35"/>
      <c r="Z42" s="35"/>
    </row>
    <row r="43" spans="8:35" x14ac:dyDescent="0.25">
      <c r="X43" s="35"/>
      <c r="Y43" s="43"/>
      <c r="Z43" s="27"/>
      <c r="AA43" s="48"/>
      <c r="AB43" s="43"/>
      <c r="AC43" s="43"/>
      <c r="AD43" s="48"/>
      <c r="AE43" s="27"/>
      <c r="AF43" s="43"/>
      <c r="AG43" s="43"/>
      <c r="AH43" s="27"/>
      <c r="AI43" s="27"/>
    </row>
    <row r="44" spans="8:35" x14ac:dyDescent="0.25">
      <c r="X44" s="35"/>
      <c r="Y44" s="4"/>
      <c r="AA44" s="234"/>
      <c r="AB44" s="235"/>
      <c r="AC44" s="47"/>
      <c r="AD44" s="47"/>
      <c r="AE44" s="47"/>
      <c r="AF44" s="47"/>
      <c r="AG44" s="47"/>
      <c r="AH44" s="49"/>
      <c r="AI44" s="50"/>
    </row>
    <row r="45" spans="8:35" x14ac:dyDescent="0.25">
      <c r="X45" s="35"/>
      <c r="Y45" s="4"/>
      <c r="AA45" s="234"/>
      <c r="AB45" s="235"/>
      <c r="AC45" s="47"/>
      <c r="AD45" s="47"/>
      <c r="AE45" s="47"/>
      <c r="AF45" s="47"/>
      <c r="AG45" s="47"/>
      <c r="AH45" s="51"/>
      <c r="AI45" s="50"/>
    </row>
    <row r="46" spans="8:35" x14ac:dyDescent="0.25">
      <c r="X46" s="35"/>
      <c r="Y46" s="4"/>
      <c r="AA46" s="234"/>
      <c r="AB46" s="235"/>
      <c r="AC46" s="47"/>
      <c r="AD46" s="47"/>
      <c r="AE46" s="47"/>
      <c r="AF46" s="47"/>
      <c r="AG46" s="47"/>
      <c r="AH46" s="51"/>
      <c r="AI46" s="50"/>
    </row>
    <row r="47" spans="8:35" x14ac:dyDescent="0.25">
      <c r="X47" s="35"/>
      <c r="Y47" s="4"/>
      <c r="AA47" s="47"/>
      <c r="AB47" s="50"/>
      <c r="AC47" s="48"/>
      <c r="AD47" s="48"/>
      <c r="AE47" s="52"/>
      <c r="AF47" s="47"/>
      <c r="AG47" s="48"/>
      <c r="AH47" s="53"/>
      <c r="AI47" s="52"/>
    </row>
    <row r="48" spans="8:35" x14ac:dyDescent="0.25">
      <c r="X48" s="35"/>
      <c r="AC48" s="47"/>
      <c r="AF48" s="47"/>
      <c r="AG48" s="19"/>
      <c r="AH48" s="51"/>
    </row>
    <row r="49" spans="22:36" x14ac:dyDescent="0.25">
      <c r="X49" s="35"/>
      <c r="Y49" s="4"/>
      <c r="AA49" s="47"/>
      <c r="AC49" s="47"/>
      <c r="AD49" s="47"/>
      <c r="AE49" s="50"/>
      <c r="AF49" s="47"/>
      <c r="AG49" s="47"/>
      <c r="AH49" s="51"/>
      <c r="AI49" s="50"/>
    </row>
    <row r="50" spans="22:36" x14ac:dyDescent="0.25">
      <c r="X50" s="35"/>
      <c r="Y50" s="43"/>
      <c r="Z50" s="43"/>
      <c r="AA50" s="43"/>
      <c r="AC50" s="48"/>
      <c r="AD50" s="48"/>
      <c r="AE50" s="52"/>
      <c r="AF50" s="47"/>
      <c r="AG50" s="48"/>
      <c r="AH50" s="53"/>
      <c r="AI50" s="52"/>
    </row>
    <row r="51" spans="22:36" x14ac:dyDescent="0.25">
      <c r="X51" s="35"/>
      <c r="Y51" s="54"/>
      <c r="Z51" s="35"/>
      <c r="AH51" s="47"/>
    </row>
    <row r="52" spans="22:36" x14ac:dyDescent="0.25">
      <c r="X52" s="35"/>
      <c r="Y52" s="54"/>
      <c r="Z52" s="35"/>
      <c r="AH52" s="47"/>
    </row>
    <row r="53" spans="22:36" x14ac:dyDescent="0.25">
      <c r="V53" s="29"/>
      <c r="W53" s="29"/>
      <c r="X53" s="55"/>
      <c r="Z53" s="47"/>
      <c r="AA53" s="27"/>
      <c r="AB53" s="27"/>
      <c r="AC53" s="27"/>
      <c r="AD53" s="27"/>
      <c r="AE53" s="27"/>
      <c r="AF53" s="27"/>
      <c r="AG53" s="27"/>
      <c r="AH53" s="48"/>
      <c r="AI53" s="27"/>
      <c r="AJ53" s="27"/>
    </row>
    <row r="54" spans="22:36" x14ac:dyDescent="0.25">
      <c r="X54" s="35"/>
      <c r="Z54" s="56"/>
      <c r="AG54" s="50"/>
    </row>
    <row r="55" spans="22:36" x14ac:dyDescent="0.25">
      <c r="X55" s="35"/>
      <c r="Z55" s="56"/>
    </row>
    <row r="56" spans="22:36" x14ac:dyDescent="0.25">
      <c r="AC56" s="47"/>
      <c r="AE56" s="47"/>
      <c r="AG56" s="47"/>
    </row>
    <row r="58" spans="22:36" x14ac:dyDescent="0.25">
      <c r="AC58" s="47"/>
    </row>
    <row r="60" spans="22:36" x14ac:dyDescent="0.25">
      <c r="AA60" s="19"/>
    </row>
    <row r="61" spans="22:36" x14ac:dyDescent="0.25">
      <c r="AA61" s="19"/>
      <c r="AE61" s="50"/>
    </row>
    <row r="62" spans="22:36" x14ac:dyDescent="0.25">
      <c r="AA62" s="19"/>
    </row>
    <row r="63" spans="22:36" x14ac:dyDescent="0.25">
      <c r="AA63" s="19"/>
    </row>
    <row r="64" spans="22:36" x14ac:dyDescent="0.25">
      <c r="AA64" s="29"/>
    </row>
    <row r="65" spans="27:30" x14ac:dyDescent="0.25">
      <c r="AA65" s="19"/>
    </row>
    <row r="66" spans="27:30" x14ac:dyDescent="0.25">
      <c r="AA66" s="19"/>
    </row>
    <row r="67" spans="27:30" x14ac:dyDescent="0.25">
      <c r="AA67" s="19"/>
      <c r="AD67" s="19"/>
    </row>
    <row r="177" spans="1:1" x14ac:dyDescent="0.25">
      <c r="A177" s="116">
        <v>44452</v>
      </c>
    </row>
  </sheetData>
  <mergeCells count="12">
    <mergeCell ref="A6:J6"/>
    <mergeCell ref="L6:U6"/>
    <mergeCell ref="A1:U1"/>
    <mergeCell ref="A2:U2"/>
    <mergeCell ref="A3:U3"/>
    <mergeCell ref="A4:U4"/>
    <mergeCell ref="A5:U5"/>
    <mergeCell ref="E7:G7"/>
    <mergeCell ref="J7:U7"/>
    <mergeCell ref="E8:G8"/>
    <mergeCell ref="AA44:AA46"/>
    <mergeCell ref="AB44:AB46"/>
  </mergeCells>
  <printOptions horizontalCentered="1"/>
  <pageMargins left="0.5" right="0.54" top="0.74803149606299202" bottom="0.74803149606299202" header="0.31496062992126" footer="0.31496062992126"/>
  <pageSetup paperSize="9" scale="71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ADD3-4981-44DE-8D7A-18CA897CE9F4}">
  <sheetPr>
    <tabColor rgb="FFFFFF00"/>
  </sheetPr>
  <dimension ref="A1:T36"/>
  <sheetViews>
    <sheetView zoomScale="85" zoomScaleNormal="85" workbookViewId="0">
      <selection activeCell="K22" sqref="K22"/>
    </sheetView>
  </sheetViews>
  <sheetFormatPr defaultRowHeight="15" x14ac:dyDescent="0.25"/>
  <cols>
    <col min="1" max="1" width="13" customWidth="1"/>
    <col min="2" max="2" width="15" bestFit="1" customWidth="1"/>
    <col min="3" max="3" width="14" bestFit="1" customWidth="1"/>
    <col min="4" max="4" width="13.140625" bestFit="1" customWidth="1"/>
    <col min="5" max="5" width="11.85546875" bestFit="1" customWidth="1"/>
    <col min="6" max="6" width="13.140625" bestFit="1" customWidth="1"/>
    <col min="7" max="7" width="14.28515625" bestFit="1" customWidth="1"/>
    <col min="8" max="8" width="13.140625" bestFit="1" customWidth="1"/>
    <col min="9" max="9" width="12.140625" bestFit="1" customWidth="1"/>
    <col min="10" max="10" width="13.140625" bestFit="1" customWidth="1"/>
    <col min="11" max="11" width="14.28515625" bestFit="1" customWidth="1"/>
    <col min="12" max="12" width="13.140625" bestFit="1" customWidth="1"/>
    <col min="13" max="13" width="12.140625" bestFit="1" customWidth="1"/>
    <col min="14" max="14" width="13.140625" bestFit="1" customWidth="1"/>
    <col min="15" max="15" width="14.28515625" bestFit="1" customWidth="1"/>
    <col min="16" max="16" width="13.140625" bestFit="1" customWidth="1"/>
    <col min="17" max="17" width="12.140625" bestFit="1" customWidth="1"/>
    <col min="18" max="18" width="13.5703125" customWidth="1"/>
    <col min="19" max="19" width="15.28515625" bestFit="1" customWidth="1"/>
    <col min="20" max="20" width="12.28515625" bestFit="1" customWidth="1"/>
  </cols>
  <sheetData>
    <row r="1" spans="1:19" x14ac:dyDescent="0.25">
      <c r="A1" s="245" t="s">
        <v>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9" x14ac:dyDescent="0.25">
      <c r="A2" s="245" t="s">
        <v>39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9" x14ac:dyDescent="0.25">
      <c r="A3" s="245" t="s">
        <v>48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9" x14ac:dyDescent="0.2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9" x14ac:dyDescent="0.25">
      <c r="A5" s="246" t="s">
        <v>49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9" x14ac:dyDescent="0.2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</row>
    <row r="7" spans="1:19" x14ac:dyDescent="0.25">
      <c r="A7" s="236"/>
      <c r="B7" s="236"/>
      <c r="C7" s="236"/>
      <c r="D7" s="236"/>
      <c r="E7" s="236"/>
      <c r="F7" s="236"/>
      <c r="G7" s="236"/>
      <c r="H7" s="236"/>
      <c r="I7" s="236"/>
      <c r="J7" s="237"/>
      <c r="K7" s="237"/>
      <c r="L7" s="237"/>
      <c r="M7" s="237"/>
      <c r="N7" s="237"/>
      <c r="O7" s="237"/>
      <c r="P7" s="237"/>
      <c r="Q7" s="237"/>
      <c r="R7" s="237"/>
    </row>
    <row r="8" spans="1:19" x14ac:dyDescent="0.25">
      <c r="A8" s="238" t="s">
        <v>50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</row>
    <row r="9" spans="1:19" x14ac:dyDescent="0.25">
      <c r="A9" s="65" t="s">
        <v>51</v>
      </c>
      <c r="B9" s="65" t="s">
        <v>52</v>
      </c>
      <c r="C9" s="65" t="s">
        <v>53</v>
      </c>
      <c r="D9" s="65" t="s">
        <v>54</v>
      </c>
      <c r="E9" s="66" t="s">
        <v>55</v>
      </c>
      <c r="F9" s="65" t="s">
        <v>56</v>
      </c>
      <c r="G9" s="65" t="s">
        <v>57</v>
      </c>
      <c r="H9" s="65" t="s">
        <v>58</v>
      </c>
      <c r="I9" s="66" t="s">
        <v>59</v>
      </c>
      <c r="J9" s="65" t="s">
        <v>60</v>
      </c>
      <c r="K9" s="65" t="s">
        <v>61</v>
      </c>
      <c r="L9" s="65" t="s">
        <v>62</v>
      </c>
      <c r="M9" s="66" t="s">
        <v>63</v>
      </c>
      <c r="N9" s="65" t="s">
        <v>64</v>
      </c>
      <c r="O9" s="65" t="s">
        <v>65</v>
      </c>
      <c r="P9" s="65" t="s">
        <v>66</v>
      </c>
      <c r="Q9" s="66" t="s">
        <v>67</v>
      </c>
      <c r="R9" s="65" t="s">
        <v>6</v>
      </c>
    </row>
    <row r="10" spans="1:19" x14ac:dyDescent="0.25">
      <c r="A10" s="239" t="s">
        <v>68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1"/>
    </row>
    <row r="11" spans="1:19" x14ac:dyDescent="0.25">
      <c r="A11" s="218" t="s">
        <v>582</v>
      </c>
      <c r="B11" s="117">
        <v>1</v>
      </c>
      <c r="C11" s="68"/>
      <c r="D11" s="68"/>
      <c r="E11" s="119">
        <f>SUM(B11:D11)</f>
        <v>1</v>
      </c>
      <c r="F11" s="68"/>
      <c r="G11" s="68"/>
      <c r="H11" s="68"/>
      <c r="I11" s="133"/>
      <c r="J11" s="68"/>
      <c r="K11" s="68"/>
      <c r="L11" s="68"/>
      <c r="M11" s="133"/>
      <c r="N11" s="68"/>
      <c r="O11" s="68"/>
      <c r="P11" s="68"/>
      <c r="Q11" s="133"/>
      <c r="R11" s="120">
        <f>E11+I11+M11+Q11</f>
        <v>1</v>
      </c>
    </row>
    <row r="12" spans="1:19" x14ac:dyDescent="0.25">
      <c r="A12" s="217" t="s">
        <v>6</v>
      </c>
      <c r="B12" s="219"/>
      <c r="C12" s="219"/>
      <c r="D12" s="219"/>
      <c r="E12" s="220"/>
      <c r="F12" s="221"/>
      <c r="G12" s="221"/>
      <c r="H12" s="120"/>
      <c r="I12" s="119"/>
      <c r="J12" s="120"/>
      <c r="K12" s="120"/>
      <c r="L12" s="120"/>
      <c r="M12" s="133"/>
      <c r="N12" s="120"/>
      <c r="O12" s="120"/>
      <c r="P12" s="120"/>
      <c r="Q12" s="119"/>
      <c r="R12" s="120">
        <f>SUM(R11:R11)</f>
        <v>1</v>
      </c>
    </row>
    <row r="13" spans="1:19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9" x14ac:dyDescent="0.25">
      <c r="A14" s="242" t="s">
        <v>69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</row>
    <row r="15" spans="1:19" ht="25.5" x14ac:dyDescent="0.25">
      <c r="A15" s="71" t="s">
        <v>70</v>
      </c>
      <c r="B15" s="72" t="s">
        <v>52</v>
      </c>
      <c r="C15" s="72" t="s">
        <v>53</v>
      </c>
      <c r="D15" s="72" t="s">
        <v>54</v>
      </c>
      <c r="E15" s="73" t="s">
        <v>55</v>
      </c>
      <c r="F15" s="72" t="s">
        <v>56</v>
      </c>
      <c r="G15" s="72" t="s">
        <v>57</v>
      </c>
      <c r="H15" s="72" t="s">
        <v>58</v>
      </c>
      <c r="I15" s="73" t="s">
        <v>59</v>
      </c>
      <c r="J15" s="72" t="s">
        <v>60</v>
      </c>
      <c r="K15" s="72" t="s">
        <v>61</v>
      </c>
      <c r="L15" s="72" t="s">
        <v>62</v>
      </c>
      <c r="M15" s="73" t="s">
        <v>63</v>
      </c>
      <c r="N15" s="72" t="s">
        <v>64</v>
      </c>
      <c r="O15" s="72" t="s">
        <v>65</v>
      </c>
      <c r="P15" s="72" t="s">
        <v>66</v>
      </c>
      <c r="Q15" s="73" t="s">
        <v>67</v>
      </c>
      <c r="R15" s="222" t="s">
        <v>6</v>
      </c>
    </row>
    <row r="16" spans="1:19" x14ac:dyDescent="0.25">
      <c r="A16" s="76" t="s">
        <v>582</v>
      </c>
      <c r="B16" s="124">
        <v>70281020</v>
      </c>
      <c r="C16" s="130"/>
      <c r="D16" s="124"/>
      <c r="E16" s="127">
        <f>SUM(B16:D16)</f>
        <v>70281020</v>
      </c>
      <c r="F16" s="128"/>
      <c r="G16" s="128"/>
      <c r="H16" s="128"/>
      <c r="I16" s="131"/>
      <c r="J16" s="128"/>
      <c r="K16" s="128"/>
      <c r="L16" s="128"/>
      <c r="M16" s="131"/>
      <c r="N16" s="128"/>
      <c r="O16" s="128"/>
      <c r="P16" s="124"/>
      <c r="Q16" s="132">
        <f>SUM(N16:P16)</f>
        <v>0</v>
      </c>
      <c r="R16" s="223">
        <f>E16+I16+M16+Q16</f>
        <v>70281020</v>
      </c>
      <c r="S16" s="75"/>
    </row>
    <row r="17" spans="1:20" x14ac:dyDescent="0.25">
      <c r="A17" s="79" t="s">
        <v>6</v>
      </c>
      <c r="B17" s="126"/>
      <c r="C17" s="126"/>
      <c r="D17" s="126"/>
      <c r="E17" s="127"/>
      <c r="F17" s="126"/>
      <c r="G17" s="126"/>
      <c r="H17" s="126"/>
      <c r="I17" s="131"/>
      <c r="J17" s="126"/>
      <c r="K17" s="126"/>
      <c r="L17" s="126"/>
      <c r="M17" s="127"/>
      <c r="N17" s="126"/>
      <c r="O17" s="124"/>
      <c r="P17" s="124"/>
      <c r="Q17" s="132">
        <f>Q16</f>
        <v>0</v>
      </c>
      <c r="R17" s="223">
        <f>SUM(R16:R16)</f>
        <v>70281020</v>
      </c>
      <c r="S17" s="75"/>
    </row>
    <row r="18" spans="1:20" x14ac:dyDescent="0.25">
      <c r="A18" s="80"/>
      <c r="B18" s="80"/>
      <c r="C18" s="80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78"/>
    </row>
    <row r="19" spans="1:20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35"/>
      <c r="R19" s="85"/>
      <c r="S19" s="35"/>
      <c r="T19" s="78"/>
    </row>
    <row r="20" spans="1:20" x14ac:dyDescent="0.25">
      <c r="A20" s="83"/>
      <c r="B20" s="83"/>
      <c r="C20" s="83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3"/>
      <c r="Q20" s="86"/>
      <c r="R20" s="86"/>
    </row>
    <row r="21" spans="1:20" x14ac:dyDescent="0.25">
      <c r="A21" s="83"/>
      <c r="B21" s="83"/>
      <c r="C21" s="86"/>
      <c r="D21" s="88"/>
      <c r="E21" s="86"/>
      <c r="F21" s="88"/>
      <c r="G21" s="83"/>
      <c r="H21" s="87"/>
      <c r="I21" s="87"/>
      <c r="J21" s="87"/>
      <c r="K21" s="83"/>
      <c r="L21" s="86"/>
      <c r="M21" s="83"/>
      <c r="N21" s="83"/>
      <c r="O21" s="83"/>
      <c r="P21" s="83"/>
      <c r="Q21" s="83"/>
      <c r="R21" s="86"/>
      <c r="S21" s="89"/>
    </row>
    <row r="22" spans="1:20" x14ac:dyDescent="0.25">
      <c r="A22" s="83"/>
      <c r="B22" s="83"/>
      <c r="C22" s="83"/>
      <c r="D22" s="90"/>
      <c r="E22" s="86"/>
      <c r="F22" s="91"/>
      <c r="G22" s="84"/>
      <c r="H22" s="84"/>
      <c r="I22" s="84"/>
      <c r="J22" s="83"/>
      <c r="K22" s="83"/>
      <c r="L22" s="83"/>
      <c r="M22" s="83"/>
      <c r="N22" s="83"/>
      <c r="O22" s="83"/>
      <c r="P22" s="83"/>
      <c r="Q22" s="83"/>
      <c r="R22" s="92"/>
    </row>
    <row r="23" spans="1:20" x14ac:dyDescent="0.25">
      <c r="A23" s="83"/>
      <c r="B23" s="83"/>
      <c r="C23" s="83"/>
      <c r="D23" s="83"/>
      <c r="E23" s="83"/>
      <c r="F23" s="91"/>
      <c r="G23" s="84"/>
      <c r="H23" s="84"/>
      <c r="I23" s="84"/>
      <c r="J23" s="83"/>
      <c r="K23" s="83"/>
      <c r="L23" s="83"/>
      <c r="M23" s="83"/>
      <c r="N23" s="83"/>
      <c r="O23" s="83"/>
      <c r="P23" s="83"/>
      <c r="Q23" s="83"/>
      <c r="R23" s="90"/>
    </row>
    <row r="24" spans="1:20" x14ac:dyDescent="0.25">
      <c r="A24" s="83"/>
      <c r="B24" s="83"/>
      <c r="C24" s="83"/>
      <c r="D24" s="83"/>
      <c r="E24" s="86"/>
      <c r="F24" s="91"/>
      <c r="G24" s="84"/>
      <c r="H24" s="84"/>
      <c r="I24" s="84"/>
      <c r="J24" s="83"/>
      <c r="K24" s="83"/>
      <c r="L24" s="83"/>
      <c r="M24" s="83"/>
      <c r="N24" s="83"/>
      <c r="O24" s="83"/>
      <c r="P24" s="83"/>
      <c r="Q24" s="83"/>
      <c r="R24" s="83"/>
    </row>
    <row r="25" spans="1:20" x14ac:dyDescent="0.25">
      <c r="A25" s="83"/>
      <c r="B25" s="83"/>
      <c r="C25" s="83"/>
      <c r="D25" s="83"/>
      <c r="E25" s="83"/>
      <c r="F25" s="91"/>
      <c r="G25" s="84"/>
      <c r="H25" s="84"/>
      <c r="I25" s="84"/>
      <c r="J25" s="83"/>
      <c r="K25" s="83"/>
      <c r="L25" s="83"/>
      <c r="M25" s="83"/>
      <c r="N25" s="83"/>
      <c r="O25" s="83"/>
      <c r="P25" s="83"/>
      <c r="Q25" s="83"/>
      <c r="R25" s="90"/>
    </row>
    <row r="26" spans="1:20" x14ac:dyDescent="0.25">
      <c r="A26" s="83"/>
      <c r="B26" s="83"/>
      <c r="C26" s="83"/>
      <c r="D26" s="83"/>
      <c r="E26" s="83"/>
      <c r="F26" s="91"/>
      <c r="G26" s="84"/>
      <c r="H26" s="84"/>
      <c r="I26" s="84"/>
      <c r="J26" s="83"/>
      <c r="K26" s="83"/>
      <c r="L26" s="83"/>
      <c r="M26" s="83"/>
      <c r="N26" s="83"/>
      <c r="O26" s="83"/>
      <c r="P26" s="83"/>
      <c r="Q26" s="83"/>
      <c r="R26" s="83"/>
    </row>
    <row r="27" spans="1:20" x14ac:dyDescent="0.25">
      <c r="A27" s="83"/>
      <c r="B27" s="83"/>
      <c r="C27" s="83"/>
      <c r="D27" s="83"/>
      <c r="E27" s="83"/>
      <c r="F27" s="91"/>
      <c r="G27" s="84"/>
      <c r="H27" s="84"/>
      <c r="I27" s="84"/>
      <c r="J27" s="83"/>
      <c r="K27" s="83"/>
      <c r="L27" s="83"/>
      <c r="M27" s="83"/>
      <c r="N27" s="83"/>
      <c r="O27" s="83"/>
      <c r="P27" s="83"/>
      <c r="Q27" s="83"/>
      <c r="R27" s="83"/>
    </row>
    <row r="28" spans="1:20" x14ac:dyDescent="0.25">
      <c r="F28" s="91"/>
      <c r="G28" s="84"/>
      <c r="H28" s="84"/>
      <c r="I28" s="84"/>
    </row>
    <row r="29" spans="1:20" s="75" customFormat="1" x14ac:dyDescent="0.25">
      <c r="B29" s="93"/>
      <c r="C29" s="93"/>
      <c r="D29" s="93"/>
      <c r="E29" s="94"/>
      <c r="F29" s="95"/>
      <c r="G29" s="96"/>
      <c r="H29" s="96"/>
      <c r="I29" s="97"/>
      <c r="J29" s="93"/>
      <c r="K29" s="93"/>
      <c r="L29" s="93"/>
      <c r="M29" s="94"/>
      <c r="N29" s="93"/>
      <c r="O29" s="93"/>
      <c r="P29" s="93"/>
      <c r="Q29" s="98"/>
      <c r="R29" s="98"/>
      <c r="S29" s="98"/>
    </row>
    <row r="30" spans="1:20" x14ac:dyDescent="0.25">
      <c r="A30" s="99"/>
      <c r="B30" s="100"/>
      <c r="C30" s="101"/>
      <c r="D30" s="101"/>
      <c r="E30" s="102"/>
      <c r="F30" s="103"/>
      <c r="G30" s="103"/>
      <c r="H30" s="103"/>
      <c r="I30" s="104"/>
      <c r="J30" s="101"/>
      <c r="K30" s="101"/>
      <c r="L30" s="101"/>
      <c r="M30" s="102"/>
      <c r="N30" s="101"/>
      <c r="O30" s="101"/>
      <c r="P30" s="105"/>
      <c r="S30" s="89"/>
    </row>
    <row r="31" spans="1:20" x14ac:dyDescent="0.25">
      <c r="A31" s="99"/>
      <c r="B31" s="100"/>
      <c r="C31" s="101"/>
      <c r="D31" s="101"/>
      <c r="E31" s="102"/>
      <c r="F31" s="101"/>
      <c r="G31" s="101"/>
      <c r="H31" s="101"/>
      <c r="I31" s="102"/>
      <c r="J31" s="102"/>
      <c r="K31" s="101"/>
      <c r="L31" s="101"/>
      <c r="M31" s="102"/>
      <c r="N31" s="101"/>
      <c r="O31" s="101"/>
      <c r="P31" s="105"/>
    </row>
    <row r="32" spans="1:20" x14ac:dyDescent="0.25">
      <c r="A32" s="99"/>
      <c r="B32" s="100"/>
      <c r="C32" s="101"/>
      <c r="D32" s="101"/>
      <c r="E32" s="102"/>
      <c r="F32" s="101"/>
      <c r="G32" s="101"/>
      <c r="H32" s="101"/>
      <c r="I32" s="102"/>
      <c r="J32" s="101"/>
      <c r="K32" s="101"/>
      <c r="L32" s="101"/>
      <c r="M32" s="102"/>
      <c r="N32" s="101"/>
      <c r="O32" s="101"/>
      <c r="P32" s="105"/>
    </row>
    <row r="33" spans="2:16" x14ac:dyDescent="0.25">
      <c r="B33" s="106"/>
      <c r="C33" s="105"/>
      <c r="D33" s="101"/>
      <c r="E33" s="102"/>
      <c r="F33" s="105"/>
      <c r="G33" s="101"/>
      <c r="H33" s="101"/>
      <c r="I33" s="102"/>
      <c r="J33" s="101"/>
      <c r="K33" s="105"/>
      <c r="L33" s="101"/>
      <c r="M33" s="102"/>
      <c r="N33" s="101"/>
      <c r="O33" s="101"/>
      <c r="P33" s="105"/>
    </row>
    <row r="34" spans="2:16" x14ac:dyDescent="0.25">
      <c r="B34" s="105"/>
      <c r="C34" s="105"/>
      <c r="D34" s="101"/>
      <c r="E34" s="102"/>
      <c r="F34" s="105"/>
      <c r="G34" s="101"/>
      <c r="H34" s="101"/>
      <c r="I34" s="102"/>
      <c r="J34" s="101"/>
      <c r="K34" s="105"/>
      <c r="L34" s="101"/>
      <c r="M34" s="102"/>
      <c r="N34" s="105"/>
      <c r="O34" s="101"/>
      <c r="P34" s="105"/>
    </row>
    <row r="35" spans="2:16" x14ac:dyDescent="0.25">
      <c r="B35" s="105"/>
      <c r="C35" s="105"/>
      <c r="D35" s="101"/>
      <c r="E35" s="102"/>
      <c r="F35" s="105"/>
      <c r="G35" s="105"/>
      <c r="H35" s="101"/>
      <c r="I35" s="102"/>
      <c r="J35" s="101"/>
      <c r="K35" s="105"/>
      <c r="L35" s="101"/>
      <c r="M35" s="102"/>
      <c r="N35" s="105"/>
      <c r="O35" s="101"/>
      <c r="P35" s="105"/>
    </row>
    <row r="36" spans="2:16" x14ac:dyDescent="0.25">
      <c r="B36" s="105"/>
      <c r="C36" s="105"/>
      <c r="D36" s="101"/>
      <c r="E36" s="102"/>
      <c r="F36" s="105"/>
      <c r="G36" s="105"/>
      <c r="H36" s="101"/>
      <c r="I36" s="102"/>
      <c r="J36" s="105"/>
      <c r="K36" s="105"/>
      <c r="L36" s="101"/>
      <c r="M36" s="102"/>
      <c r="N36" s="105"/>
      <c r="O36" s="101"/>
      <c r="P36" s="105"/>
    </row>
  </sheetData>
  <mergeCells count="11">
    <mergeCell ref="A6:R6"/>
    <mergeCell ref="A1:R1"/>
    <mergeCell ref="A2:R2"/>
    <mergeCell ref="A3:R3"/>
    <mergeCell ref="A4:R4"/>
    <mergeCell ref="A5:R5"/>
    <mergeCell ref="A7:I7"/>
    <mergeCell ref="J7:R7"/>
    <mergeCell ref="A8:R8"/>
    <mergeCell ref="A10:R10"/>
    <mergeCell ref="A14:R14"/>
  </mergeCells>
  <printOptions horizontalCentered="1"/>
  <pageMargins left="0.38" right="0.12" top="0.75" bottom="0.75" header="0.3" footer="0.3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APP</vt:lpstr>
      <vt:lpstr>PPMP</vt:lpstr>
      <vt:lpstr>SPI</vt:lpstr>
      <vt:lpstr>APP FY 2023</vt:lpstr>
      <vt:lpstr>PPMP FY 2023</vt:lpstr>
      <vt:lpstr>SPI FY 2023</vt:lpstr>
      <vt:lpstr>APP!Print_Area</vt:lpstr>
      <vt:lpstr>'APP FY 2023'!Print_Area</vt:lpstr>
      <vt:lpstr>PPMP!Print_Area</vt:lpstr>
      <vt:lpstr>'PPMP FY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077</dc:creator>
  <cp:lastModifiedBy>SSg Gerardo P. Meneses</cp:lastModifiedBy>
  <cp:lastPrinted>2024-01-18T02:51:42Z</cp:lastPrinted>
  <dcterms:created xsi:type="dcterms:W3CDTF">2021-04-09T00:49:08Z</dcterms:created>
  <dcterms:modified xsi:type="dcterms:W3CDTF">2024-01-18T02:51:47Z</dcterms:modified>
</cp:coreProperties>
</file>