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Budget File\Backup Cpl Orencia\PBB\Budget 2024\"/>
    </mc:Choice>
  </mc:AlternateContent>
  <xr:revisionPtr revIDLastSave="0" documentId="8_{1CF0CF17-D514-446C-B895-472ACE0853F1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PP (no travel)" sheetId="7" r:id="rId1"/>
    <sheet name="SPI (no travel)" sheetId="8" r:id="rId2"/>
    <sheet name="ppmp (edited)" sheetId="9" r:id="rId3"/>
  </sheets>
  <definedNames>
    <definedName name="_xlnm._FilterDatabase" localSheetId="0" hidden="1">'APP (no travel)'!$C$1:$C$98</definedName>
    <definedName name="_xlnm._FilterDatabase" localSheetId="2" hidden="1">'ppmp (edited)'!$C$1:$C$1238</definedName>
    <definedName name="_xlnm.Print_Area" localSheetId="0">'APP (no travel)'!$A$1:$O$107</definedName>
    <definedName name="_xlnm.Print_Area" localSheetId="2">'ppmp (edited)'!$A$1:$U$1228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34" i="9" l="1"/>
  <c r="H1143" i="9"/>
  <c r="H1142" i="9"/>
  <c r="H1141" i="9"/>
  <c r="H1140" i="9"/>
  <c r="H1139" i="9"/>
  <c r="H1138" i="9"/>
  <c r="H1137" i="9"/>
  <c r="H1136" i="9"/>
  <c r="H1135" i="9"/>
  <c r="H1124" i="9"/>
  <c r="H1123" i="9"/>
  <c r="H1122" i="9"/>
  <c r="H1121" i="9"/>
  <c r="H1120" i="9"/>
  <c r="H1119" i="9"/>
  <c r="H1118" i="9"/>
  <c r="H1117" i="9"/>
  <c r="H1116" i="9"/>
  <c r="AI1237" i="9"/>
  <c r="AH1237" i="9"/>
  <c r="AG1237" i="9"/>
  <c r="AF1237" i="9"/>
  <c r="AE1237" i="9"/>
  <c r="AD1237" i="9"/>
  <c r="AC1237" i="9"/>
  <c r="AB1237" i="9"/>
  <c r="AA1237" i="9"/>
  <c r="Z1237" i="9"/>
  <c r="Y1237" i="9"/>
  <c r="X1237" i="9"/>
  <c r="AJ1237" i="9" s="1"/>
  <c r="U1237" i="9"/>
  <c r="T1237" i="9"/>
  <c r="S1237" i="9"/>
  <c r="R1237" i="9"/>
  <c r="Q1237" i="9"/>
  <c r="P1237" i="9"/>
  <c r="O1237" i="9"/>
  <c r="N1237" i="9"/>
  <c r="M1237" i="9"/>
  <c r="L1237" i="9"/>
  <c r="K1237" i="9"/>
  <c r="J1237" i="9"/>
  <c r="W1237" i="9" s="1"/>
  <c r="Z1214" i="9"/>
  <c r="AA1205" i="9"/>
  <c r="AA1158" i="9" s="1"/>
  <c r="Z1200" i="9"/>
  <c r="Z1193" i="9"/>
  <c r="Y1185" i="9"/>
  <c r="Y1158" i="9" s="1"/>
  <c r="AC1177" i="9"/>
  <c r="AH1177" i="9" s="1"/>
  <c r="AB1169" i="9"/>
  <c r="AF1164" i="9"/>
  <c r="AG1159" i="9"/>
  <c r="AI1158" i="9"/>
  <c r="AD1158" i="9"/>
  <c r="X1158" i="9"/>
  <c r="W1158" i="9"/>
  <c r="U1158" i="9"/>
  <c r="T1158" i="9"/>
  <c r="S1158" i="9"/>
  <c r="R1158" i="9"/>
  <c r="Q1158" i="9"/>
  <c r="P1158" i="9"/>
  <c r="O1158" i="9"/>
  <c r="N1158" i="9"/>
  <c r="M1158" i="9"/>
  <c r="L1158" i="9"/>
  <c r="K1158" i="9"/>
  <c r="J1158" i="9"/>
  <c r="H1158" i="9"/>
  <c r="Z1153" i="9"/>
  <c r="Y1150" i="9"/>
  <c r="AA1150" i="9" s="1"/>
  <c r="AD1150" i="9" s="1"/>
  <c r="Z1147" i="9"/>
  <c r="AI1146" i="9"/>
  <c r="AH1146" i="9"/>
  <c r="AF1146" i="9"/>
  <c r="AE1146" i="9"/>
  <c r="AC1146" i="9"/>
  <c r="AB1146" i="9"/>
  <c r="X1146" i="9"/>
  <c r="W1146" i="9"/>
  <c r="U1146" i="9"/>
  <c r="T1146" i="9"/>
  <c r="S1146" i="9"/>
  <c r="R1146" i="9"/>
  <c r="Q1146" i="9"/>
  <c r="P1146" i="9"/>
  <c r="O1146" i="9"/>
  <c r="N1146" i="9"/>
  <c r="M1146" i="9"/>
  <c r="L1146" i="9"/>
  <c r="K1146" i="9"/>
  <c r="J1146" i="9"/>
  <c r="AB1144" i="9"/>
  <c r="AH1144" i="9" s="1"/>
  <c r="AH1114" i="9" s="1"/>
  <c r="Z1133" i="9"/>
  <c r="Z1129" i="9"/>
  <c r="AC1129" i="9" s="1"/>
  <c r="AC1114" i="9" s="1"/>
  <c r="X1129" i="9"/>
  <c r="X1114" i="9" s="1"/>
  <c r="Y1126" i="9"/>
  <c r="AG1126" i="9" s="1"/>
  <c r="AG1114" i="9" s="1"/>
  <c r="AF1115" i="9"/>
  <c r="AF1114" i="9" s="1"/>
  <c r="AI1114" i="9"/>
  <c r="AE1114" i="9"/>
  <c r="AD1114" i="9"/>
  <c r="AA1114" i="9"/>
  <c r="W1114" i="9"/>
  <c r="U1114" i="9"/>
  <c r="T1114" i="9"/>
  <c r="S1114" i="9"/>
  <c r="R1114" i="9"/>
  <c r="Q1114" i="9"/>
  <c r="P1114" i="9"/>
  <c r="O1114" i="9"/>
  <c r="N1114" i="9"/>
  <c r="M1114" i="9"/>
  <c r="L1114" i="9"/>
  <c r="K1114" i="9"/>
  <c r="J1114" i="9"/>
  <c r="Y1100" i="9"/>
  <c r="Y1078" i="9" s="1"/>
  <c r="AB1079" i="9"/>
  <c r="AB1078" i="9" s="1"/>
  <c r="AI1078" i="9"/>
  <c r="AH1078" i="9"/>
  <c r="AG1078" i="9"/>
  <c r="AF1078" i="9"/>
  <c r="AE1078" i="9"/>
  <c r="AD1078" i="9"/>
  <c r="AC1078" i="9"/>
  <c r="AA1078" i="9"/>
  <c r="Z1078" i="9"/>
  <c r="X1078" i="9"/>
  <c r="W1078" i="9"/>
  <c r="U1078" i="9"/>
  <c r="T1078" i="9"/>
  <c r="S1078" i="9"/>
  <c r="R1078" i="9"/>
  <c r="Q1078" i="9"/>
  <c r="P1078" i="9"/>
  <c r="O1078" i="9"/>
  <c r="N1078" i="9"/>
  <c r="M1078" i="9"/>
  <c r="L1078" i="9"/>
  <c r="K1078" i="9"/>
  <c r="J1078" i="9"/>
  <c r="AI1075" i="9"/>
  <c r="AH1075" i="9"/>
  <c r="AG1075" i="9"/>
  <c r="AF1075" i="9"/>
  <c r="AE1075" i="9"/>
  <c r="AD1075" i="9"/>
  <c r="AC1075" i="9"/>
  <c r="AB1075" i="9"/>
  <c r="AA1075" i="9"/>
  <c r="Z1075" i="9"/>
  <c r="Y1075" i="9"/>
  <c r="X1075" i="9"/>
  <c r="W1075" i="9"/>
  <c r="U1075" i="9"/>
  <c r="T1075" i="9"/>
  <c r="S1075" i="9"/>
  <c r="R1075" i="9"/>
  <c r="Q1075" i="9"/>
  <c r="P1075" i="9"/>
  <c r="O1075" i="9"/>
  <c r="N1075" i="9"/>
  <c r="M1075" i="9"/>
  <c r="L1075" i="9"/>
  <c r="K1075" i="9"/>
  <c r="J1075" i="9"/>
  <c r="Y1063" i="9"/>
  <c r="AB1063" i="9" s="1"/>
  <c r="AF1063" i="9" s="1"/>
  <c r="Y1051" i="9"/>
  <c r="AB1051" i="9" s="1"/>
  <c r="AF1051" i="9" s="1"/>
  <c r="AB1039" i="9"/>
  <c r="AA1039" i="9"/>
  <c r="AA990" i="9" s="1"/>
  <c r="Y1027" i="9"/>
  <c r="AF1027" i="9" s="1"/>
  <c r="Y1015" i="9"/>
  <c r="AB1015" i="9" s="1"/>
  <c r="AF1015" i="9" s="1"/>
  <c r="Y1003" i="9"/>
  <c r="AB1003" i="9" s="1"/>
  <c r="AF1003" i="9" s="1"/>
  <c r="Y991" i="9"/>
  <c r="AB991" i="9" s="1"/>
  <c r="AI990" i="9"/>
  <c r="AH990" i="9"/>
  <c r="AG990" i="9"/>
  <c r="AE990" i="9"/>
  <c r="AD990" i="9"/>
  <c r="AC990" i="9"/>
  <c r="Z990" i="9"/>
  <c r="X990" i="9"/>
  <c r="W990" i="9"/>
  <c r="U990" i="9"/>
  <c r="T990" i="9"/>
  <c r="S990" i="9"/>
  <c r="R990" i="9"/>
  <c r="Q990" i="9"/>
  <c r="P990" i="9"/>
  <c r="O990" i="9"/>
  <c r="N990" i="9"/>
  <c r="M990" i="9"/>
  <c r="L990" i="9"/>
  <c r="K990" i="9"/>
  <c r="J990" i="9"/>
  <c r="AG987" i="9"/>
  <c r="Y981" i="9"/>
  <c r="AA981" i="9" s="1"/>
  <c r="AC974" i="9"/>
  <c r="AH974" i="9" s="1"/>
  <c r="Y968" i="9"/>
  <c r="AB960" i="9"/>
  <c r="Z953" i="9"/>
  <c r="AC953" i="9" s="1"/>
  <c r="AA946" i="9"/>
  <c r="AF941" i="9"/>
  <c r="Z935" i="9"/>
  <c r="AI934" i="9"/>
  <c r="X934" i="9"/>
  <c r="W934" i="9"/>
  <c r="U934" i="9"/>
  <c r="T934" i="9"/>
  <c r="S934" i="9"/>
  <c r="R934" i="9"/>
  <c r="Q934" i="9"/>
  <c r="P934" i="9"/>
  <c r="O934" i="9"/>
  <c r="N934" i="9"/>
  <c r="M934" i="9"/>
  <c r="L934" i="9"/>
  <c r="K934" i="9"/>
  <c r="J934" i="9"/>
  <c r="H934" i="9"/>
  <c r="Z929" i="9"/>
  <c r="AB927" i="9"/>
  <c r="AB914" i="9" s="1"/>
  <c r="Z922" i="9"/>
  <c r="AC922" i="9" s="1"/>
  <c r="AC917" i="9"/>
  <c r="AH917" i="9" s="1"/>
  <c r="AA915" i="9"/>
  <c r="AA914" i="9" s="1"/>
  <c r="AI914" i="9"/>
  <c r="AI1236" i="9" s="1"/>
  <c r="AG914" i="9"/>
  <c r="AE914" i="9"/>
  <c r="AD914" i="9"/>
  <c r="Y914" i="9"/>
  <c r="X914" i="9"/>
  <c r="W914" i="9"/>
  <c r="U914" i="9"/>
  <c r="T914" i="9"/>
  <c r="S914" i="9"/>
  <c r="R914" i="9"/>
  <c r="Q914" i="9"/>
  <c r="P914" i="9"/>
  <c r="O914" i="9"/>
  <c r="N914" i="9"/>
  <c r="M914" i="9"/>
  <c r="L914" i="9"/>
  <c r="K914" i="9"/>
  <c r="J914" i="9"/>
  <c r="Y861" i="9"/>
  <c r="AB846" i="9"/>
  <c r="Y831" i="9"/>
  <c r="AF816" i="9"/>
  <c r="Y816" i="9"/>
  <c r="Y788" i="9"/>
  <c r="AF788" i="9" s="1"/>
  <c r="AB770" i="9"/>
  <c r="AF717" i="9"/>
  <c r="Y702" i="9"/>
  <c r="AB689" i="9"/>
  <c r="Y677" i="9"/>
  <c r="AG677" i="9" s="1"/>
  <c r="AB636" i="9"/>
  <c r="Z620" i="9"/>
  <c r="AF592" i="9"/>
  <c r="AB555" i="9"/>
  <c r="Y516" i="9"/>
  <c r="AF516" i="9" s="1"/>
  <c r="AB463" i="9"/>
  <c r="AG455" i="9"/>
  <c r="Y442" i="9"/>
  <c r="AB424" i="9"/>
  <c r="Y406" i="9"/>
  <c r="AB406" i="9" s="1"/>
  <c r="AF406" i="9" s="1"/>
  <c r="Y349" i="9"/>
  <c r="AF349" i="9" s="1"/>
  <c r="AB321" i="9"/>
  <c r="Y303" i="9"/>
  <c r="AB303" i="9" s="1"/>
  <c r="AF303" i="9" s="1"/>
  <c r="Y249" i="9"/>
  <c r="AF196" i="9"/>
  <c r="AB181" i="9"/>
  <c r="AB168" i="9"/>
  <c r="AF115" i="9"/>
  <c r="AF87" i="9"/>
  <c r="AB50" i="9"/>
  <c r="AB33" i="9"/>
  <c r="Z14" i="9"/>
  <c r="AG14" i="9" s="1"/>
  <c r="AI13" i="9"/>
  <c r="AH13" i="9"/>
  <c r="AE13" i="9"/>
  <c r="AD13" i="9"/>
  <c r="AC13" i="9"/>
  <c r="AA13" i="9"/>
  <c r="X13" i="9"/>
  <c r="W13" i="9"/>
  <c r="U13" i="9"/>
  <c r="T13" i="9"/>
  <c r="S13" i="9"/>
  <c r="R13" i="9"/>
  <c r="Q13" i="9"/>
  <c r="P13" i="9"/>
  <c r="O13" i="9"/>
  <c r="N13" i="9"/>
  <c r="M13" i="9"/>
  <c r="L13" i="9"/>
  <c r="K13" i="9"/>
  <c r="J13" i="9"/>
  <c r="J1219" i="9" s="1"/>
  <c r="J1236" i="9" l="1"/>
  <c r="R1236" i="9"/>
  <c r="Z914" i="9"/>
  <c r="O1235" i="9"/>
  <c r="O1238" i="9" s="1"/>
  <c r="R1219" i="9"/>
  <c r="O1236" i="9"/>
  <c r="X1219" i="9"/>
  <c r="U1236" i="9"/>
  <c r="AB1114" i="9"/>
  <c r="P1236" i="9"/>
  <c r="M1236" i="9"/>
  <c r="S1236" i="9"/>
  <c r="T1236" i="9"/>
  <c r="Y934" i="9"/>
  <c r="Y1236" i="9" s="1"/>
  <c r="Z1146" i="9"/>
  <c r="AG13" i="9"/>
  <c r="Y1114" i="9"/>
  <c r="T1219" i="9"/>
  <c r="N1236" i="9"/>
  <c r="L1235" i="9"/>
  <c r="Y1146" i="9"/>
  <c r="M1235" i="9"/>
  <c r="Q1235" i="9"/>
  <c r="K1236" i="9"/>
  <c r="X1236" i="9"/>
  <c r="X1238" i="9" s="1"/>
  <c r="AJ1238" i="9" s="1"/>
  <c r="H1219" i="9"/>
  <c r="S1219" i="9"/>
  <c r="U1235" i="9"/>
  <c r="U1238" i="9" s="1"/>
  <c r="L1236" i="9"/>
  <c r="J1235" i="9"/>
  <c r="J1238" i="9" s="1"/>
  <c r="Y13" i="9"/>
  <c r="Z934" i="9"/>
  <c r="Z1236" i="9" s="1"/>
  <c r="K1235" i="9"/>
  <c r="X1235" i="9"/>
  <c r="Z1114" i="9"/>
  <c r="N1235" i="9"/>
  <c r="Q1236" i="9"/>
  <c r="T1235" i="9"/>
  <c r="AB1185" i="9"/>
  <c r="AE1185" i="9" s="1"/>
  <c r="AE1158" i="9" s="1"/>
  <c r="AE1235" i="9" s="1"/>
  <c r="P1235" i="9"/>
  <c r="P1238" i="9" s="1"/>
  <c r="AI1235" i="9"/>
  <c r="AI1238" i="9" s="1"/>
  <c r="Z13" i="9"/>
  <c r="Z1158" i="9"/>
  <c r="AD1146" i="9"/>
  <c r="AD1235" i="9" s="1"/>
  <c r="AG1150" i="9"/>
  <c r="AG1146" i="9" s="1"/>
  <c r="AF953" i="9"/>
  <c r="AC934" i="9"/>
  <c r="AF922" i="9"/>
  <c r="AC914" i="9"/>
  <c r="AD981" i="9"/>
  <c r="AA934" i="9"/>
  <c r="AA1236" i="9" s="1"/>
  <c r="AF991" i="9"/>
  <c r="AF990" i="9" s="1"/>
  <c r="AB990" i="9"/>
  <c r="U1219" i="9"/>
  <c r="R1235" i="9"/>
  <c r="R1238" i="9" s="1"/>
  <c r="S1235" i="9"/>
  <c r="K1219" i="9"/>
  <c r="AF620" i="9"/>
  <c r="AB968" i="9"/>
  <c r="Y990" i="9"/>
  <c r="AA1146" i="9"/>
  <c r="AA1235" i="9" s="1"/>
  <c r="L1219" i="9"/>
  <c r="M1219" i="9"/>
  <c r="AB442" i="9"/>
  <c r="AF442" i="9" s="1"/>
  <c r="AC1193" i="9"/>
  <c r="O1219" i="9"/>
  <c r="P1219" i="9"/>
  <c r="N1219" i="9"/>
  <c r="Q1219" i="9"/>
  <c r="S1238" i="9" l="1"/>
  <c r="M1238" i="9"/>
  <c r="AF13" i="9"/>
  <c r="T1238" i="9"/>
  <c r="Z1235" i="9"/>
  <c r="Z1238" i="9" s="1"/>
  <c r="AG1185" i="9"/>
  <c r="AG1158" i="9" s="1"/>
  <c r="AG1235" i="9" s="1"/>
  <c r="Q1238" i="9"/>
  <c r="N1238" i="9"/>
  <c r="W1219" i="9"/>
  <c r="W1221" i="9" s="1"/>
  <c r="W1236" i="9"/>
  <c r="AB1158" i="9"/>
  <c r="L1238" i="9"/>
  <c r="K1238" i="9"/>
  <c r="Y1235" i="9"/>
  <c r="AA1238" i="9"/>
  <c r="Y1238" i="9"/>
  <c r="AF934" i="9"/>
  <c r="AH953" i="9"/>
  <c r="AH934" i="9" s="1"/>
  <c r="AF1193" i="9"/>
  <c r="AC1158" i="9"/>
  <c r="AC1235" i="9" s="1"/>
  <c r="AE968" i="9"/>
  <c r="AE934" i="9" s="1"/>
  <c r="AB934" i="9"/>
  <c r="AB1236" i="9" s="1"/>
  <c r="AG968" i="9"/>
  <c r="AC1236" i="9"/>
  <c r="AB13" i="9"/>
  <c r="AG981" i="9"/>
  <c r="AD934" i="9"/>
  <c r="AF914" i="9"/>
  <c r="AH922" i="9"/>
  <c r="AH914" i="9" s="1"/>
  <c r="W1235" i="9"/>
  <c r="Y1219" i="9" l="1"/>
  <c r="AA1219" i="9" s="1"/>
  <c r="Z1219" i="9"/>
  <c r="AB1219" i="9" s="1"/>
  <c r="W1238" i="9"/>
  <c r="AH1193" i="9"/>
  <c r="AH1158" i="9" s="1"/>
  <c r="AH1235" i="9" s="1"/>
  <c r="AF1158" i="9"/>
  <c r="AF1235" i="9" s="1"/>
  <c r="AH1236" i="9"/>
  <c r="AD1236" i="9"/>
  <c r="AD1238" i="9" s="1"/>
  <c r="AF1236" i="9"/>
  <c r="AE1236" i="9"/>
  <c r="AE1238" i="9" s="1"/>
  <c r="AB1235" i="9"/>
  <c r="AG934" i="9"/>
  <c r="AC1238" i="9"/>
  <c r="AC1219" i="9" l="1"/>
  <c r="AE1219" i="9"/>
  <c r="AD1219" i="9"/>
  <c r="AF1219" i="9" s="1"/>
  <c r="AH1219" i="9" s="1"/>
  <c r="AH1238" i="9"/>
  <c r="AB1238" i="9"/>
  <c r="AJ1235" i="9"/>
  <c r="AF1238" i="9"/>
  <c r="AG1236" i="9"/>
  <c r="AG1219" i="9" l="1"/>
  <c r="AI1219" i="9"/>
  <c r="AJ1219" i="9" s="1"/>
  <c r="AG1238" i="9"/>
  <c r="AJ1236" i="9"/>
  <c r="Q20" i="8" l="1"/>
  <c r="M20" i="8"/>
  <c r="I20" i="8"/>
  <c r="E20" i="8"/>
  <c r="Q19" i="8"/>
  <c r="M19" i="8"/>
  <c r="I19" i="8"/>
  <c r="E19" i="8"/>
  <c r="Q18" i="8"/>
  <c r="M18" i="8"/>
  <c r="I18" i="8"/>
  <c r="E18" i="8"/>
  <c r="I14" i="8"/>
  <c r="D14" i="8"/>
  <c r="C14" i="8"/>
  <c r="B14" i="8"/>
  <c r="Q13" i="8"/>
  <c r="M13" i="8"/>
  <c r="I13" i="8"/>
  <c r="E13" i="8"/>
  <c r="Q12" i="8"/>
  <c r="M12" i="8"/>
  <c r="I12" i="8"/>
  <c r="E12" i="8"/>
  <c r="L97" i="7"/>
  <c r="K97" i="7"/>
  <c r="R18" i="8" l="1"/>
  <c r="Q14" i="8"/>
  <c r="R13" i="8"/>
  <c r="R19" i="8"/>
  <c r="R20" i="8" s="1"/>
  <c r="E14" i="8"/>
  <c r="M14" i="8"/>
  <c r="R14" i="8" s="1"/>
  <c r="R12" i="8"/>
</calcChain>
</file>

<file path=xl/sharedStrings.xml><?xml version="1.0" encoding="utf-8"?>
<sst xmlns="http://schemas.openxmlformats.org/spreadsheetml/2006/main" count="3056" uniqueCount="489">
  <si>
    <t>Project Procurement Management Plan (PPMP) CY 2024</t>
  </si>
  <si>
    <t>END USER: OG9, PA</t>
  </si>
  <si>
    <t>DATE: Nov 23 2023</t>
  </si>
  <si>
    <t>L/Nr</t>
  </si>
  <si>
    <t>UACS</t>
  </si>
  <si>
    <t>General Description</t>
  </si>
  <si>
    <t>End User</t>
  </si>
  <si>
    <t>Qty/Size</t>
  </si>
  <si>
    <t>Estimated Budget</t>
  </si>
  <si>
    <t>Procurement Method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</si>
  <si>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</si>
  <si>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</si>
  <si>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</si>
  <si>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</si>
  <si>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</si>
  <si>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</si>
  <si>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</si>
  <si>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</si>
  <si>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</si>
  <si>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</si>
  <si>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</si>
  <si>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</si>
  <si>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</si>
  <si>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</si>
  <si>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</si>
  <si>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</si>
  <si>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HPA</t>
  </si>
  <si>
    <t>Adjutant Gen Service NCO Advance Course (AGSNCOAC) (NRCC)</t>
  </si>
  <si>
    <t>OG9</t>
  </si>
  <si>
    <t>pax</t>
  </si>
  <si>
    <t>Field Artillery NCO Basic Course (FANCOBC) (NRCC)</t>
  </si>
  <si>
    <t>Finance Service NCO Basic Course (FSNCOBC) (NRCC)</t>
  </si>
  <si>
    <t>Finance Service NCO Advance Course (FSNCOAC) (NRCC)</t>
  </si>
  <si>
    <t>Infantry NCO Advance Course (INCOAC) (NRCC)</t>
  </si>
  <si>
    <t>Field Artillery NCO Advance Course (FANCOAC) (NRCC)</t>
  </si>
  <si>
    <t>Finance Service Officer Advance Course (FSOAC) (NRCC)</t>
  </si>
  <si>
    <t>Field Artillery Officer Basic Course (FAOBC) (NRCC)</t>
  </si>
  <si>
    <t>Adjutant General Service Officer Advance Course (AGSOAC) (NRCC)</t>
  </si>
  <si>
    <t>Drill Master Course</t>
  </si>
  <si>
    <t>Civil Affairs Course</t>
  </si>
  <si>
    <t>Infantry Officer Advance Course (IOAC) (NRCC)</t>
  </si>
  <si>
    <t>Quarter Master Service NCO Basic Course (QMSNCOBC) (NRCC)</t>
  </si>
  <si>
    <t>Public Affairs Course</t>
  </si>
  <si>
    <t>Engineer NCO Basic Course (ENCOBC) (NRCC)</t>
  </si>
  <si>
    <t>Engineer Officer Basic Course (EOBC) (NRCC)</t>
  </si>
  <si>
    <t>Signal NCO Basic Course (SNCOBC) (NRCC)</t>
  </si>
  <si>
    <t>Finance Service Officer Basic Course (FSOBC) (NRCC)</t>
  </si>
  <si>
    <t>ROTC Evaluation and Audit Team (REAT) for  Regional Annual Administrative &amp; Tactical Inspection (RAATI)</t>
  </si>
  <si>
    <t>lot</t>
  </si>
  <si>
    <t>Engineer NCO Advance Course (ENCOAC) (NRCC)</t>
  </si>
  <si>
    <t>NCO Specialization NRCC</t>
  </si>
  <si>
    <t>Ordnance Service NCO Basic Course (OSNCOBC) (NRCC)</t>
  </si>
  <si>
    <t>Infantry Officer Basic Course (IOBC) (NRCC)</t>
  </si>
  <si>
    <t>Adjutant General Service Officer Basic Course (AGSOBC) (NRCC)</t>
  </si>
  <si>
    <t>Infantry NCO Basic Course (INCOBC) (NRCC)</t>
  </si>
  <si>
    <t>Adjutant Gen Service NCO Basic Course (AGSNCOBC) (NRCC)</t>
  </si>
  <si>
    <t>Quarter Master Service Officer Basic Course (QMSOBC) (NRCC)</t>
  </si>
  <si>
    <t>Quarter Master Service NCO Advance  Course (QMSNCOAC) (NRCC)</t>
  </si>
  <si>
    <t>Officer Specialization NRCC</t>
  </si>
  <si>
    <t>RRU Readiness Evaluation and Assessment</t>
  </si>
  <si>
    <t>Sergeant Major Course</t>
  </si>
  <si>
    <t>ROTC Cultural Understanding and Leadership Program</t>
  </si>
  <si>
    <t>5-02-02-010-02</t>
  </si>
  <si>
    <t>Training Expenses</t>
  </si>
  <si>
    <t>Negotiated 53.9</t>
  </si>
  <si>
    <t>Command and General Staff Course (CGSC) NRI (Training Support)</t>
  </si>
  <si>
    <t>Instructor  AM Snacks</t>
  </si>
  <si>
    <t>per</t>
  </si>
  <si>
    <t>Instructor PM Snacks</t>
  </si>
  <si>
    <t>Instructor Lunch</t>
  </si>
  <si>
    <t>External drive 1TB</t>
  </si>
  <si>
    <t>pcs</t>
  </si>
  <si>
    <t>Bags</t>
  </si>
  <si>
    <t>pc</t>
  </si>
  <si>
    <t>Blue Sign Pen</t>
  </si>
  <si>
    <t>Clearbook</t>
  </si>
  <si>
    <t>Notebook</t>
  </si>
  <si>
    <t>Correction Tape</t>
  </si>
  <si>
    <t>Customized T-Shirt</t>
  </si>
  <si>
    <t>Record Book</t>
  </si>
  <si>
    <t>Token (Coin)</t>
  </si>
  <si>
    <t>Laptop</t>
  </si>
  <si>
    <t>unit</t>
  </si>
  <si>
    <t>Laser</t>
  </si>
  <si>
    <t>Bond Paper</t>
  </si>
  <si>
    <t>ream</t>
  </si>
  <si>
    <t>Printer</t>
  </si>
  <si>
    <t>Pencil</t>
  </si>
  <si>
    <t>Digital Voice Recorder</t>
  </si>
  <si>
    <t>Bond Paper, A4</t>
  </si>
  <si>
    <t>Binder Clip</t>
  </si>
  <si>
    <t>box</t>
  </si>
  <si>
    <t>Binder Plastic Cover</t>
  </si>
  <si>
    <t>pack</t>
  </si>
  <si>
    <t>Sliding Folder</t>
  </si>
  <si>
    <t>UB Ink Black</t>
  </si>
  <si>
    <t>bottle</t>
  </si>
  <si>
    <t>UB Ink Magenta</t>
  </si>
  <si>
    <t>UB Ink Cyan</t>
  </si>
  <si>
    <t>UB Ink Yellow</t>
  </si>
  <si>
    <t>USB OTG (32GB)</t>
  </si>
  <si>
    <t>Special Paper (A4/10s)</t>
  </si>
  <si>
    <t>Prepaid Load</t>
  </si>
  <si>
    <t>Zoom Account</t>
  </si>
  <si>
    <t>mos</t>
  </si>
  <si>
    <t>School Bag</t>
  </si>
  <si>
    <t>Notebook (100 Leaves)</t>
  </si>
  <si>
    <t>Ballpen (Blue)</t>
  </si>
  <si>
    <t>Pencil #2</t>
  </si>
  <si>
    <t>Highlighting Pen</t>
  </si>
  <si>
    <t>Field notes</t>
  </si>
  <si>
    <t>Yellow Pad</t>
  </si>
  <si>
    <t>pad</t>
  </si>
  <si>
    <t>Certificate with Holder</t>
  </si>
  <si>
    <t>ID Clip</t>
  </si>
  <si>
    <t>Reflectorized belt</t>
  </si>
  <si>
    <t>Brown Envelope, Long</t>
  </si>
  <si>
    <t>Plastic Folder w/ Slide, Green, A4</t>
  </si>
  <si>
    <t>MOS Badge</t>
  </si>
  <si>
    <t>Bond Paper (A4)</t>
  </si>
  <si>
    <t>Bond Paper (F4)</t>
  </si>
  <si>
    <t>UB Ink (Black)</t>
  </si>
  <si>
    <t>UB Ink (Cyan)</t>
  </si>
  <si>
    <t>UB Ink (Yellow)</t>
  </si>
  <si>
    <t>UB Ink (Magenta)</t>
  </si>
  <si>
    <t>Brown Envelop (A4)</t>
  </si>
  <si>
    <t>Brown Envelop (Long)</t>
  </si>
  <si>
    <t>Laminating Film (250 Microns)</t>
  </si>
  <si>
    <t>Map Pin</t>
  </si>
  <si>
    <t>Energizer (AA)</t>
  </si>
  <si>
    <t>Energizer (AAA)</t>
  </si>
  <si>
    <t>Pilot Sign Pen (Blue)</t>
  </si>
  <si>
    <t>Pilot Sign Pen (Red)</t>
  </si>
  <si>
    <t>White board marker</t>
  </si>
  <si>
    <t>Whiteboard Eraser</t>
  </si>
  <si>
    <t>Cutter</t>
  </si>
  <si>
    <t>Clip Board</t>
  </si>
  <si>
    <t>Cell Card</t>
  </si>
  <si>
    <t>Subscription Zoom acct</t>
  </si>
  <si>
    <t>month</t>
  </si>
  <si>
    <t>A4 Bond Paper</t>
  </si>
  <si>
    <t>Ink</t>
  </si>
  <si>
    <t>set</t>
  </si>
  <si>
    <t>GTA</t>
  </si>
  <si>
    <t>Ruler</t>
  </si>
  <si>
    <t>Yellow Pad Paper</t>
  </si>
  <si>
    <t>Notebooks</t>
  </si>
  <si>
    <t>Calculator</t>
  </si>
  <si>
    <t>Flash Drive 32GB</t>
  </si>
  <si>
    <t>Pen</t>
  </si>
  <si>
    <t>Highlighter pen</t>
  </si>
  <si>
    <t>Laminated Student ID</t>
  </si>
  <si>
    <t>Certificate w/ holder</t>
  </si>
  <si>
    <t>White Board Marker</t>
  </si>
  <si>
    <t>Staple Wire (1000 pcs/box)</t>
  </si>
  <si>
    <t>Brown Envelope</t>
  </si>
  <si>
    <t>OHP Pens</t>
  </si>
  <si>
    <t>Internet Subscription</t>
  </si>
  <si>
    <t>Educational Tours</t>
  </si>
  <si>
    <t>Research Fund</t>
  </si>
  <si>
    <t>Eye Protector</t>
  </si>
  <si>
    <t>Safety Hat</t>
  </si>
  <si>
    <t>Ear Protector</t>
  </si>
  <si>
    <t>Memento for Guest of Honor and Speaker</t>
  </si>
  <si>
    <t>Opening/Closing Ceremony/Pinning of Badge</t>
  </si>
  <si>
    <t>Box board paper</t>
  </si>
  <si>
    <t>Friction pen</t>
  </si>
  <si>
    <t>Eraser</t>
  </si>
  <si>
    <t>Tracing paper</t>
  </si>
  <si>
    <t>sheet</t>
  </si>
  <si>
    <t>Laminating film</t>
  </si>
  <si>
    <t>Masking Tape 1"</t>
  </si>
  <si>
    <t>Masking Tape 2"</t>
  </si>
  <si>
    <t>Scotch Tape 1"</t>
  </si>
  <si>
    <t>Scotch Tape 2"</t>
  </si>
  <si>
    <t>Double Sided Tape 1"</t>
  </si>
  <si>
    <t>roll</t>
  </si>
  <si>
    <t>Max Staple # 35</t>
  </si>
  <si>
    <t>Max Staple Wire # 35</t>
  </si>
  <si>
    <t>Scissor 6"</t>
  </si>
  <si>
    <t>Clip Board Long Plastic</t>
  </si>
  <si>
    <t>Cutter Small</t>
  </si>
  <si>
    <t>Cutter Blade Small 1x10's</t>
  </si>
  <si>
    <t>Acetate Bantex</t>
  </si>
  <si>
    <t>Bond Papers A4</t>
  </si>
  <si>
    <t>Fastener Plastic</t>
  </si>
  <si>
    <t>Elmer's Glue Big</t>
  </si>
  <si>
    <t>btl</t>
  </si>
  <si>
    <t>Sign Pen</t>
  </si>
  <si>
    <t>ea</t>
  </si>
  <si>
    <t>Sliding Folder A4 Green</t>
  </si>
  <si>
    <t>Illustration Board 1/2</t>
  </si>
  <si>
    <t>Inks(Magenta/Yellow/Cyan/Black)</t>
  </si>
  <si>
    <t>White Board Eraser</t>
  </si>
  <si>
    <t>Manila Paper</t>
  </si>
  <si>
    <t>USB 16 GB</t>
  </si>
  <si>
    <t>Ballpen</t>
  </si>
  <si>
    <t>Highlighter</t>
  </si>
  <si>
    <t>Ruler, 12"</t>
  </si>
  <si>
    <t>School ID</t>
  </si>
  <si>
    <t>Map Pins</t>
  </si>
  <si>
    <t>OHP Pen (6 colors)</t>
  </si>
  <si>
    <t>Opening Ceremony</t>
  </si>
  <si>
    <t>Closing Ceremony</t>
  </si>
  <si>
    <t>Sports Fest</t>
  </si>
  <si>
    <t>Plaques/Certificates</t>
  </si>
  <si>
    <t>AFPOS Badge</t>
  </si>
  <si>
    <t>Non-academic Activities</t>
  </si>
  <si>
    <t>Land Navigation</t>
  </si>
  <si>
    <t>Induction of Class Officers</t>
  </si>
  <si>
    <t>RSOP</t>
  </si>
  <si>
    <t>FA Tactical Planning</t>
  </si>
  <si>
    <t>FA Dry Fire Exercise</t>
  </si>
  <si>
    <t>FA Live Fire Exercise</t>
  </si>
  <si>
    <t>Reservist Commanders Convention</t>
  </si>
  <si>
    <t>AM Snack</t>
  </si>
  <si>
    <t>Lunch</t>
  </si>
  <si>
    <t>PM Snack</t>
  </si>
  <si>
    <t>Creamer</t>
  </si>
  <si>
    <t>Sugar</t>
  </si>
  <si>
    <t>kl</t>
  </si>
  <si>
    <t>Specialty Paper for Certificate A4</t>
  </si>
  <si>
    <t>Memento for Keynote Speaker</t>
  </si>
  <si>
    <t>Memento for Participants (RRA Coin)</t>
  </si>
  <si>
    <t>Mega Box</t>
  </si>
  <si>
    <t>Printer  Ink</t>
  </si>
  <si>
    <t>Sign Pen, Blue Liquid Gel Ink</t>
  </si>
  <si>
    <t>Coffee</t>
  </si>
  <si>
    <t>ID</t>
  </si>
  <si>
    <t>USB OTG (16GB)</t>
  </si>
  <si>
    <t>Certificate Frame</t>
  </si>
  <si>
    <t>Specialty Paper</t>
  </si>
  <si>
    <t>pck</t>
  </si>
  <si>
    <t>PT Belt</t>
  </si>
  <si>
    <t>Sliding Folder (A4)1</t>
  </si>
  <si>
    <t>Scotch Tape “1”</t>
  </si>
  <si>
    <t>Frixion Pen (Black)</t>
  </si>
  <si>
    <t>Frixion Pen (Blue)</t>
  </si>
  <si>
    <t>Frixion Pen (Red)</t>
  </si>
  <si>
    <t>OHP Pen (4s)</t>
  </si>
  <si>
    <t>Pentel Pen Permanent (Black)</t>
  </si>
  <si>
    <t>Pentel Pen Permanent (Blue)</t>
  </si>
  <si>
    <t>Pentel Pen Permanent (Red)</t>
  </si>
  <si>
    <t>Stapler  (Max)</t>
  </si>
  <si>
    <t>Staple Wire (No. 35)</t>
  </si>
  <si>
    <t>Cutter (Big)</t>
  </si>
  <si>
    <t>Laminating Film (250 macros)</t>
  </si>
  <si>
    <t>Acetate</t>
  </si>
  <si>
    <t>Energizer Battery (AA)</t>
  </si>
  <si>
    <t>Energizer Battery (AAA)</t>
  </si>
  <si>
    <t>Glue</t>
  </si>
  <si>
    <t>Staple Wire</t>
  </si>
  <si>
    <t>Masking Tape</t>
  </si>
  <si>
    <t>Backdrop</t>
  </si>
  <si>
    <t>Push Pin</t>
  </si>
  <si>
    <t>Scissor</t>
  </si>
  <si>
    <t>Staple</t>
  </si>
  <si>
    <t>Bag</t>
  </si>
  <si>
    <t>Pencil Highlighter</t>
  </si>
  <si>
    <t>Plastic Envelop</t>
  </si>
  <si>
    <t>Parchment Paper (Certificate)</t>
  </si>
  <si>
    <t>Handouts/References</t>
  </si>
  <si>
    <t>Meals</t>
  </si>
  <si>
    <t>Medicines</t>
  </si>
  <si>
    <t>PC</t>
  </si>
  <si>
    <t>USB</t>
  </si>
  <si>
    <t>Earplug protector</t>
  </si>
  <si>
    <t>Eye protection glasses</t>
  </si>
  <si>
    <t>Certifacate Frame</t>
  </si>
  <si>
    <t>Hands out/ Reference Materials</t>
  </si>
  <si>
    <t>ROTC  Commandant  Summit</t>
  </si>
  <si>
    <t>AM Snack  (2 days)</t>
  </si>
  <si>
    <t>Lunch  (2 days)</t>
  </si>
  <si>
    <t>PM Snack  (2 days)</t>
  </si>
  <si>
    <t>kg</t>
  </si>
  <si>
    <t>Communication Allowance</t>
  </si>
  <si>
    <t>FATactical Planning</t>
  </si>
  <si>
    <t>Bond Paper, F4</t>
  </si>
  <si>
    <t>Reserve Force Training Summit</t>
  </si>
  <si>
    <t>AM Snacks</t>
  </si>
  <si>
    <t>PM Snacks</t>
  </si>
  <si>
    <t>Juice in Can</t>
  </si>
  <si>
    <t>can</t>
  </si>
  <si>
    <t>Notepad</t>
  </si>
  <si>
    <t>Paper A4</t>
  </si>
  <si>
    <t>Ink Black</t>
  </si>
  <si>
    <t>Ink Cyan</t>
  </si>
  <si>
    <t>Ink Magenta</t>
  </si>
  <si>
    <t>Ink Yellow</t>
  </si>
  <si>
    <t>RRA Direction Setting</t>
  </si>
  <si>
    <t>AM Snack (2 days)</t>
  </si>
  <si>
    <t>Lunch (2 days)</t>
  </si>
  <si>
    <t>PM Snack (2 days)</t>
  </si>
  <si>
    <t>Coffee (2 days)</t>
  </si>
  <si>
    <t>Creamer (2 days)</t>
  </si>
  <si>
    <t>Sugar (2 days)</t>
  </si>
  <si>
    <t>Bondpaper (A4)</t>
  </si>
  <si>
    <t>sets</t>
  </si>
  <si>
    <t>packs</t>
  </si>
  <si>
    <t>printer Ink</t>
  </si>
  <si>
    <t>Pentel pen Permanent (Black,Blue,Red)</t>
  </si>
  <si>
    <t>White Board Marker (Black,Blue,Red)</t>
  </si>
  <si>
    <t>OHP (4set)</t>
  </si>
  <si>
    <t>Frixion Pen (black,blue,red)</t>
  </si>
  <si>
    <t>Stapler  (HD)</t>
  </si>
  <si>
    <t>Laminating Film (250microns/F4)</t>
  </si>
  <si>
    <t>Scotch Tape (“1”)</t>
  </si>
  <si>
    <t>Map pin</t>
  </si>
  <si>
    <t>Major Activities (FTX)</t>
  </si>
  <si>
    <t>Major Activities (Pinning of Infantry Badge)</t>
  </si>
  <si>
    <t>5-02-03-010-01</t>
  </si>
  <si>
    <t>ICT Office Supplies Expenses</t>
  </si>
  <si>
    <t>Shopping 52.1b</t>
  </si>
  <si>
    <t>Promotion Board Deliberation for Senior Reservist Officer (PARBOSO)</t>
  </si>
  <si>
    <t>Deliberation of CAD 2334</t>
  </si>
  <si>
    <t>ROTC Caravan</t>
  </si>
  <si>
    <t>bot</t>
  </si>
  <si>
    <t>5-02-03-010-02</t>
  </si>
  <si>
    <t>Office Supplies Expenses</t>
  </si>
  <si>
    <t>Bond Paper (A4 size)</t>
  </si>
  <si>
    <t>Stapler</t>
  </si>
  <si>
    <t>Staple Wire #36</t>
  </si>
  <si>
    <t>Envelop, Expanded (long)</t>
  </si>
  <si>
    <t>National Reservist Week (NRW)</t>
  </si>
  <si>
    <t>Bondpaper A4 size</t>
  </si>
  <si>
    <t>Special Paper A4 size</t>
  </si>
  <si>
    <t>Photo Paper A4 size</t>
  </si>
  <si>
    <t>Photo Frame</t>
  </si>
  <si>
    <t>Expanded Brown Envelop</t>
  </si>
  <si>
    <t>Bond paper, A4</t>
  </si>
  <si>
    <t>Marker White Board 3 colors/set</t>
  </si>
  <si>
    <t>Ring Binder plastic 32 mm</t>
  </si>
  <si>
    <t>Green Folder with Tabbings</t>
  </si>
  <si>
    <t>Costumized Notebook and Ballpen</t>
  </si>
  <si>
    <t>Commissioning Ceremony of Reserve Officers</t>
  </si>
  <si>
    <t>Certificate Holder</t>
  </si>
  <si>
    <t>Photo Paper</t>
  </si>
  <si>
    <t>Data File Box</t>
  </si>
  <si>
    <t>Data Folder</t>
  </si>
  <si>
    <t>Production of RRA Strategic Communication Campaign</t>
  </si>
  <si>
    <t>Paper A3</t>
  </si>
  <si>
    <t>A3 Photo Paper</t>
  </si>
  <si>
    <t>Envelop, Expanded (long) 100pcs</t>
  </si>
  <si>
    <t>Support for Philippine Army ROTC Games CY2024</t>
  </si>
  <si>
    <t>5-02-03-080-00</t>
  </si>
  <si>
    <t>Medical, Dental and Laboratory Supplies Expenses</t>
  </si>
  <si>
    <t>PME for NCO Basic Course (NRCC)</t>
  </si>
  <si>
    <t>ECG</t>
  </si>
  <si>
    <t>NP</t>
  </si>
  <si>
    <t>X-Ray</t>
  </si>
  <si>
    <t>Blood Typing</t>
  </si>
  <si>
    <t>CBC</t>
  </si>
  <si>
    <t>HBSAg</t>
  </si>
  <si>
    <t>Urinalysis</t>
  </si>
  <si>
    <t>VDRL</t>
  </si>
  <si>
    <t>EENT</t>
  </si>
  <si>
    <t>GPE</t>
  </si>
  <si>
    <t>Dental</t>
  </si>
  <si>
    <t>PME for Officer Advance Course (NRCC)</t>
  </si>
  <si>
    <t>PME for Drill Master Course</t>
  </si>
  <si>
    <t>PME Sergeant Major Course</t>
  </si>
  <si>
    <t>PME for Specialization Courses</t>
  </si>
  <si>
    <t>PME for Officer Basic Course (NRCC)</t>
  </si>
  <si>
    <t>PME for NCO Advance Course (NRCC)</t>
  </si>
  <si>
    <t>5-02-03-120-00</t>
  </si>
  <si>
    <t>Military, Police and Traffic Supplies Expenses</t>
  </si>
  <si>
    <t>Funeral/ Morturial Services</t>
  </si>
  <si>
    <t>Interment Flag (3ftx6ft)</t>
  </si>
  <si>
    <t>5-02-03-210-03</t>
  </si>
  <si>
    <t>Semi-Expendable - Information and Communications Technology Equipment</t>
  </si>
  <si>
    <t>Sustainment of Management Information System</t>
  </si>
  <si>
    <t>VersaStack Solution Indicator</t>
  </si>
  <si>
    <t>Spectrum Virtualize Software for Storwize V50x0 Expansion Maint (Reg): 3 Years</t>
  </si>
  <si>
    <t>CyberPower OLS300EC (Tower Type) 3KVa</t>
  </si>
  <si>
    <t>Power Cord – PDU Connection</t>
  </si>
  <si>
    <t>1.2TB 10K 2.5in HDD (6x)</t>
  </si>
  <si>
    <t>1.5m 12Gb SAS Cable (mSAS HD) (2x)</t>
  </si>
  <si>
    <t>Order Type 1 – CTO</t>
  </si>
  <si>
    <t>Shipping and Handling</t>
  </si>
  <si>
    <t>AC Power Supply HE</t>
  </si>
  <si>
    <t>Base Per Storage Device SW Maint 3 Years Reg</t>
  </si>
  <si>
    <t>IBM Spectrum Virtualize Software for Storwize V50x0 Expansion V8</t>
  </si>
  <si>
    <t>IBM Spectrum Virtualize Software for Storwize V5030 V8</t>
  </si>
  <si>
    <t>IBM Storwize V5030 Full Bundle SW with 1 Year SW Maintenance, Per Storage Device</t>
  </si>
  <si>
    <t>Spectrum Virtualize Software for Storwize V5030 Software Maint (Reg): 3 Years</t>
  </si>
  <si>
    <t>VersaStock Solution Indicator</t>
  </si>
  <si>
    <t>IBM Storwize V5030 Expansion Service (1 new expansion)</t>
  </si>
  <si>
    <t>Full Bundle Per Storage Device Maint 3years Reg</t>
  </si>
  <si>
    <t>FlashSystem 5100 SFF Expansion Enclosure</t>
  </si>
  <si>
    <t>IBM V50x0 Expansion Base SW with 1 Year SW Maintenance, Per Storage Device</t>
  </si>
  <si>
    <t>Windows Server 2022, Standard, ROK, 16Core</t>
  </si>
  <si>
    <t>Reservist Application Management Information System (RAMIS)</t>
  </si>
  <si>
    <t>Intel Xeon E-4310 2.1GHz, 12C/24T,10.G4T/s, 18M Cache, Turbo, HT (120W) DDR4-2666</t>
  </si>
  <si>
    <t>32GR RDIMM, 3200MT/s, Dual Rank (x2)</t>
  </si>
  <si>
    <t>- 600GB Hard Drive SAS 12Gbps 10k 512M 2.5IN Hot-Plug (x2)</t>
  </si>
  <si>
    <t>2.4 TB 10k RPM SAS 12Gps 512e 2,5in Hot-Plug Hard Drive (x6)</t>
  </si>
  <si>
    <t>PERC H755 SAS Front</t>
  </si>
  <si>
    <t>1GbE LOM (X2)</t>
  </si>
  <si>
    <t>Broadcom 5720 Quad Port 1GbE Base-T Adapter, OCP NIC 3.0</t>
  </si>
  <si>
    <t>iDRAC9, Enterprice 15G</t>
  </si>
  <si>
    <t>DVD-ROM, USB, External</t>
  </si>
  <si>
    <t>Hot-Plug, Power Supply (1+0), 1400W, Mixed Module (x2)</t>
  </si>
  <si>
    <t>3-Year Pro-Support NBD</t>
  </si>
  <si>
    <t>5-02-03-990-00</t>
  </si>
  <si>
    <t>Other Supplies and Materials Expenses</t>
  </si>
  <si>
    <t>Tarpaulin</t>
  </si>
  <si>
    <t>Incorporation of Retired PA Personnel</t>
  </si>
  <si>
    <t>Memento</t>
  </si>
  <si>
    <t>Laang Kawal Patch</t>
  </si>
  <si>
    <t>Wreath</t>
  </si>
  <si>
    <t>Flowers for Caisson</t>
  </si>
  <si>
    <t>Mass Card</t>
  </si>
  <si>
    <t>PA Anniversary Activities</t>
  </si>
  <si>
    <t>Token (Coin/Paper Weight/Keychain) (4 pcs per cadet)</t>
  </si>
  <si>
    <t>5-02-99-020-00</t>
  </si>
  <si>
    <t>Printing and Publication Expenses</t>
  </si>
  <si>
    <t>ROTC and PA Reservist leaflets</t>
  </si>
  <si>
    <t>Tarpaulin Display  (3ft by 6ft) for ROTC</t>
  </si>
  <si>
    <t>Leaflets</t>
  </si>
  <si>
    <t>Calendar</t>
  </si>
  <si>
    <t>ROTC and PA Reservist Leaflets</t>
  </si>
  <si>
    <t>Calendar (24inch by 18inch) (Souvenir)</t>
  </si>
  <si>
    <t>Tarpaulin Display  (3ft by 6ft) for Army Reservist</t>
  </si>
  <si>
    <t>5-02-99-030-00</t>
  </si>
  <si>
    <t>Representation Expenses</t>
  </si>
  <si>
    <t>Dinner</t>
  </si>
  <si>
    <t>Bottled Water</t>
  </si>
  <si>
    <t>Bottled Water (500ml)</t>
  </si>
  <si>
    <t>Brewed Coffee</t>
  </si>
  <si>
    <t>Canned Juice</t>
  </si>
  <si>
    <t>Assorted Fruits</t>
  </si>
  <si>
    <t>Coffee (Brewed)</t>
  </si>
  <si>
    <t>Creamer (450g)</t>
  </si>
  <si>
    <t>Assorted candies and nuts</t>
  </si>
  <si>
    <t>TOTAL</t>
  </si>
  <si>
    <t>Approved By:</t>
  </si>
  <si>
    <t>NEG 53.9</t>
  </si>
  <si>
    <t>SHOPPING 52.1B</t>
  </si>
  <si>
    <t>NONE</t>
  </si>
  <si>
    <t xml:space="preserve"> </t>
  </si>
  <si>
    <t>Annual Procurement Plan (APP) FY 2024</t>
  </si>
  <si>
    <t>Line
Item Nr</t>
  </si>
  <si>
    <t>Object Code</t>
  </si>
  <si>
    <t>Procurement Program/Project (PAP)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</si>
  <si>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</si>
  <si>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</si>
  <si>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</si>
  <si>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</si>
  <si>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</si>
  <si>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</si>
  <si>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</si>
  <si>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</si>
  <si>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</si>
  <si>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</si>
  <si>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</si>
  <si>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</si>
  <si>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</si>
  <si>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2024-General Appropriations Act</t>
  </si>
  <si>
    <t>Procurement Requirements for CY 2024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</si>
  <si>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</si>
  <si>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</si>
  <si>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</si>
  <si>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</si>
  <si>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</si>
  <si>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</si>
  <si>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</si>
  <si>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</si>
  <si>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</si>
  <si>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</si>
  <si>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Office of the Assistant Chief of Staff for Reservist and Retiree Affairs, G9</t>
  </si>
  <si>
    <t>Fort Bonifacio, Taguig City</t>
  </si>
  <si>
    <t>H E A D Q U ARTERS</t>
  </si>
  <si>
    <t>DATE: Dec 04 2023</t>
  </si>
  <si>
    <t>H E A D Q U A R T E R S</t>
  </si>
  <si>
    <t>N/A</t>
  </si>
  <si>
    <r>
      <t xml:space="preserve">END USER: </t>
    </r>
    <r>
      <rPr>
        <b/>
        <sz val="10.5"/>
        <rFont val="Arial"/>
        <family val="2"/>
      </rPr>
      <t>OG9, PA</t>
    </r>
  </si>
  <si>
    <t xml:space="preserve">DATE: Dec 04 2023 </t>
  </si>
  <si>
    <t>P H I L I P P  I N E   A R M Y</t>
  </si>
  <si>
    <t>P H I L I P P I N E  A R M Y</t>
  </si>
  <si>
    <t>P h i l i p p i n e  A r m y</t>
  </si>
  <si>
    <t>3m x 6m platform with green exhibition carpet overlay</t>
  </si>
  <si>
    <t>6m wide with multilevel backwall with photographic image (as per design) (366cm x 244cm / 122cm x 214cm x 122cm x 182cm)</t>
  </si>
  <si>
    <t>6 pcs long arm led spots</t>
  </si>
  <si>
    <t>2 pcs T8 fluorescent lights</t>
  </si>
  <si>
    <t>2pcs 5amps convenienve outlet</t>
  </si>
  <si>
    <t>1 lot electrical wires</t>
  </si>
  <si>
    <t>1lot circuit breaker breaker</t>
  </si>
  <si>
    <t>Barricade (Props)</t>
  </si>
  <si>
    <t>Hydrophonics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</si>
</sst>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FF000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DAEDF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8AB7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2"/>
    <xf numFmtId="43" fontId="1" fillId="0" borderId="0" xfId="3" applyBorder="1"/>
    <xf numFmtId="0" fontId="3" fillId="0" borderId="0" xfId="2" applyFont="1"/>
    <xf numFmtId="0" fontId="3" fillId="0" borderId="1" xfId="2" applyFont="1" applyBorder="1"/>
    <xf numFmtId="43" fontId="1" fillId="6" borderId="1" xfId="3" applyFill="1" applyBorder="1"/>
    <xf numFmtId="43" fontId="1" fillId="7" borderId="1" xfId="3" applyFill="1" applyBorder="1"/>
    <xf numFmtId="43" fontId="1" fillId="8" borderId="1" xfId="3" applyFill="1" applyBorder="1"/>
    <xf numFmtId="43" fontId="1" fillId="9" borderId="1" xfId="3" applyFill="1" applyBorder="1"/>
    <xf numFmtId="43" fontId="3" fillId="0" borderId="1" xfId="3" applyFont="1" applyBorder="1"/>
    <xf numFmtId="43" fontId="3" fillId="6" borderId="1" xfId="3" applyFont="1" applyFill="1" applyBorder="1"/>
    <xf numFmtId="43" fontId="3" fillId="7" borderId="1" xfId="3" applyFont="1" applyFill="1" applyBorder="1"/>
    <xf numFmtId="43" fontId="3" fillId="8" borderId="1" xfId="3" applyFont="1" applyFill="1" applyBorder="1"/>
    <xf numFmtId="43" fontId="3" fillId="9" borderId="1" xfId="3" applyFont="1" applyFill="1" applyBorder="1"/>
    <xf numFmtId="0" fontId="5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10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right" vertical="center" wrapText="1"/>
    </xf>
    <xf numFmtId="0" fontId="4" fillId="11" borderId="1" xfId="2" applyFont="1" applyFill="1" applyBorder="1" applyAlignment="1">
      <alignment horizontal="center" vertical="center" wrapText="1"/>
    </xf>
    <xf numFmtId="0" fontId="1" fillId="12" borderId="0" xfId="2" applyFill="1"/>
    <xf numFmtId="0" fontId="3" fillId="12" borderId="1" xfId="2" applyFont="1" applyFill="1" applyBorder="1"/>
    <xf numFmtId="0" fontId="1" fillId="12" borderId="1" xfId="2" applyFill="1" applyBorder="1"/>
    <xf numFmtId="0" fontId="1" fillId="0" borderId="0" xfId="2" applyAlignment="1">
      <alignment horizontal="center"/>
    </xf>
    <xf numFmtId="0" fontId="2" fillId="0" borderId="0" xfId="2" applyFont="1"/>
    <xf numFmtId="0" fontId="4" fillId="0" borderId="0" xfId="2" applyFont="1" applyAlignment="1">
      <alignment horizontal="center" vertical="center" wrapText="1"/>
    </xf>
    <xf numFmtId="0" fontId="1" fillId="0" borderId="0" xfId="2" applyAlignment="1">
      <alignment vertical="center"/>
    </xf>
    <xf numFmtId="0" fontId="8" fillId="0" borderId="1" xfId="2" applyFont="1" applyBorder="1"/>
    <xf numFmtId="0" fontId="10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center" vertical="center" wrapText="1"/>
    </xf>
    <xf numFmtId="40" fontId="10" fillId="2" borderId="1" xfId="2" applyNumberFormat="1" applyFont="1" applyFill="1" applyBorder="1" applyAlignment="1">
      <alignment vertical="center"/>
    </xf>
    <xf numFmtId="40" fontId="11" fillId="2" borderId="1" xfId="2" applyNumberFormat="1" applyFont="1" applyFill="1" applyBorder="1" applyAlignment="1">
      <alignment vertical="center"/>
    </xf>
    <xf numFmtId="0" fontId="12" fillId="0" borderId="1" xfId="2" applyFont="1" applyBorder="1" applyAlignment="1">
      <alignment vertical="center" wrapText="1"/>
    </xf>
    <xf numFmtId="0" fontId="12" fillId="0" borderId="1" xfId="2" applyFont="1" applyBorder="1"/>
    <xf numFmtId="15" fontId="12" fillId="0" borderId="1" xfId="2" applyNumberFormat="1" applyFont="1" applyBorder="1" applyAlignment="1">
      <alignment vertical="center" wrapText="1"/>
    </xf>
    <xf numFmtId="0" fontId="12" fillId="0" borderId="1" xfId="2" applyFont="1" applyBorder="1" applyAlignment="1">
      <alignment horizontal="center" vertical="center"/>
    </xf>
    <xf numFmtId="40" fontId="12" fillId="0" borderId="1" xfId="2" applyNumberFormat="1" applyFont="1" applyBorder="1" applyAlignment="1">
      <alignment vertical="center"/>
    </xf>
    <xf numFmtId="0" fontId="13" fillId="0" borderId="1" xfId="2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15" fontId="13" fillId="0" borderId="1" xfId="2" applyNumberFormat="1" applyFont="1" applyBorder="1" applyAlignment="1">
      <alignment vertical="center" wrapText="1"/>
    </xf>
    <xf numFmtId="0" fontId="12" fillId="2" borderId="1" xfId="2" applyFont="1" applyFill="1" applyBorder="1"/>
    <xf numFmtId="0" fontId="12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center"/>
    </xf>
    <xf numFmtId="0" fontId="15" fillId="0" borderId="0" xfId="2" applyFont="1" applyAlignment="1">
      <alignment vertical="center"/>
    </xf>
    <xf numFmtId="0" fontId="16" fillId="12" borderId="0" xfId="2" applyFont="1" applyFill="1"/>
    <xf numFmtId="0" fontId="16" fillId="0" borderId="0" xfId="2" applyFont="1"/>
    <xf numFmtId="0" fontId="11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43" fontId="11" fillId="0" borderId="0" xfId="3" applyFont="1" applyBorder="1" applyAlignment="1">
      <alignment vertical="center" wrapText="1"/>
    </xf>
    <xf numFmtId="43" fontId="16" fillId="0" borderId="0" xfId="3" applyFont="1" applyBorder="1"/>
    <xf numFmtId="0" fontId="15" fillId="12" borderId="0" xfId="2" applyFont="1" applyFill="1"/>
    <xf numFmtId="37" fontId="13" fillId="0" borderId="1" xfId="2" applyNumberFormat="1" applyFont="1" applyBorder="1" applyAlignment="1">
      <alignment horizontal="center" vertical="center"/>
    </xf>
    <xf numFmtId="37" fontId="12" fillId="0" borderId="1" xfId="2" applyNumberFormat="1" applyFont="1" applyBorder="1" applyAlignment="1">
      <alignment horizontal="center" vertical="center"/>
    </xf>
    <xf numFmtId="37" fontId="13" fillId="12" borderId="0" xfId="2" applyNumberFormat="1" applyFont="1" applyFill="1" applyAlignment="1">
      <alignment vertical="center"/>
    </xf>
    <xf numFmtId="37" fontId="13" fillId="0" borderId="1" xfId="2" applyNumberFormat="1" applyFont="1" applyBorder="1" applyAlignment="1">
      <alignment vertical="center"/>
    </xf>
    <xf numFmtId="43" fontId="13" fillId="0" borderId="1" xfId="3" applyFont="1" applyBorder="1" applyAlignment="1">
      <alignment vertical="center"/>
    </xf>
    <xf numFmtId="0" fontId="13" fillId="12" borderId="0" xfId="2" applyFont="1" applyFill="1" applyAlignment="1">
      <alignment vertical="center" wrapText="1"/>
    </xf>
    <xf numFmtId="43" fontId="13" fillId="0" borderId="1" xfId="3" applyFont="1" applyBorder="1" applyAlignment="1">
      <alignment vertical="center" wrapText="1"/>
    </xf>
    <xf numFmtId="37" fontId="11" fillId="0" borderId="1" xfId="2" applyNumberFormat="1" applyFont="1" applyBorder="1" applyAlignment="1">
      <alignment horizontal="center" vertical="center"/>
    </xf>
    <xf numFmtId="0" fontId="11" fillId="2" borderId="1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center" vertical="center"/>
    </xf>
    <xf numFmtId="0" fontId="16" fillId="2" borderId="3" xfId="2" applyFont="1" applyFill="1" applyBorder="1"/>
    <xf numFmtId="43" fontId="16" fillId="2" borderId="1" xfId="3" applyFont="1" applyFill="1" applyBorder="1"/>
    <xf numFmtId="0" fontId="11" fillId="3" borderId="1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horizontal="center" vertical="center" wrapText="1"/>
    </xf>
    <xf numFmtId="40" fontId="13" fillId="3" borderId="1" xfId="2" applyNumberFormat="1" applyFont="1" applyFill="1" applyBorder="1" applyAlignment="1">
      <alignment vertical="center"/>
    </xf>
    <xf numFmtId="0" fontId="15" fillId="3" borderId="1" xfId="2" applyFont="1" applyFill="1" applyBorder="1" applyAlignment="1">
      <alignment horizontal="center" vertical="center"/>
    </xf>
    <xf numFmtId="43" fontId="15" fillId="3" borderId="1" xfId="3" applyFont="1" applyFill="1" applyBorder="1"/>
    <xf numFmtId="40" fontId="13" fillId="0" borderId="1" xfId="2" applyNumberFormat="1" applyFont="1" applyBorder="1" applyAlignment="1">
      <alignment vertical="center"/>
    </xf>
    <xf numFmtId="0" fontId="15" fillId="0" borderId="1" xfId="2" applyFont="1" applyBorder="1"/>
    <xf numFmtId="43" fontId="15" fillId="0" borderId="1" xfId="3" applyFont="1" applyBorder="1"/>
    <xf numFmtId="0" fontId="15" fillId="3" borderId="1" xfId="2" applyFont="1" applyFill="1" applyBorder="1"/>
    <xf numFmtId="0" fontId="15" fillId="12" borderId="0" xfId="2" applyFont="1" applyFill="1" applyAlignment="1">
      <alignment horizontal="center" vertical="center"/>
    </xf>
    <xf numFmtId="43" fontId="15" fillId="3" borderId="1" xfId="3" applyFont="1" applyFill="1" applyBorder="1" applyAlignment="1">
      <alignment horizontal="center" vertical="center"/>
    </xf>
    <xf numFmtId="0" fontId="16" fillId="12" borderId="1" xfId="2" applyFont="1" applyFill="1" applyBorder="1"/>
    <xf numFmtId="0" fontId="16" fillId="2" borderId="1" xfId="2" applyFont="1" applyFill="1" applyBorder="1"/>
    <xf numFmtId="0" fontId="15" fillId="12" borderId="0" xfId="2" applyFont="1" applyFill="1" applyAlignment="1">
      <alignment horizontal="center"/>
    </xf>
    <xf numFmtId="43" fontId="15" fillId="3" borderId="1" xfId="3" applyFont="1" applyFill="1" applyBorder="1" applyAlignment="1">
      <alignment horizontal="center"/>
    </xf>
    <xf numFmtId="0" fontId="16" fillId="12" borderId="1" xfId="2" applyFont="1" applyFill="1" applyBorder="1" applyAlignment="1">
      <alignment horizontal="center" vertical="center"/>
    </xf>
    <xf numFmtId="43" fontId="16" fillId="2" borderId="1" xfId="1" applyFont="1" applyFill="1" applyBorder="1"/>
    <xf numFmtId="0" fontId="15" fillId="4" borderId="1" xfId="2" applyFont="1" applyFill="1" applyBorder="1"/>
    <xf numFmtId="40" fontId="15" fillId="4" borderId="1" xfId="2" applyNumberFormat="1" applyFont="1" applyFill="1" applyBorder="1"/>
    <xf numFmtId="43" fontId="16" fillId="2" borderId="1" xfId="3" applyFont="1" applyFill="1" applyBorder="1" applyAlignment="1">
      <alignment horizontal="center" vertical="center"/>
    </xf>
    <xf numFmtId="0" fontId="15" fillId="2" borderId="1" xfId="2" applyFont="1" applyFill="1" applyBorder="1"/>
    <xf numFmtId="43" fontId="16" fillId="2" borderId="1" xfId="3" applyFont="1" applyFill="1" applyBorder="1" applyAlignment="1">
      <alignment vertical="center"/>
    </xf>
    <xf numFmtId="0" fontId="16" fillId="12" borderId="0" xfId="2" applyFont="1" applyFill="1" applyAlignment="1">
      <alignment horizontal="center" vertical="center"/>
    </xf>
    <xf numFmtId="43" fontId="16" fillId="3" borderId="1" xfId="3" applyFont="1" applyFill="1" applyBorder="1"/>
    <xf numFmtId="40" fontId="11" fillId="2" borderId="1" xfId="2" applyNumberFormat="1" applyFont="1" applyFill="1" applyBorder="1" applyAlignment="1">
      <alignment horizontal="right"/>
    </xf>
    <xf numFmtId="0" fontId="11" fillId="2" borderId="1" xfId="2" applyFont="1" applyFill="1" applyBorder="1" applyAlignment="1">
      <alignment horizontal="center" wrapText="1"/>
    </xf>
    <xf numFmtId="0" fontId="16" fillId="12" borderId="1" xfId="2" applyFont="1" applyFill="1" applyBorder="1" applyAlignment="1">
      <alignment horizontal="center"/>
    </xf>
    <xf numFmtId="0" fontId="16" fillId="2" borderId="1" xfId="2" applyFont="1" applyFill="1" applyBorder="1" applyAlignment="1">
      <alignment horizontal="center"/>
    </xf>
    <xf numFmtId="43" fontId="16" fillId="2" borderId="1" xfId="1" applyFont="1" applyFill="1" applyBorder="1" applyAlignment="1">
      <alignment horizontal="center"/>
    </xf>
    <xf numFmtId="0" fontId="11" fillId="5" borderId="1" xfId="2" applyFont="1" applyFill="1" applyBorder="1" applyAlignment="1">
      <alignment vertical="center" wrapText="1"/>
    </xf>
    <xf numFmtId="40" fontId="11" fillId="5" borderId="1" xfId="2" applyNumberFormat="1" applyFont="1" applyFill="1" applyBorder="1" applyAlignment="1">
      <alignment vertical="center"/>
    </xf>
    <xf numFmtId="43" fontId="15" fillId="0" borderId="0" xfId="2" applyNumberFormat="1" applyFont="1"/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 vertical="center"/>
    </xf>
    <xf numFmtId="0" fontId="10" fillId="0" borderId="0" xfId="2" applyFont="1"/>
    <xf numFmtId="0" fontId="10" fillId="0" borderId="0" xfId="2" applyFont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/>
    </xf>
    <xf numFmtId="0" fontId="12" fillId="5" borderId="1" xfId="2" applyFont="1" applyFill="1" applyBorder="1"/>
    <xf numFmtId="0" fontId="10" fillId="5" borderId="1" xfId="2" applyFont="1" applyFill="1" applyBorder="1" applyAlignment="1">
      <alignment horizontal="center" vertic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 vertical="center"/>
    </xf>
    <xf numFmtId="0" fontId="8" fillId="6" borderId="1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/>
    </xf>
    <xf numFmtId="0" fontId="8" fillId="9" borderId="1" xfId="2" applyFont="1" applyFill="1" applyBorder="1" applyAlignment="1">
      <alignment horizontal="center" vertical="center"/>
    </xf>
    <xf numFmtId="0" fontId="9" fillId="0" borderId="1" xfId="2" applyFont="1" applyBorder="1"/>
    <xf numFmtId="0" fontId="9" fillId="6" borderId="1" xfId="2" applyFont="1" applyFill="1" applyBorder="1" applyAlignment="1">
      <alignment horizontal="center" vertical="center"/>
    </xf>
    <xf numFmtId="0" fontId="9" fillId="7" borderId="1" xfId="2" applyFont="1" applyFill="1" applyBorder="1" applyAlignment="1">
      <alignment horizontal="center" vertical="center"/>
    </xf>
    <xf numFmtId="0" fontId="9" fillId="8" borderId="1" xfId="2" applyFont="1" applyFill="1" applyBorder="1" applyAlignment="1">
      <alignment horizontal="center" vertical="center"/>
    </xf>
    <xf numFmtId="0" fontId="9" fillId="9" borderId="1" xfId="2" applyFont="1" applyFill="1" applyBorder="1" applyAlignment="1">
      <alignment horizontal="center" vertical="center"/>
    </xf>
    <xf numFmtId="0" fontId="4" fillId="13" borderId="1" xfId="2" applyFont="1" applyFill="1" applyBorder="1" applyAlignment="1">
      <alignment horizontal="center" vertical="center" wrapText="1"/>
    </xf>
    <xf numFmtId="43" fontId="5" fillId="10" borderId="1" xfId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3" fontId="4" fillId="10" borderId="1" xfId="1" applyFont="1" applyFill="1" applyBorder="1" applyAlignment="1">
      <alignment horizontal="center" vertical="center" wrapText="1"/>
    </xf>
    <xf numFmtId="0" fontId="6" fillId="0" borderId="0" xfId="2" applyFont="1"/>
    <xf numFmtId="0" fontId="6" fillId="0" borderId="1" xfId="2" applyFont="1" applyBorder="1"/>
    <xf numFmtId="0" fontId="6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43" fontId="5" fillId="11" borderId="1" xfId="2" applyNumberFormat="1" applyFont="1" applyFill="1" applyBorder="1" applyAlignment="1">
      <alignment horizontal="center" vertical="center" wrapText="1"/>
    </xf>
    <xf numFmtId="43" fontId="4" fillId="11" borderId="1" xfId="2" applyNumberFormat="1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/>
    </xf>
    <xf numFmtId="0" fontId="6" fillId="13" borderId="1" xfId="2" applyFont="1" applyFill="1" applyBorder="1" applyAlignment="1">
      <alignment horizontal="center"/>
    </xf>
    <xf numFmtId="0" fontId="10" fillId="12" borderId="0" xfId="2" applyFont="1" applyFill="1" applyAlignment="1">
      <alignment horizontal="center" vertical="center" wrapText="1"/>
    </xf>
    <xf numFmtId="0" fontId="12" fillId="12" borderId="1" xfId="2" applyFont="1" applyFill="1" applyBorder="1" applyAlignment="1">
      <alignment horizontal="center" vertical="center" wrapText="1"/>
    </xf>
    <xf numFmtId="37" fontId="12" fillId="12" borderId="1" xfId="2" applyNumberFormat="1" applyFont="1" applyFill="1" applyBorder="1" applyAlignment="1">
      <alignment horizontal="center" vertical="center" wrapText="1"/>
    </xf>
    <xf numFmtId="0" fontId="12" fillId="12" borderId="1" xfId="2" applyFont="1" applyFill="1" applyBorder="1"/>
    <xf numFmtId="37" fontId="10" fillId="12" borderId="1" xfId="2" applyNumberFormat="1" applyFont="1" applyFill="1" applyBorder="1" applyAlignment="1">
      <alignment horizontal="center" vertical="center" wrapText="1"/>
    </xf>
    <xf numFmtId="0" fontId="10" fillId="12" borderId="1" xfId="2" applyFont="1" applyFill="1" applyBorder="1" applyAlignment="1">
      <alignment horizontal="center" vertical="center" wrapText="1"/>
    </xf>
    <xf numFmtId="164" fontId="1" fillId="0" borderId="0" xfId="2" applyNumberFormat="1"/>
    <xf numFmtId="0" fontId="10" fillId="2" borderId="4" xfId="2" applyFont="1" applyFill="1" applyBorder="1" applyAlignment="1">
      <alignment horizontal="center" vertical="center"/>
    </xf>
    <xf numFmtId="0" fontId="10" fillId="5" borderId="4" xfId="2" applyFont="1" applyFill="1" applyBorder="1" applyAlignment="1">
      <alignment horizontal="center" vertical="center"/>
    </xf>
    <xf numFmtId="0" fontId="16" fillId="5" borderId="3" xfId="2" applyFont="1" applyFill="1" applyBorder="1" applyAlignment="1">
      <alignment horizontal="center"/>
    </xf>
    <xf numFmtId="0" fontId="16" fillId="12" borderId="0" xfId="2" applyFont="1" applyFill="1" applyAlignment="1">
      <alignment horizontal="center"/>
    </xf>
    <xf numFmtId="0" fontId="12" fillId="0" borderId="1" xfId="0" applyFont="1" applyBorder="1" applyAlignment="1">
      <alignment horizontal="center" vertical="center"/>
    </xf>
    <xf numFmtId="43" fontId="17" fillId="14" borderId="1" xfId="1" applyFont="1" applyFill="1" applyBorder="1" applyAlignment="1">
      <alignment horizontal="left" wrapText="1" indent="1" readingOrder="1"/>
    </xf>
    <xf numFmtId="0" fontId="17" fillId="14" borderId="1" xfId="0" applyFont="1" applyFill="1" applyBorder="1" applyAlignment="1">
      <alignment horizontal="left" wrapText="1" readingOrder="1"/>
    </xf>
    <xf numFmtId="0" fontId="17" fillId="14" borderId="1" xfId="0" applyFont="1" applyFill="1" applyBorder="1" applyAlignment="1">
      <alignment horizontal="center" vertical="center" wrapText="1" readingOrder="1"/>
    </xf>
    <xf numFmtId="4" fontId="17" fillId="14" borderId="1" xfId="0" applyNumberFormat="1" applyFont="1" applyFill="1" applyBorder="1" applyAlignment="1">
      <alignment horizontal="right" wrapText="1" readingOrder="1"/>
    </xf>
    <xf numFmtId="0" fontId="17" fillId="14" borderId="1" xfId="0" applyFont="1" applyFill="1" applyBorder="1" applyAlignment="1">
      <alignment horizontal="center" wrapText="1" readingOrder="1"/>
    </xf>
    <xf numFmtId="0" fontId="12" fillId="0" borderId="1" xfId="0" applyFont="1" applyBorder="1" applyAlignment="1">
      <alignment wrapText="1"/>
    </xf>
    <xf numFmtId="4" fontId="17" fillId="14" borderId="1" xfId="0" applyNumberFormat="1" applyFont="1" applyFill="1" applyBorder="1" applyAlignment="1">
      <alignment horizontal="right" vertical="center" wrapText="1" readingOrder="1"/>
    </xf>
    <xf numFmtId="43" fontId="17" fillId="14" borderId="1" xfId="1" applyFont="1" applyFill="1" applyBorder="1" applyAlignment="1">
      <alignment horizontal="left" vertical="center" wrapText="1" readingOrder="1"/>
    </xf>
    <xf numFmtId="43" fontId="12" fillId="0" borderId="1" xfId="1" applyFont="1" applyBorder="1" applyAlignment="1">
      <alignment vertical="center"/>
    </xf>
    <xf numFmtId="43" fontId="16" fillId="5" borderId="3" xfId="1" applyFont="1" applyFill="1" applyBorder="1" applyAlignment="1">
      <alignment horizontal="center"/>
    </xf>
    <xf numFmtId="43" fontId="10" fillId="5" borderId="4" xfId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2" fillId="0" borderId="0" xfId="2" applyFont="1"/>
    <xf numFmtId="0" fontId="8" fillId="0" borderId="0" xfId="2" applyFont="1"/>
    <xf numFmtId="0" fontId="11" fillId="0" borderId="0" xfId="2" applyFont="1" applyAlignment="1">
      <alignment vertical="center" wrapText="1"/>
    </xf>
    <xf numFmtId="0" fontId="10" fillId="0" borderId="0" xfId="2" applyFont="1"/>
    <xf numFmtId="0" fontId="12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0" borderId="0" xfId="2" applyFont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43" fontId="5" fillId="0" borderId="0" xfId="3" applyFont="1" applyBorder="1" applyAlignment="1">
      <alignment vertical="center" wrapText="1"/>
    </xf>
    <xf numFmtId="43" fontId="1" fillId="0" borderId="0" xfId="3" applyBorder="1"/>
    <xf numFmtId="0" fontId="12" fillId="0" borderId="0" xfId="2" applyFont="1" applyAlignment="1">
      <alignment horizontal="center"/>
    </xf>
    <xf numFmtId="43" fontId="11" fillId="0" borderId="0" xfId="3" applyFont="1" applyBorder="1" applyAlignment="1">
      <alignment vertical="center" wrapText="1"/>
    </xf>
    <xf numFmtId="43" fontId="16" fillId="0" borderId="0" xfId="3" applyFont="1" applyBorder="1"/>
    <xf numFmtId="0" fontId="11" fillId="0" borderId="1" xfId="2" applyFont="1" applyBorder="1" applyAlignment="1">
      <alignment horizontal="center" vertical="center" wrapText="1"/>
    </xf>
    <xf numFmtId="0" fontId="10" fillId="0" borderId="1" xfId="2" applyFont="1" applyBorder="1"/>
    <xf numFmtId="0" fontId="10" fillId="0" borderId="1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5" fillId="0" borderId="1" xfId="2" applyFont="1" applyBorder="1"/>
    <xf numFmtId="37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3" fillId="0" borderId="0" xfId="2" applyFont="1" applyAlignment="1">
      <alignment vertical="center" wrapText="1"/>
    </xf>
    <xf numFmtId="0" fontId="13" fillId="0" borderId="0" xfId="2" applyFont="1" applyAlignment="1">
      <alignment horizontal="right" vertical="center" wrapText="1"/>
    </xf>
    <xf numFmtId="0" fontId="12" fillId="0" borderId="0" xfId="2" applyFont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" fillId="0" borderId="0" xfId="2"/>
    <xf numFmtId="0" fontId="4" fillId="0" borderId="0" xfId="2" applyFont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0" fillId="0" borderId="0" xfId="2" applyFont="1" applyAlignment="1">
      <alignment horizontal="right"/>
    </xf>
    <xf numFmtId="0" fontId="1" fillId="0" borderId="0" xfId="2" applyAlignment="1">
      <alignment horizontal="right"/>
    </xf>
    <xf numFmtId="0" fontId="4" fillId="0" borderId="0" xfId="2" applyFont="1" applyAlignment="1">
      <alignment vertical="center" wrapText="1"/>
    </xf>
    <xf numFmtId="0" fontId="6" fillId="0" borderId="0" xfId="2" applyFont="1"/>
    <xf numFmtId="0" fontId="4" fillId="0" borderId="1" xfId="2" applyFont="1" applyBorder="1" applyAlignment="1">
      <alignment vertical="center" wrapText="1"/>
    </xf>
    <xf numFmtId="0" fontId="6" fillId="0" borderId="2" xfId="2" applyFont="1" applyBorder="1"/>
    <xf numFmtId="0" fontId="6" fillId="0" borderId="3" xfId="2" applyFont="1" applyBorder="1"/>
    <xf numFmtId="0" fontId="10" fillId="12" borderId="1" xfId="2" applyFont="1" applyFill="1" applyBorder="1" applyAlignment="1">
      <alignment horizontal="center" vertical="center" wrapText="1"/>
    </xf>
    <xf numFmtId="0" fontId="10" fillId="12" borderId="1" xfId="2" applyFont="1" applyFill="1" applyBorder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FFFF99"/>
      <color rgb="FFFFFF66"/>
      <color rgb="FFFFFFCC"/>
      <color rgb="FF99FF99"/>
      <color rgb="FF66FF99"/>
      <color rgb="FF99FFCC"/>
      <color rgb="FFCCFFCC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212724</xdr:colOff>
      <xdr:row>98</xdr:row>
      <xdr:rowOff>47625</xdr:rowOff>
    </xdr:from>
    <xdr:to>
      <xdr:col>14</xdr:col>
      <xdr:colOff>2292349</xdr:colOff>
      <xdr:row>105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12724" y="32670750"/>
          <a:ext cx="16906875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Prepared By:  						Recommended By: 						Approved By:</a:t>
          </a:r>
        </a:p>
        <a:p>
          <a:endParaRPr lang="en-PH" sz="1100"/>
        </a:p>
        <a:p>
          <a:endParaRPr lang="en-PH" sz="1100"/>
        </a:p>
        <a:p>
          <a:endParaRPr lang="en-PH" sz="1100"/>
        </a:p>
        <a:p>
          <a:r>
            <a:rPr lang="en-PH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ARNEL D BAUTISTA </a:t>
          </a:r>
          <a:r>
            <a:rPr lang="en-PH" sz="1200" b="1">
              <a:latin typeface="Arial" panose="020B0604020202020204" pitchFamily="34" charset="0"/>
              <a:cs typeface="Arial" panose="020B0604020202020204" pitchFamily="34" charset="0"/>
            </a:rPr>
            <a:t>						ANTONIO C ROTA JR						ROY     M       GALIDO  </a:t>
          </a:r>
        </a:p>
        <a:p>
          <a:r>
            <a:rPr lang="en-PH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  GSC  (INF)  PA</a:t>
          </a:r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						Brigadier   General  PA						Lieutenant  General PA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PH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 of S for RRA, G9</a:t>
          </a:r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						Chaiperson,  PABAC 1						Commanding General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338666</xdr:colOff>
      <xdr:row>21</xdr:row>
      <xdr:rowOff>3175</xdr:rowOff>
    </xdr:from>
    <xdr:to>
      <xdr:col>16</xdr:col>
      <xdr:colOff>329405</xdr:colOff>
      <xdr:row>28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894416" y="3590925"/>
          <a:ext cx="12912989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Prepared by: </a:t>
          </a:r>
          <a:r>
            <a:rPr lang="en-PH" sz="1050">
              <a:latin typeface="Arial" panose="020B0604020202020204" pitchFamily="34" charset="0"/>
              <a:cs typeface="Arial" panose="020B0604020202020204" pitchFamily="34" charset="0"/>
            </a:rPr>
            <a:t>									Approved by:</a:t>
          </a:r>
        </a:p>
        <a:p>
          <a:endParaRPr lang="en-PH" sz="105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5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5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50" b="1">
              <a:latin typeface="Arial" panose="020B0604020202020204" pitchFamily="34" charset="0"/>
              <a:cs typeface="Arial" panose="020B0604020202020204" pitchFamily="34" charset="0"/>
            </a:rPr>
            <a:t>ROLLIE  JOHN  D PALINO									ARNEL D BAUTISTA </a:t>
          </a:r>
        </a:p>
        <a:p>
          <a:r>
            <a:rPr lang="en-PH" sz="1050">
              <a:latin typeface="Arial" panose="020B0604020202020204" pitchFamily="34" charset="0"/>
              <a:cs typeface="Arial" panose="020B0604020202020204" pitchFamily="34" charset="0"/>
            </a:rPr>
            <a:t>CPT    (FS)   PA 									COL  GSC  (INF)  PA</a:t>
          </a:r>
        </a:p>
        <a:p>
          <a:r>
            <a:rPr lang="en-PH" sz="1050">
              <a:latin typeface="Arial" panose="020B0604020202020204" pitchFamily="34" charset="0"/>
              <a:cs typeface="Arial" panose="020B0604020202020204" pitchFamily="34" charset="0"/>
            </a:rPr>
            <a:t>C, Programs and Budget Branch								AC of S for RRA, G9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345281</xdr:colOff>
      <xdr:row>1219</xdr:row>
      <xdr:rowOff>166687</xdr:rowOff>
    </xdr:from>
    <xdr:to>
      <xdr:col>19</xdr:col>
      <xdr:colOff>80962</xdr:colOff>
      <xdr:row>1227</xdr:row>
      <xdr:rowOff>23812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45281" y="231090787"/>
          <a:ext cx="12718256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200">
              <a:latin typeface="Arial" panose="020B0604020202020204" pitchFamily="34" charset="0"/>
              <a:cs typeface="Arial" panose="020B0604020202020204" pitchFamily="34" charset="0"/>
            </a:rPr>
            <a:t>Prepared by: </a:t>
          </a:r>
          <a:r>
            <a:rPr lang="en-PH" sz="1050">
              <a:latin typeface="Arial" panose="020B0604020202020204" pitchFamily="34" charset="0"/>
              <a:cs typeface="Arial" panose="020B0604020202020204" pitchFamily="34" charset="0"/>
            </a:rPr>
            <a:t>									Approved by:</a:t>
          </a:r>
        </a:p>
        <a:p>
          <a:endParaRPr lang="en-PH" sz="105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5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PH" sz="105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PH" sz="1050" b="1">
              <a:latin typeface="Arial" panose="020B0604020202020204" pitchFamily="34" charset="0"/>
              <a:cs typeface="Arial" panose="020B0604020202020204" pitchFamily="34" charset="0"/>
            </a:rPr>
            <a:t>ROLLIE  JOHN  D PALINO									ARNEL D BAUTISTA </a:t>
          </a:r>
        </a:p>
        <a:p>
          <a:r>
            <a:rPr lang="en-PH" sz="1050">
              <a:latin typeface="Arial" panose="020B0604020202020204" pitchFamily="34" charset="0"/>
              <a:cs typeface="Arial" panose="020B0604020202020204" pitchFamily="34" charset="0"/>
            </a:rPr>
            <a:t>CPT    (FS)   PA 									COL  GSC  (INF)  PA</a:t>
          </a:r>
        </a:p>
        <a:p>
          <a:r>
            <a:rPr lang="en-PH" sz="1050">
              <a:latin typeface="Arial" panose="020B0604020202020204" pitchFamily="34" charset="0"/>
              <a:cs typeface="Arial" panose="020B0604020202020204" pitchFamily="34" charset="0"/>
            </a:rPr>
            <a:t>C, Programs and Budget Branch								AC of S for RRA, G9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CC"/>
  </sheetPr>
  <dimension ref="A1:P99"/>
  <sheetViews>
    <sheetView view="pageBreakPreview" topLeftCell="A71" zoomScale="60" zoomScaleNormal="100" workbookViewId="0">
      <selection activeCell="R87" sqref="R87"/>
    </sheetView>
  </sheetViews>
  <sheetFormatPr defaultRowHeight="15" x14ac:dyDescent="0.25"/>
  <cols>
    <col min="1" max="1" width="7.7109375" style="19" customWidth="1"/>
    <col min="2" max="2" width="14.28515625" style="22" customWidth="1"/>
    <col min="3" max="3" width="48.42578125" style="1" customWidth="1"/>
    <col min="4" max="4" width="11.85546875" style="22" customWidth="1"/>
    <col min="5" max="5" width="13.85546875" style="1" customWidth="1"/>
    <col min="6" max="6" width="13.28515625" style="1" customWidth="1"/>
    <col min="7" max="7" width="12.7109375" style="25" customWidth="1"/>
    <col min="8" max="8" width="12.140625" style="1" customWidth="1"/>
    <col min="9" max="9" width="12.5703125" style="1" customWidth="1"/>
    <col min="10" max="10" width="22.28515625" style="1" customWidth="1"/>
    <col min="11" max="11" width="17.42578125" style="1" customWidth="1"/>
    <col min="12" max="12" width="15.85546875" style="1" customWidth="1"/>
    <col min="13" max="14" width="10" style="1" customWidth="1"/>
    <col min="15" max="15" width="37.5703125" style="1" customWidth="1"/>
    <col min="16" max="16384" width="9.140625" style="1"/>
  </cols>
  <sheetData>
    <row r="1" spans="1:16" s="46" customFormat="1" ht="14.25" x14ac:dyDescent="0.25">
      <c r="A1" s="160" t="s">
        <v>473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6" s="46" customFormat="1" ht="14.25" x14ac:dyDescent="0.25">
      <c r="A2" s="160" t="s">
        <v>478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6" s="46" customFormat="1" ht="15" customHeight="1" x14ac:dyDescent="0.25">
      <c r="A3" s="183" t="s">
        <v>469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6" s="46" customFormat="1" ht="14.25" x14ac:dyDescent="0.25">
      <c r="A4" s="172" t="s">
        <v>470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</row>
    <row r="5" spans="1:16" s="46" customFormat="1" ht="14.25" x14ac:dyDescent="0.25">
      <c r="A5" s="184"/>
      <c r="B5" s="161"/>
      <c r="C5" s="161"/>
      <c r="D5" s="161"/>
      <c r="E5" s="161"/>
      <c r="F5" s="161"/>
      <c r="G5" s="161"/>
      <c r="H5" s="161"/>
      <c r="I5" s="185"/>
      <c r="J5" s="186"/>
      <c r="K5" s="186"/>
      <c r="L5" s="186"/>
      <c r="M5" s="186"/>
      <c r="N5" s="186"/>
      <c r="O5" s="186"/>
    </row>
    <row r="6" spans="1:16" s="46" customFormat="1" ht="14.25" x14ac:dyDescent="0.25">
      <c r="A6" s="160" t="s">
        <v>440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6" s="46" customFormat="1" ht="14.25" x14ac:dyDescent="0.25">
      <c r="A7" s="137"/>
      <c r="B7" s="47"/>
      <c r="D7" s="47"/>
      <c r="G7" s="48"/>
    </row>
    <row r="8" spans="1:16" s="46" customFormat="1" ht="14.25" x14ac:dyDescent="0.25">
      <c r="A8" s="184" t="s">
        <v>475</v>
      </c>
      <c r="B8" s="187"/>
      <c r="C8" s="187"/>
      <c r="D8" s="187"/>
      <c r="E8" s="187"/>
      <c r="F8" s="187"/>
      <c r="G8" s="187"/>
      <c r="H8" s="187"/>
      <c r="I8" s="185" t="s">
        <v>472</v>
      </c>
      <c r="J8" s="188"/>
      <c r="K8" s="188"/>
      <c r="L8" s="188"/>
      <c r="M8" s="188"/>
      <c r="N8" s="188"/>
      <c r="O8" s="188"/>
    </row>
    <row r="9" spans="1:16" x14ac:dyDescent="0.25">
      <c r="A9" s="190" t="s">
        <v>439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6" s="3" customFormat="1" x14ac:dyDescent="0.25">
      <c r="A10" s="199" t="s">
        <v>441</v>
      </c>
      <c r="B10" s="177" t="s">
        <v>442</v>
      </c>
      <c r="C10" s="177" t="s">
        <v>443</v>
      </c>
      <c r="D10" s="177" t="s">
        <v>6</v>
      </c>
      <c r="E10" s="177" t="s">
        <v>9</v>
      </c>
      <c r="F10" s="177" t="s">
        <v>444</v>
      </c>
      <c r="G10" s="176"/>
      <c r="H10" s="176"/>
      <c r="I10" s="176"/>
      <c r="J10" s="177" t="s">
        <v>445</v>
      </c>
      <c r="K10" s="175" t="s">
        <v>446</v>
      </c>
      <c r="L10" s="176"/>
      <c r="M10" s="176"/>
      <c r="N10" s="176"/>
      <c r="O10" s="27" t="s">
        <v>447</v>
      </c>
      <c r="P10" s="24"/>
    </row>
    <row r="11" spans="1:16" s="3" customFormat="1" ht="27" x14ac:dyDescent="0.25">
      <c r="A11" s="200"/>
      <c r="B11" s="191"/>
      <c r="C11" s="176"/>
      <c r="D11" s="191"/>
      <c r="E11" s="176"/>
      <c r="F11" s="27" t="s">
        <v>448</v>
      </c>
      <c r="G11" s="27" t="s">
        <v>449</v>
      </c>
      <c r="H11" s="27" t="s">
        <v>450</v>
      </c>
      <c r="I11" s="27" t="s">
        <v>451</v>
      </c>
      <c r="J11" s="176"/>
      <c r="K11" s="27" t="s">
        <v>452</v>
      </c>
      <c r="L11" s="27" t="s">
        <v>453</v>
      </c>
      <c r="M11" s="28" t="s">
        <v>454</v>
      </c>
      <c r="N11" s="28" t="s">
        <v>455</v>
      </c>
      <c r="O11" s="27" t="s">
        <v>456</v>
      </c>
      <c r="P11" s="24"/>
    </row>
    <row r="12" spans="1:16" x14ac:dyDescent="0.25">
      <c r="A12" s="138">
        <v>1</v>
      </c>
      <c r="B12" s="29">
        <v>2</v>
      </c>
      <c r="C12" s="29">
        <v>3</v>
      </c>
      <c r="D12" s="29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29">
        <v>10</v>
      </c>
      <c r="K12" s="29">
        <v>11</v>
      </c>
      <c r="L12" s="29">
        <v>12</v>
      </c>
      <c r="M12" s="30">
        <v>13</v>
      </c>
      <c r="N12" s="30">
        <v>14</v>
      </c>
      <c r="O12" s="29">
        <v>15</v>
      </c>
      <c r="P12" s="14"/>
    </row>
    <row r="13" spans="1:16" ht="27" x14ac:dyDescent="0.25">
      <c r="A13" s="141">
        <v>2</v>
      </c>
      <c r="B13" s="32" t="s">
        <v>62</v>
      </c>
      <c r="C13" s="31" t="s">
        <v>63</v>
      </c>
      <c r="D13" s="32" t="s">
        <v>26</v>
      </c>
      <c r="E13" s="31" t="s">
        <v>64</v>
      </c>
      <c r="F13" s="31"/>
      <c r="G13" s="31"/>
      <c r="H13" s="31"/>
      <c r="I13" s="31"/>
      <c r="J13" s="31" t="s">
        <v>457</v>
      </c>
      <c r="K13" s="33">
        <v>1619861</v>
      </c>
      <c r="L13" s="33">
        <v>1619861</v>
      </c>
      <c r="M13" s="34">
        <v>0</v>
      </c>
      <c r="N13" s="34">
        <v>0</v>
      </c>
      <c r="O13" s="31"/>
    </row>
    <row r="14" spans="1:16" ht="27" x14ac:dyDescent="0.25">
      <c r="A14" s="139">
        <v>3</v>
      </c>
      <c r="B14" s="29"/>
      <c r="C14" s="35" t="s">
        <v>39</v>
      </c>
      <c r="D14" s="29" t="s">
        <v>28</v>
      </c>
      <c r="E14" s="35"/>
      <c r="F14" s="37">
        <v>45418</v>
      </c>
      <c r="G14" s="38" t="s">
        <v>474</v>
      </c>
      <c r="H14" s="37">
        <v>45432</v>
      </c>
      <c r="I14" s="37">
        <v>45439</v>
      </c>
      <c r="J14" s="35"/>
      <c r="K14" s="39">
        <v>3500</v>
      </c>
      <c r="L14" s="39">
        <v>3500</v>
      </c>
      <c r="M14" s="40"/>
      <c r="N14" s="40"/>
      <c r="O14" s="35" t="s">
        <v>458</v>
      </c>
    </row>
    <row r="15" spans="1:16" ht="27" x14ac:dyDescent="0.25">
      <c r="A15" s="138">
        <v>4</v>
      </c>
      <c r="B15" s="29"/>
      <c r="C15" s="35" t="s">
        <v>270</v>
      </c>
      <c r="D15" s="29" t="s">
        <v>28</v>
      </c>
      <c r="E15" s="35"/>
      <c r="F15" s="37">
        <v>45572</v>
      </c>
      <c r="G15" s="38" t="s">
        <v>474</v>
      </c>
      <c r="H15" s="37">
        <v>45586</v>
      </c>
      <c r="I15" s="37">
        <v>45593</v>
      </c>
      <c r="J15" s="35"/>
      <c r="K15" s="39">
        <v>40200</v>
      </c>
      <c r="L15" s="39">
        <v>40200</v>
      </c>
      <c r="M15" s="40"/>
      <c r="N15" s="40"/>
      <c r="O15" s="35" t="s">
        <v>458</v>
      </c>
    </row>
    <row r="16" spans="1:16" ht="27" x14ac:dyDescent="0.25">
      <c r="A16" s="139">
        <v>5</v>
      </c>
      <c r="B16" s="29"/>
      <c r="C16" s="35" t="s">
        <v>65</v>
      </c>
      <c r="D16" s="29" t="s">
        <v>28</v>
      </c>
      <c r="E16" s="35"/>
      <c r="F16" s="42">
        <v>45355</v>
      </c>
      <c r="G16" s="38" t="s">
        <v>474</v>
      </c>
      <c r="H16" s="42">
        <v>45369</v>
      </c>
      <c r="I16" s="42">
        <v>45376</v>
      </c>
      <c r="J16" s="35"/>
      <c r="K16" s="39">
        <v>641335</v>
      </c>
      <c r="L16" s="39">
        <v>641335</v>
      </c>
      <c r="M16" s="40"/>
      <c r="N16" s="40"/>
      <c r="O16" s="35" t="s">
        <v>458</v>
      </c>
    </row>
    <row r="17" spans="1:15" ht="27" x14ac:dyDescent="0.25">
      <c r="A17" s="139">
        <v>6</v>
      </c>
      <c r="B17" s="29"/>
      <c r="C17" s="35" t="s">
        <v>38</v>
      </c>
      <c r="D17" s="29" t="s">
        <v>28</v>
      </c>
      <c r="E17" s="35"/>
      <c r="F17" s="37">
        <v>45327</v>
      </c>
      <c r="G17" s="38" t="s">
        <v>474</v>
      </c>
      <c r="H17" s="37">
        <v>45341</v>
      </c>
      <c r="I17" s="37">
        <v>45348</v>
      </c>
      <c r="J17" s="35"/>
      <c r="K17" s="39">
        <v>4800</v>
      </c>
      <c r="L17" s="39">
        <v>4800</v>
      </c>
      <c r="M17" s="40"/>
      <c r="N17" s="40"/>
      <c r="O17" s="35" t="s">
        <v>458</v>
      </c>
    </row>
    <row r="18" spans="1:15" ht="27" x14ac:dyDescent="0.25">
      <c r="A18" s="138">
        <v>7</v>
      </c>
      <c r="B18" s="29"/>
      <c r="C18" s="35" t="s">
        <v>60</v>
      </c>
      <c r="D18" s="29" t="s">
        <v>28</v>
      </c>
      <c r="E18" s="35"/>
      <c r="F18" s="37">
        <v>45327</v>
      </c>
      <c r="G18" s="38" t="s">
        <v>474</v>
      </c>
      <c r="H18" s="37">
        <v>45341</v>
      </c>
      <c r="I18" s="37">
        <v>45348</v>
      </c>
      <c r="J18" s="35"/>
      <c r="K18" s="39">
        <v>12000</v>
      </c>
      <c r="L18" s="39">
        <v>12000</v>
      </c>
      <c r="M18" s="40"/>
      <c r="N18" s="40"/>
      <c r="O18" s="35" t="s">
        <v>458</v>
      </c>
    </row>
    <row r="19" spans="1:15" ht="27" x14ac:dyDescent="0.25">
      <c r="A19" s="139">
        <v>8</v>
      </c>
      <c r="B19" s="29"/>
      <c r="C19" s="35" t="s">
        <v>40</v>
      </c>
      <c r="D19" s="29" t="s">
        <v>28</v>
      </c>
      <c r="E19" s="35"/>
      <c r="F19" s="37">
        <v>45327</v>
      </c>
      <c r="G19" s="38" t="s">
        <v>474</v>
      </c>
      <c r="H19" s="37">
        <v>45341</v>
      </c>
      <c r="I19" s="37">
        <v>45348</v>
      </c>
      <c r="J19" s="35"/>
      <c r="K19" s="39">
        <v>28631.5</v>
      </c>
      <c r="L19" s="39">
        <v>28631.5</v>
      </c>
      <c r="M19" s="40"/>
      <c r="N19" s="40"/>
      <c r="O19" s="35" t="s">
        <v>458</v>
      </c>
    </row>
    <row r="20" spans="1:15" s="23" customFormat="1" ht="27" x14ac:dyDescent="0.25">
      <c r="A20" s="139">
        <v>9</v>
      </c>
      <c r="B20" s="29"/>
      <c r="C20" s="35" t="s">
        <v>37</v>
      </c>
      <c r="D20" s="29" t="s">
        <v>28</v>
      </c>
      <c r="E20" s="35"/>
      <c r="F20" s="37">
        <v>45418</v>
      </c>
      <c r="G20" s="38" t="s">
        <v>474</v>
      </c>
      <c r="H20" s="37">
        <v>45432</v>
      </c>
      <c r="I20" s="37">
        <v>45439</v>
      </c>
      <c r="J20" s="35"/>
      <c r="K20" s="39">
        <v>10228</v>
      </c>
      <c r="L20" s="39">
        <v>10228</v>
      </c>
      <c r="M20" s="41"/>
      <c r="N20" s="41"/>
      <c r="O20" s="35" t="s">
        <v>458</v>
      </c>
    </row>
    <row r="21" spans="1:15" s="23" customFormat="1" ht="27" x14ac:dyDescent="0.25">
      <c r="A21" s="138">
        <v>10</v>
      </c>
      <c r="B21" s="29"/>
      <c r="C21" s="35" t="s">
        <v>35</v>
      </c>
      <c r="D21" s="29" t="s">
        <v>28</v>
      </c>
      <c r="E21" s="35"/>
      <c r="F21" s="37">
        <v>45544</v>
      </c>
      <c r="G21" s="38" t="s">
        <v>474</v>
      </c>
      <c r="H21" s="37">
        <v>45558</v>
      </c>
      <c r="I21" s="37">
        <v>45565</v>
      </c>
      <c r="J21" s="35"/>
      <c r="K21" s="39">
        <v>10660</v>
      </c>
      <c r="L21" s="39">
        <v>10660</v>
      </c>
      <c r="M21" s="41"/>
      <c r="N21" s="41"/>
      <c r="O21" s="35" t="s">
        <v>458</v>
      </c>
    </row>
    <row r="22" spans="1:15" ht="27" x14ac:dyDescent="0.25">
      <c r="A22" s="139">
        <v>11</v>
      </c>
      <c r="B22" s="29"/>
      <c r="C22" s="35" t="s">
        <v>52</v>
      </c>
      <c r="D22" s="29" t="s">
        <v>28</v>
      </c>
      <c r="E22" s="35"/>
      <c r="F22" s="37">
        <v>45327</v>
      </c>
      <c r="G22" s="38" t="s">
        <v>474</v>
      </c>
      <c r="H22" s="37">
        <v>45341</v>
      </c>
      <c r="I22" s="37">
        <v>45348</v>
      </c>
      <c r="J22" s="35"/>
      <c r="K22" s="39">
        <v>38437.5</v>
      </c>
      <c r="L22" s="39">
        <v>38437.5</v>
      </c>
      <c r="M22" s="40"/>
      <c r="N22" s="40"/>
      <c r="O22" s="35" t="s">
        <v>458</v>
      </c>
    </row>
    <row r="23" spans="1:15" ht="27" x14ac:dyDescent="0.25">
      <c r="A23" s="139">
        <v>12</v>
      </c>
      <c r="B23" s="29"/>
      <c r="C23" s="35" t="s">
        <v>53</v>
      </c>
      <c r="D23" s="29" t="s">
        <v>28</v>
      </c>
      <c r="E23" s="35"/>
      <c r="F23" s="37">
        <v>45327</v>
      </c>
      <c r="G23" s="38" t="s">
        <v>474</v>
      </c>
      <c r="H23" s="37">
        <v>45341</v>
      </c>
      <c r="I23" s="37">
        <v>45348</v>
      </c>
      <c r="J23" s="35"/>
      <c r="K23" s="39">
        <v>10228</v>
      </c>
      <c r="L23" s="39">
        <v>10228</v>
      </c>
      <c r="M23" s="40"/>
      <c r="N23" s="40"/>
      <c r="O23" s="35" t="s">
        <v>458</v>
      </c>
    </row>
    <row r="24" spans="1:15" ht="27" x14ac:dyDescent="0.25">
      <c r="A24" s="138">
        <v>13</v>
      </c>
      <c r="B24" s="29"/>
      <c r="C24" s="35" t="s">
        <v>44</v>
      </c>
      <c r="D24" s="29" t="s">
        <v>28</v>
      </c>
      <c r="E24" s="35"/>
      <c r="F24" s="37">
        <v>45418</v>
      </c>
      <c r="G24" s="38" t="s">
        <v>474</v>
      </c>
      <c r="H24" s="37">
        <v>45432</v>
      </c>
      <c r="I24" s="37">
        <v>45439</v>
      </c>
      <c r="J24" s="35"/>
      <c r="K24" s="39">
        <v>26993.5</v>
      </c>
      <c r="L24" s="39">
        <v>26993.5</v>
      </c>
      <c r="M24" s="40"/>
      <c r="N24" s="40"/>
      <c r="O24" s="35" t="s">
        <v>458</v>
      </c>
    </row>
    <row r="25" spans="1:15" ht="27" x14ac:dyDescent="0.25">
      <c r="A25" s="139">
        <v>14</v>
      </c>
      <c r="B25" s="29"/>
      <c r="C25" s="35" t="s">
        <v>46</v>
      </c>
      <c r="D25" s="29" t="s">
        <v>28</v>
      </c>
      <c r="E25" s="35"/>
      <c r="F25" s="37">
        <v>45418</v>
      </c>
      <c r="G25" s="38" t="s">
        <v>474</v>
      </c>
      <c r="H25" s="37">
        <v>45432</v>
      </c>
      <c r="I25" s="37">
        <v>45439</v>
      </c>
      <c r="J25" s="35"/>
      <c r="K25" s="39">
        <v>10660</v>
      </c>
      <c r="L25" s="39">
        <v>10660</v>
      </c>
      <c r="M25" s="40"/>
      <c r="N25" s="40"/>
      <c r="O25" s="35" t="s">
        <v>458</v>
      </c>
    </row>
    <row r="26" spans="1:15" ht="27" x14ac:dyDescent="0.25">
      <c r="A26" s="139">
        <v>15</v>
      </c>
      <c r="B26" s="29"/>
      <c r="C26" s="35" t="s">
        <v>36</v>
      </c>
      <c r="D26" s="29" t="s">
        <v>28</v>
      </c>
      <c r="E26" s="35"/>
      <c r="F26" s="37">
        <v>45544</v>
      </c>
      <c r="G26" s="38" t="s">
        <v>474</v>
      </c>
      <c r="H26" s="37">
        <v>45558</v>
      </c>
      <c r="I26" s="37">
        <v>45565</v>
      </c>
      <c r="J26" s="35"/>
      <c r="K26" s="39">
        <v>11234</v>
      </c>
      <c r="L26" s="39">
        <v>11234</v>
      </c>
      <c r="M26" s="40"/>
      <c r="N26" s="40"/>
      <c r="O26" s="35" t="s">
        <v>458</v>
      </c>
    </row>
    <row r="27" spans="1:15" ht="27" x14ac:dyDescent="0.25">
      <c r="A27" s="138">
        <v>16</v>
      </c>
      <c r="B27" s="29"/>
      <c r="C27" s="35" t="s">
        <v>56</v>
      </c>
      <c r="D27" s="29" t="s">
        <v>28</v>
      </c>
      <c r="E27" s="35"/>
      <c r="F27" s="37">
        <v>45544</v>
      </c>
      <c r="G27" s="38" t="s">
        <v>474</v>
      </c>
      <c r="H27" s="37">
        <v>45558</v>
      </c>
      <c r="I27" s="37">
        <v>45565</v>
      </c>
      <c r="J27" s="35"/>
      <c r="K27" s="39">
        <v>35080</v>
      </c>
      <c r="L27" s="39">
        <v>35080</v>
      </c>
      <c r="M27" s="40"/>
      <c r="N27" s="40"/>
      <c r="O27" s="35" t="s">
        <v>458</v>
      </c>
    </row>
    <row r="28" spans="1:15" ht="27" x14ac:dyDescent="0.25">
      <c r="A28" s="139">
        <v>17</v>
      </c>
      <c r="B28" s="29"/>
      <c r="C28" s="35" t="s">
        <v>33</v>
      </c>
      <c r="D28" s="29" t="s">
        <v>28</v>
      </c>
      <c r="E28" s="35"/>
      <c r="F28" s="37">
        <v>45327</v>
      </c>
      <c r="G28" s="38" t="s">
        <v>474</v>
      </c>
      <c r="H28" s="37">
        <v>45341</v>
      </c>
      <c r="I28" s="37">
        <v>45348</v>
      </c>
      <c r="J28" s="35"/>
      <c r="K28" s="39">
        <v>26293.5</v>
      </c>
      <c r="L28" s="39">
        <v>26293.5</v>
      </c>
      <c r="M28" s="40"/>
      <c r="N28" s="40"/>
      <c r="O28" s="35" t="s">
        <v>458</v>
      </c>
    </row>
    <row r="29" spans="1:15" ht="27" x14ac:dyDescent="0.25">
      <c r="A29" s="139">
        <v>18</v>
      </c>
      <c r="B29" s="29"/>
      <c r="C29" s="35" t="s">
        <v>27</v>
      </c>
      <c r="D29" s="29" t="s">
        <v>28</v>
      </c>
      <c r="E29" s="35"/>
      <c r="F29" s="37">
        <v>45327</v>
      </c>
      <c r="G29" s="38" t="s">
        <v>474</v>
      </c>
      <c r="H29" s="37">
        <v>45341</v>
      </c>
      <c r="I29" s="37">
        <v>45348</v>
      </c>
      <c r="J29" s="35"/>
      <c r="K29" s="39">
        <v>10228</v>
      </c>
      <c r="L29" s="39">
        <v>10228</v>
      </c>
      <c r="M29" s="40"/>
      <c r="N29" s="40"/>
      <c r="O29" s="35" t="s">
        <v>458</v>
      </c>
    </row>
    <row r="30" spans="1:15" ht="27" x14ac:dyDescent="0.25">
      <c r="A30" s="138">
        <v>19</v>
      </c>
      <c r="B30" s="29"/>
      <c r="C30" s="35" t="s">
        <v>49</v>
      </c>
      <c r="D30" s="29" t="s">
        <v>28</v>
      </c>
      <c r="E30" s="35"/>
      <c r="F30" s="37">
        <v>45418</v>
      </c>
      <c r="G30" s="38" t="s">
        <v>474</v>
      </c>
      <c r="H30" s="37">
        <v>45432</v>
      </c>
      <c r="I30" s="37">
        <v>45439</v>
      </c>
      <c r="J30" s="35"/>
      <c r="K30" s="39">
        <v>26993.5</v>
      </c>
      <c r="L30" s="39">
        <v>26993.5</v>
      </c>
      <c r="M30" s="40"/>
      <c r="N30" s="40"/>
      <c r="O30" s="35" t="s">
        <v>458</v>
      </c>
    </row>
    <row r="31" spans="1:15" ht="27" x14ac:dyDescent="0.25">
      <c r="A31" s="139">
        <v>20</v>
      </c>
      <c r="B31" s="29"/>
      <c r="C31" s="35" t="s">
        <v>32</v>
      </c>
      <c r="D31" s="29" t="s">
        <v>28</v>
      </c>
      <c r="E31" s="35"/>
      <c r="F31" s="37">
        <v>45418</v>
      </c>
      <c r="G31" s="38" t="s">
        <v>474</v>
      </c>
      <c r="H31" s="37">
        <v>45432</v>
      </c>
      <c r="I31" s="37">
        <v>45439</v>
      </c>
      <c r="J31" s="35"/>
      <c r="K31" s="39">
        <v>10660</v>
      </c>
      <c r="L31" s="39">
        <v>10660</v>
      </c>
      <c r="M31" s="40"/>
      <c r="N31" s="40"/>
      <c r="O31" s="35" t="s">
        <v>458</v>
      </c>
    </row>
    <row r="32" spans="1:15" ht="27" x14ac:dyDescent="0.25">
      <c r="A32" s="139">
        <v>21</v>
      </c>
      <c r="B32" s="29"/>
      <c r="C32" s="35" t="s">
        <v>34</v>
      </c>
      <c r="D32" s="29" t="s">
        <v>28</v>
      </c>
      <c r="E32" s="35"/>
      <c r="F32" s="37">
        <v>45544</v>
      </c>
      <c r="G32" s="38" t="s">
        <v>474</v>
      </c>
      <c r="H32" s="37">
        <v>45558</v>
      </c>
      <c r="I32" s="37">
        <v>45565</v>
      </c>
      <c r="J32" s="35"/>
      <c r="K32" s="39">
        <v>11234</v>
      </c>
      <c r="L32" s="39">
        <v>11234</v>
      </c>
      <c r="M32" s="40"/>
      <c r="N32" s="40"/>
      <c r="O32" s="35" t="s">
        <v>458</v>
      </c>
    </row>
    <row r="33" spans="1:15" ht="27" x14ac:dyDescent="0.25">
      <c r="A33" s="138">
        <v>22</v>
      </c>
      <c r="B33" s="29"/>
      <c r="C33" s="35" t="s">
        <v>57</v>
      </c>
      <c r="D33" s="29" t="s">
        <v>28</v>
      </c>
      <c r="E33" s="35"/>
      <c r="F33" s="37">
        <v>45544</v>
      </c>
      <c r="G33" s="38" t="s">
        <v>474</v>
      </c>
      <c r="H33" s="37">
        <v>45558</v>
      </c>
      <c r="I33" s="37">
        <v>45565</v>
      </c>
      <c r="J33" s="35"/>
      <c r="K33" s="39">
        <v>31960</v>
      </c>
      <c r="L33" s="39">
        <v>31960</v>
      </c>
      <c r="M33" s="40"/>
      <c r="N33" s="40"/>
      <c r="O33" s="35" t="s">
        <v>458</v>
      </c>
    </row>
    <row r="34" spans="1:15" ht="27" x14ac:dyDescent="0.25">
      <c r="A34" s="139">
        <v>23</v>
      </c>
      <c r="B34" s="29"/>
      <c r="C34" s="35" t="s">
        <v>54</v>
      </c>
      <c r="D34" s="29" t="s">
        <v>28</v>
      </c>
      <c r="E34" s="35"/>
      <c r="F34" s="37">
        <v>45327</v>
      </c>
      <c r="G34" s="38" t="s">
        <v>474</v>
      </c>
      <c r="H34" s="37">
        <v>45341</v>
      </c>
      <c r="I34" s="37">
        <v>45348</v>
      </c>
      <c r="J34" s="35"/>
      <c r="K34" s="39">
        <v>55947</v>
      </c>
      <c r="L34" s="39">
        <v>55947</v>
      </c>
      <c r="M34" s="40"/>
      <c r="N34" s="40"/>
      <c r="O34" s="35" t="s">
        <v>458</v>
      </c>
    </row>
    <row r="35" spans="1:15" s="23" customFormat="1" ht="27" x14ac:dyDescent="0.25">
      <c r="A35" s="139">
        <v>24</v>
      </c>
      <c r="B35" s="29"/>
      <c r="C35" s="35" t="s">
        <v>43</v>
      </c>
      <c r="D35" s="29" t="s">
        <v>28</v>
      </c>
      <c r="E35" s="35"/>
      <c r="F35" s="37">
        <v>45327</v>
      </c>
      <c r="G35" s="38" t="s">
        <v>474</v>
      </c>
      <c r="H35" s="37">
        <v>45341</v>
      </c>
      <c r="I35" s="37">
        <v>45348</v>
      </c>
      <c r="J35" s="35"/>
      <c r="K35" s="39">
        <v>53987</v>
      </c>
      <c r="L35" s="39">
        <v>53987</v>
      </c>
      <c r="M35" s="41"/>
      <c r="N35" s="41"/>
      <c r="O35" s="35" t="s">
        <v>458</v>
      </c>
    </row>
    <row r="36" spans="1:15" ht="27" x14ac:dyDescent="0.25">
      <c r="A36" s="138">
        <v>25</v>
      </c>
      <c r="B36" s="29"/>
      <c r="C36" s="35" t="s">
        <v>55</v>
      </c>
      <c r="D36" s="29" t="s">
        <v>28</v>
      </c>
      <c r="E36" s="35"/>
      <c r="F36" s="37">
        <v>45327</v>
      </c>
      <c r="G36" s="38" t="s">
        <v>474</v>
      </c>
      <c r="H36" s="37">
        <v>45341</v>
      </c>
      <c r="I36" s="37">
        <v>45348</v>
      </c>
      <c r="J36" s="35"/>
      <c r="K36" s="39">
        <v>20456</v>
      </c>
      <c r="L36" s="39">
        <v>20456</v>
      </c>
      <c r="M36" s="40"/>
      <c r="N36" s="40"/>
      <c r="O36" s="35" t="s">
        <v>458</v>
      </c>
    </row>
    <row r="37" spans="1:15" ht="27" x14ac:dyDescent="0.25">
      <c r="A37" s="139">
        <v>26</v>
      </c>
      <c r="B37" s="29"/>
      <c r="C37" s="35" t="s">
        <v>41</v>
      </c>
      <c r="D37" s="29" t="s">
        <v>28</v>
      </c>
      <c r="E37" s="35"/>
      <c r="F37" s="37">
        <v>45327</v>
      </c>
      <c r="G37" s="38" t="s">
        <v>474</v>
      </c>
      <c r="H37" s="37">
        <v>45341</v>
      </c>
      <c r="I37" s="37">
        <v>45348</v>
      </c>
      <c r="J37" s="35"/>
      <c r="K37" s="39">
        <v>61360</v>
      </c>
      <c r="L37" s="39">
        <v>61360</v>
      </c>
      <c r="M37" s="40"/>
      <c r="N37" s="40"/>
      <c r="O37" s="35" t="s">
        <v>458</v>
      </c>
    </row>
    <row r="38" spans="1:15" ht="27" x14ac:dyDescent="0.25">
      <c r="A38" s="139">
        <v>27</v>
      </c>
      <c r="B38" s="29"/>
      <c r="C38" s="35" t="s">
        <v>45</v>
      </c>
      <c r="D38" s="29" t="s">
        <v>28</v>
      </c>
      <c r="E38" s="35"/>
      <c r="F38" s="37">
        <v>45418</v>
      </c>
      <c r="G38" s="38" t="s">
        <v>474</v>
      </c>
      <c r="H38" s="37">
        <v>45432</v>
      </c>
      <c r="I38" s="37">
        <v>45439</v>
      </c>
      <c r="J38" s="35"/>
      <c r="K38" s="39">
        <v>10126.5</v>
      </c>
      <c r="L38" s="39">
        <v>10126.5</v>
      </c>
      <c r="M38" s="40"/>
      <c r="N38" s="40"/>
      <c r="O38" s="35" t="s">
        <v>458</v>
      </c>
    </row>
    <row r="39" spans="1:15" s="23" customFormat="1" ht="27" x14ac:dyDescent="0.25">
      <c r="A39" s="138">
        <v>28</v>
      </c>
      <c r="B39" s="29"/>
      <c r="C39" s="35" t="s">
        <v>30</v>
      </c>
      <c r="D39" s="29" t="s">
        <v>28</v>
      </c>
      <c r="E39" s="35"/>
      <c r="F39" s="37">
        <v>45418</v>
      </c>
      <c r="G39" s="38" t="s">
        <v>474</v>
      </c>
      <c r="H39" s="37">
        <v>45432</v>
      </c>
      <c r="I39" s="37">
        <v>45439</v>
      </c>
      <c r="J39" s="35"/>
      <c r="K39" s="39">
        <v>11234</v>
      </c>
      <c r="L39" s="39">
        <v>11234</v>
      </c>
      <c r="M39" s="41"/>
      <c r="N39" s="41"/>
      <c r="O39" s="35" t="s">
        <v>458</v>
      </c>
    </row>
    <row r="40" spans="1:15" ht="27" x14ac:dyDescent="0.25">
      <c r="A40" s="139">
        <v>29</v>
      </c>
      <c r="B40" s="29"/>
      <c r="C40" s="35" t="s">
        <v>31</v>
      </c>
      <c r="D40" s="29" t="s">
        <v>28</v>
      </c>
      <c r="E40" s="35"/>
      <c r="F40" s="37">
        <v>45418</v>
      </c>
      <c r="G40" s="38" t="s">
        <v>474</v>
      </c>
      <c r="H40" s="37">
        <v>45432</v>
      </c>
      <c r="I40" s="37">
        <v>45439</v>
      </c>
      <c r="J40" s="35"/>
      <c r="K40" s="39">
        <v>10660</v>
      </c>
      <c r="L40" s="39">
        <v>10660</v>
      </c>
      <c r="M40" s="40"/>
      <c r="N40" s="40"/>
      <c r="O40" s="35" t="s">
        <v>458</v>
      </c>
    </row>
    <row r="41" spans="1:15" ht="27" x14ac:dyDescent="0.25">
      <c r="A41" s="139">
        <v>30</v>
      </c>
      <c r="B41" s="29"/>
      <c r="C41" s="35" t="s">
        <v>51</v>
      </c>
      <c r="D41" s="29" t="s">
        <v>28</v>
      </c>
      <c r="E41" s="35"/>
      <c r="F41" s="37">
        <v>45418</v>
      </c>
      <c r="G41" s="38" t="s">
        <v>474</v>
      </c>
      <c r="H41" s="37">
        <v>45432</v>
      </c>
      <c r="I41" s="37">
        <v>45439</v>
      </c>
      <c r="J41" s="35"/>
      <c r="K41" s="39">
        <v>31240</v>
      </c>
      <c r="L41" s="39">
        <v>31240</v>
      </c>
      <c r="M41" s="40"/>
      <c r="N41" s="40"/>
      <c r="O41" s="35" t="s">
        <v>458</v>
      </c>
    </row>
    <row r="42" spans="1:15" ht="27" x14ac:dyDescent="0.25">
      <c r="A42" s="138">
        <v>31</v>
      </c>
      <c r="B42" s="29"/>
      <c r="C42" s="35" t="s">
        <v>58</v>
      </c>
      <c r="D42" s="29" t="s">
        <v>28</v>
      </c>
      <c r="E42" s="35"/>
      <c r="F42" s="37">
        <v>45327</v>
      </c>
      <c r="G42" s="38" t="s">
        <v>474</v>
      </c>
      <c r="H42" s="37">
        <v>45341</v>
      </c>
      <c r="I42" s="37">
        <v>45348</v>
      </c>
      <c r="J42" s="35"/>
      <c r="K42" s="39">
        <v>84000</v>
      </c>
      <c r="L42" s="39">
        <v>84000</v>
      </c>
      <c r="M42" s="40"/>
      <c r="N42" s="40"/>
      <c r="O42" s="35" t="s">
        <v>458</v>
      </c>
    </row>
    <row r="43" spans="1:15" ht="27" x14ac:dyDescent="0.25">
      <c r="A43" s="139">
        <v>32</v>
      </c>
      <c r="B43" s="29"/>
      <c r="C43" s="35" t="s">
        <v>50</v>
      </c>
      <c r="D43" s="29" t="s">
        <v>28</v>
      </c>
      <c r="E43" s="35"/>
      <c r="F43" s="37">
        <v>45327</v>
      </c>
      <c r="G43" s="38" t="s">
        <v>474</v>
      </c>
      <c r="H43" s="37">
        <v>45341</v>
      </c>
      <c r="I43" s="37">
        <v>45348</v>
      </c>
      <c r="J43" s="35"/>
      <c r="K43" s="39">
        <v>84000</v>
      </c>
      <c r="L43" s="39">
        <v>84000</v>
      </c>
      <c r="M43" s="40"/>
      <c r="N43" s="40"/>
      <c r="O43" s="35" t="s">
        <v>458</v>
      </c>
    </row>
    <row r="44" spans="1:15" ht="27" x14ac:dyDescent="0.25">
      <c r="A44" s="139">
        <v>33</v>
      </c>
      <c r="B44" s="29"/>
      <c r="C44" s="35" t="s">
        <v>42</v>
      </c>
      <c r="D44" s="29" t="s">
        <v>28</v>
      </c>
      <c r="E44" s="35"/>
      <c r="F44" s="37">
        <v>45418</v>
      </c>
      <c r="G44" s="38" t="s">
        <v>474</v>
      </c>
      <c r="H44" s="37">
        <v>45432</v>
      </c>
      <c r="I44" s="37">
        <v>45439</v>
      </c>
      <c r="J44" s="35"/>
      <c r="K44" s="39">
        <v>3500</v>
      </c>
      <c r="L44" s="39">
        <v>3500</v>
      </c>
      <c r="M44" s="40"/>
      <c r="N44" s="40"/>
      <c r="O44" s="35" t="s">
        <v>458</v>
      </c>
    </row>
    <row r="45" spans="1:15" ht="27" x14ac:dyDescent="0.25">
      <c r="A45" s="138">
        <v>34</v>
      </c>
      <c r="B45" s="29"/>
      <c r="C45" s="35" t="s">
        <v>214</v>
      </c>
      <c r="D45" s="29" t="s">
        <v>28</v>
      </c>
      <c r="E45" s="35"/>
      <c r="F45" s="42">
        <v>45418</v>
      </c>
      <c r="G45" s="38" t="s">
        <v>474</v>
      </c>
      <c r="H45" s="42">
        <v>45432</v>
      </c>
      <c r="I45" s="42">
        <v>45439</v>
      </c>
      <c r="J45" s="35"/>
      <c r="K45" s="39">
        <v>69508</v>
      </c>
      <c r="L45" s="39">
        <v>69508</v>
      </c>
      <c r="M45" s="40"/>
      <c r="N45" s="40"/>
      <c r="O45" s="35" t="s">
        <v>458</v>
      </c>
    </row>
    <row r="46" spans="1:15" ht="27" x14ac:dyDescent="0.25">
      <c r="A46" s="139">
        <v>35</v>
      </c>
      <c r="B46" s="29"/>
      <c r="C46" s="35" t="s">
        <v>278</v>
      </c>
      <c r="D46" s="29" t="s">
        <v>28</v>
      </c>
      <c r="E46" s="35"/>
      <c r="F46" s="42">
        <v>45355</v>
      </c>
      <c r="G46" s="38" t="s">
        <v>474</v>
      </c>
      <c r="H46" s="42">
        <v>45369</v>
      </c>
      <c r="I46" s="42">
        <v>45376</v>
      </c>
      <c r="J46" s="35"/>
      <c r="K46" s="39">
        <v>68590</v>
      </c>
      <c r="L46" s="39">
        <v>68590</v>
      </c>
      <c r="M46" s="40"/>
      <c r="N46" s="40"/>
      <c r="O46" s="35" t="s">
        <v>458</v>
      </c>
    </row>
    <row r="47" spans="1:15" ht="27" x14ac:dyDescent="0.25">
      <c r="A47" s="139">
        <v>36</v>
      </c>
      <c r="B47" s="29"/>
      <c r="C47" s="35" t="s">
        <v>289</v>
      </c>
      <c r="D47" s="29" t="s">
        <v>28</v>
      </c>
      <c r="E47" s="35"/>
      <c r="F47" s="42">
        <v>45327</v>
      </c>
      <c r="G47" s="38" t="s">
        <v>474</v>
      </c>
      <c r="H47" s="42">
        <v>45341</v>
      </c>
      <c r="I47" s="42">
        <v>45348</v>
      </c>
      <c r="J47" s="35"/>
      <c r="K47" s="39">
        <v>53896</v>
      </c>
      <c r="L47" s="39">
        <v>53896</v>
      </c>
      <c r="M47" s="40"/>
      <c r="N47" s="40"/>
      <c r="O47" s="35" t="s">
        <v>458</v>
      </c>
    </row>
    <row r="48" spans="1:15" ht="27" x14ac:dyDescent="0.25">
      <c r="A48" s="142">
        <v>37</v>
      </c>
      <c r="B48" s="32" t="s">
        <v>310</v>
      </c>
      <c r="C48" s="31" t="s">
        <v>311</v>
      </c>
      <c r="D48" s="32" t="s">
        <v>26</v>
      </c>
      <c r="E48" s="31" t="s">
        <v>312</v>
      </c>
      <c r="F48" s="31"/>
      <c r="G48" s="31"/>
      <c r="H48" s="31"/>
      <c r="I48" s="31"/>
      <c r="J48" s="31" t="s">
        <v>457</v>
      </c>
      <c r="K48" s="33">
        <v>54400</v>
      </c>
      <c r="L48" s="33">
        <v>54400</v>
      </c>
      <c r="M48" s="34">
        <v>0</v>
      </c>
      <c r="N48" s="34">
        <v>0</v>
      </c>
      <c r="O48" s="31"/>
    </row>
    <row r="49" spans="1:15" ht="27" x14ac:dyDescent="0.25">
      <c r="A49" s="139">
        <v>38</v>
      </c>
      <c r="B49" s="29"/>
      <c r="C49" s="35" t="s">
        <v>315</v>
      </c>
      <c r="D49" s="29" t="s">
        <v>28</v>
      </c>
      <c r="E49" s="35"/>
      <c r="F49" s="37">
        <v>45355</v>
      </c>
      <c r="G49" s="38" t="s">
        <v>474</v>
      </c>
      <c r="H49" s="37">
        <v>45369</v>
      </c>
      <c r="I49" s="37">
        <v>45376</v>
      </c>
      <c r="J49" s="35"/>
      <c r="K49" s="39">
        <v>5600</v>
      </c>
      <c r="L49" s="39">
        <v>5600</v>
      </c>
      <c r="M49" s="40"/>
      <c r="N49" s="40"/>
      <c r="O49" s="35" t="s">
        <v>458</v>
      </c>
    </row>
    <row r="50" spans="1:15" ht="27" x14ac:dyDescent="0.25">
      <c r="A50" s="139">
        <v>39</v>
      </c>
      <c r="B50" s="29"/>
      <c r="C50" s="35" t="s">
        <v>59</v>
      </c>
      <c r="D50" s="29" t="s">
        <v>28</v>
      </c>
      <c r="E50" s="37"/>
      <c r="F50" s="37">
        <v>45390</v>
      </c>
      <c r="G50" s="38" t="s">
        <v>474</v>
      </c>
      <c r="H50" s="37">
        <v>45404</v>
      </c>
      <c r="I50" s="37">
        <v>45411</v>
      </c>
      <c r="J50" s="35"/>
      <c r="K50" s="39">
        <v>6200</v>
      </c>
      <c r="L50" s="39">
        <v>6200</v>
      </c>
      <c r="M50" s="40"/>
      <c r="N50" s="40"/>
      <c r="O50" s="35" t="s">
        <v>458</v>
      </c>
    </row>
    <row r="51" spans="1:15" ht="27" x14ac:dyDescent="0.25">
      <c r="A51" s="138">
        <v>40</v>
      </c>
      <c r="B51" s="29"/>
      <c r="C51" s="35" t="s">
        <v>313</v>
      </c>
      <c r="D51" s="29" t="s">
        <v>28</v>
      </c>
      <c r="E51" s="35"/>
      <c r="F51" s="37">
        <v>45446</v>
      </c>
      <c r="G51" s="38" t="s">
        <v>474</v>
      </c>
      <c r="H51" s="37">
        <v>45460</v>
      </c>
      <c r="I51" s="37">
        <v>45467</v>
      </c>
      <c r="J51" s="35"/>
      <c r="K51" s="39">
        <v>8400</v>
      </c>
      <c r="L51" s="39">
        <v>8400</v>
      </c>
      <c r="M51" s="40"/>
      <c r="N51" s="40"/>
      <c r="O51" s="35" t="s">
        <v>458</v>
      </c>
    </row>
    <row r="52" spans="1:15" ht="40.5" x14ac:dyDescent="0.25">
      <c r="A52" s="139">
        <v>41</v>
      </c>
      <c r="B52" s="29"/>
      <c r="C52" s="35" t="s">
        <v>47</v>
      </c>
      <c r="D52" s="29" t="s">
        <v>28</v>
      </c>
      <c r="E52" s="35"/>
      <c r="F52" s="37">
        <v>45418</v>
      </c>
      <c r="G52" s="38" t="s">
        <v>474</v>
      </c>
      <c r="H52" s="37">
        <v>45432</v>
      </c>
      <c r="I52" s="37">
        <v>45439</v>
      </c>
      <c r="J52" s="35"/>
      <c r="K52" s="39">
        <v>6200</v>
      </c>
      <c r="L52" s="39">
        <v>6200</v>
      </c>
      <c r="M52" s="40"/>
      <c r="N52" s="40"/>
      <c r="O52" s="35" t="s">
        <v>458</v>
      </c>
    </row>
    <row r="53" spans="1:15" ht="27" x14ac:dyDescent="0.25">
      <c r="A53" s="139">
        <v>42</v>
      </c>
      <c r="B53" s="29"/>
      <c r="C53" s="35" t="s">
        <v>314</v>
      </c>
      <c r="D53" s="29" t="s">
        <v>28</v>
      </c>
      <c r="E53" s="35"/>
      <c r="F53" s="37">
        <v>45355</v>
      </c>
      <c r="G53" s="38" t="s">
        <v>474</v>
      </c>
      <c r="H53" s="37">
        <v>45369</v>
      </c>
      <c r="I53" s="37">
        <v>45376</v>
      </c>
      <c r="J53" s="35"/>
      <c r="K53" s="39">
        <v>28000</v>
      </c>
      <c r="L53" s="39">
        <v>28000</v>
      </c>
      <c r="M53" s="40"/>
      <c r="N53" s="40"/>
      <c r="O53" s="35" t="s">
        <v>458</v>
      </c>
    </row>
    <row r="54" spans="1:15" ht="27" x14ac:dyDescent="0.25">
      <c r="A54" s="142">
        <v>43</v>
      </c>
      <c r="B54" s="32" t="s">
        <v>317</v>
      </c>
      <c r="C54" s="31" t="s">
        <v>318</v>
      </c>
      <c r="D54" s="32" t="s">
        <v>26</v>
      </c>
      <c r="E54" s="31" t="s">
        <v>312</v>
      </c>
      <c r="F54" s="31"/>
      <c r="G54" s="31"/>
      <c r="H54" s="31"/>
      <c r="I54" s="31"/>
      <c r="J54" s="31" t="s">
        <v>457</v>
      </c>
      <c r="K54" s="33">
        <v>571231</v>
      </c>
      <c r="L54" s="33">
        <v>571231</v>
      </c>
      <c r="M54" s="34">
        <v>0</v>
      </c>
      <c r="N54" s="34">
        <v>0</v>
      </c>
      <c r="O54" s="31"/>
    </row>
    <row r="55" spans="1:15" ht="27" x14ac:dyDescent="0.25">
      <c r="A55" s="139">
        <v>44</v>
      </c>
      <c r="B55" s="29"/>
      <c r="C55" s="35" t="s">
        <v>315</v>
      </c>
      <c r="D55" s="29" t="s">
        <v>28</v>
      </c>
      <c r="E55" s="35"/>
      <c r="F55" s="37">
        <v>45355</v>
      </c>
      <c r="G55" s="38" t="s">
        <v>474</v>
      </c>
      <c r="H55" s="37">
        <v>45369</v>
      </c>
      <c r="I55" s="37">
        <v>45376</v>
      </c>
      <c r="J55" s="35"/>
      <c r="K55" s="39">
        <v>13750</v>
      </c>
      <c r="L55" s="39">
        <v>13750</v>
      </c>
      <c r="M55" s="40"/>
      <c r="N55" s="40"/>
      <c r="O55" s="35" t="s">
        <v>458</v>
      </c>
    </row>
    <row r="56" spans="1:15" ht="27" x14ac:dyDescent="0.25">
      <c r="A56" s="139">
        <v>45</v>
      </c>
      <c r="B56" s="29"/>
      <c r="C56" s="35" t="s">
        <v>339</v>
      </c>
      <c r="D56" s="29" t="s">
        <v>28</v>
      </c>
      <c r="E56" s="35"/>
      <c r="F56" s="37">
        <v>45327</v>
      </c>
      <c r="G56" s="38" t="s">
        <v>474</v>
      </c>
      <c r="H56" s="37">
        <v>45341</v>
      </c>
      <c r="I56" s="37">
        <v>45348</v>
      </c>
      <c r="J56" s="35"/>
      <c r="K56" s="39">
        <v>40000</v>
      </c>
      <c r="L56" s="39">
        <v>40000</v>
      </c>
      <c r="M56" s="40"/>
      <c r="N56" s="40"/>
      <c r="O56" s="35" t="s">
        <v>458</v>
      </c>
    </row>
    <row r="57" spans="1:15" ht="27" x14ac:dyDescent="0.25">
      <c r="A57" s="138">
        <v>46</v>
      </c>
      <c r="B57" s="29"/>
      <c r="C57" s="35" t="s">
        <v>313</v>
      </c>
      <c r="D57" s="29" t="s">
        <v>28</v>
      </c>
      <c r="E57" s="35"/>
      <c r="F57" s="37">
        <v>45446</v>
      </c>
      <c r="G57" s="38" t="s">
        <v>474</v>
      </c>
      <c r="H57" s="37">
        <v>45460</v>
      </c>
      <c r="I57" s="37">
        <v>45467</v>
      </c>
      <c r="J57" s="35"/>
      <c r="K57" s="39">
        <v>42100</v>
      </c>
      <c r="L57" s="39">
        <v>42100</v>
      </c>
      <c r="M57" s="40"/>
      <c r="N57" s="40"/>
      <c r="O57" s="35" t="s">
        <v>458</v>
      </c>
    </row>
    <row r="58" spans="1:15" ht="27" x14ac:dyDescent="0.25">
      <c r="A58" s="139">
        <v>47</v>
      </c>
      <c r="B58" s="29"/>
      <c r="C58" s="35" t="s">
        <v>334</v>
      </c>
      <c r="D58" s="29" t="s">
        <v>28</v>
      </c>
      <c r="E58" s="35"/>
      <c r="F58" s="37">
        <v>45327</v>
      </c>
      <c r="G58" s="38" t="s">
        <v>474</v>
      </c>
      <c r="H58" s="37">
        <v>45341</v>
      </c>
      <c r="I58" s="37">
        <v>45348</v>
      </c>
      <c r="J58" s="35"/>
      <c r="K58" s="39">
        <v>83200</v>
      </c>
      <c r="L58" s="39">
        <v>83200</v>
      </c>
      <c r="M58" s="40"/>
      <c r="N58" s="40"/>
      <c r="O58" s="35" t="s">
        <v>458</v>
      </c>
    </row>
    <row r="59" spans="1:15" ht="27" x14ac:dyDescent="0.25">
      <c r="A59" s="139">
        <v>48</v>
      </c>
      <c r="B59" s="29"/>
      <c r="C59" s="35" t="s">
        <v>59</v>
      </c>
      <c r="D59" s="29" t="s">
        <v>28</v>
      </c>
      <c r="E59" s="37"/>
      <c r="F59" s="37">
        <v>45390</v>
      </c>
      <c r="G59" s="38" t="s">
        <v>474</v>
      </c>
      <c r="H59" s="37">
        <v>45404</v>
      </c>
      <c r="I59" s="37">
        <v>45411</v>
      </c>
      <c r="J59" s="35"/>
      <c r="K59" s="39">
        <v>22303</v>
      </c>
      <c r="L59" s="39">
        <v>22303</v>
      </c>
      <c r="M59" s="40"/>
      <c r="N59" s="40"/>
      <c r="O59" s="35" t="s">
        <v>458</v>
      </c>
    </row>
    <row r="60" spans="1:15" ht="27" x14ac:dyDescent="0.25">
      <c r="A60" s="138">
        <v>49</v>
      </c>
      <c r="B60" s="29"/>
      <c r="C60" s="35" t="s">
        <v>314</v>
      </c>
      <c r="D60" s="29" t="s">
        <v>28</v>
      </c>
      <c r="E60" s="35"/>
      <c r="F60" s="37">
        <v>45355</v>
      </c>
      <c r="G60" s="38" t="s">
        <v>474</v>
      </c>
      <c r="H60" s="37">
        <v>45369</v>
      </c>
      <c r="I60" s="37">
        <v>45376</v>
      </c>
      <c r="J60" s="35"/>
      <c r="K60" s="39">
        <v>178800</v>
      </c>
      <c r="L60" s="39">
        <v>178800</v>
      </c>
      <c r="M60" s="40"/>
      <c r="N60" s="40"/>
      <c r="O60" s="35" t="s">
        <v>458</v>
      </c>
    </row>
    <row r="61" spans="1:15" ht="40.5" x14ac:dyDescent="0.25">
      <c r="A61" s="139">
        <v>50</v>
      </c>
      <c r="B61" s="29"/>
      <c r="C61" s="35" t="s">
        <v>47</v>
      </c>
      <c r="D61" s="29" t="s">
        <v>28</v>
      </c>
      <c r="E61" s="35"/>
      <c r="F61" s="37">
        <v>45418</v>
      </c>
      <c r="G61" s="38" t="s">
        <v>474</v>
      </c>
      <c r="H61" s="37">
        <v>45432</v>
      </c>
      <c r="I61" s="37">
        <v>45439</v>
      </c>
      <c r="J61" s="35"/>
      <c r="K61" s="39">
        <v>183878</v>
      </c>
      <c r="L61" s="39">
        <v>183878</v>
      </c>
      <c r="M61" s="40"/>
      <c r="N61" s="40"/>
      <c r="O61" s="35" t="s">
        <v>458</v>
      </c>
    </row>
    <row r="62" spans="1:15" ht="27" x14ac:dyDescent="0.25">
      <c r="A62" s="139">
        <v>51</v>
      </c>
      <c r="B62" s="29"/>
      <c r="C62" s="35" t="s">
        <v>323</v>
      </c>
      <c r="D62" s="29" t="s">
        <v>28</v>
      </c>
      <c r="E62" s="35"/>
      <c r="F62" s="37">
        <v>45544</v>
      </c>
      <c r="G62" s="38" t="s">
        <v>474</v>
      </c>
      <c r="H62" s="37">
        <v>45558</v>
      </c>
      <c r="I62" s="37">
        <v>45565</v>
      </c>
      <c r="J62" s="35"/>
      <c r="K62" s="39">
        <v>5550</v>
      </c>
      <c r="L62" s="39">
        <v>5550</v>
      </c>
      <c r="M62" s="40"/>
      <c r="N62" s="40"/>
      <c r="O62" s="35" t="s">
        <v>458</v>
      </c>
    </row>
    <row r="63" spans="1:15" ht="27" x14ac:dyDescent="0.25">
      <c r="A63" s="138">
        <v>52</v>
      </c>
      <c r="B63" s="29"/>
      <c r="C63" s="35" t="s">
        <v>343</v>
      </c>
      <c r="D63" s="29" t="s">
        <v>28</v>
      </c>
      <c r="E63" s="35"/>
      <c r="F63" s="37">
        <v>45572</v>
      </c>
      <c r="G63" s="38" t="s">
        <v>474</v>
      </c>
      <c r="H63" s="37">
        <v>45586</v>
      </c>
      <c r="I63" s="37">
        <v>45593</v>
      </c>
      <c r="J63" s="35"/>
      <c r="K63" s="39">
        <v>1650</v>
      </c>
      <c r="L63" s="39">
        <v>1650</v>
      </c>
      <c r="M63" s="40"/>
      <c r="N63" s="40"/>
      <c r="O63" s="35" t="s">
        <v>458</v>
      </c>
    </row>
    <row r="64" spans="1:15" ht="27" x14ac:dyDescent="0.25">
      <c r="A64" s="141">
        <v>53</v>
      </c>
      <c r="B64" s="32" t="s">
        <v>344</v>
      </c>
      <c r="C64" s="31" t="s">
        <v>345</v>
      </c>
      <c r="D64" s="32" t="s">
        <v>26</v>
      </c>
      <c r="E64" s="31" t="s">
        <v>64</v>
      </c>
      <c r="F64" s="31"/>
      <c r="G64" s="31"/>
      <c r="H64" s="31"/>
      <c r="I64" s="31"/>
      <c r="J64" s="31" t="s">
        <v>457</v>
      </c>
      <c r="K64" s="33">
        <v>177000</v>
      </c>
      <c r="L64" s="33">
        <v>177000</v>
      </c>
      <c r="M64" s="34">
        <v>0</v>
      </c>
      <c r="N64" s="34">
        <v>0</v>
      </c>
      <c r="O64" s="31"/>
    </row>
    <row r="65" spans="1:15" ht="27" x14ac:dyDescent="0.25">
      <c r="A65" s="139">
        <v>54</v>
      </c>
      <c r="B65" s="29"/>
      <c r="C65" s="35" t="s">
        <v>361</v>
      </c>
      <c r="D65" s="29" t="s">
        <v>28</v>
      </c>
      <c r="E65" s="35"/>
      <c r="F65" s="37">
        <v>45418</v>
      </c>
      <c r="G65" s="38" t="s">
        <v>474</v>
      </c>
      <c r="H65" s="37">
        <v>45432</v>
      </c>
      <c r="I65" s="37">
        <v>45439</v>
      </c>
      <c r="J65" s="35"/>
      <c r="K65" s="39">
        <v>3000</v>
      </c>
      <c r="L65" s="39">
        <v>3000</v>
      </c>
      <c r="M65" s="40"/>
      <c r="N65" s="40"/>
      <c r="O65" s="35" t="s">
        <v>458</v>
      </c>
    </row>
    <row r="66" spans="1:15" ht="27" x14ac:dyDescent="0.25">
      <c r="A66" s="138">
        <v>55</v>
      </c>
      <c r="B66" s="29"/>
      <c r="C66" s="35" t="s">
        <v>359</v>
      </c>
      <c r="D66" s="29" t="s">
        <v>28</v>
      </c>
      <c r="E66" s="35"/>
      <c r="F66" s="37">
        <v>45327</v>
      </c>
      <c r="G66" s="38" t="s">
        <v>474</v>
      </c>
      <c r="H66" s="37">
        <v>45341</v>
      </c>
      <c r="I66" s="37">
        <v>45348</v>
      </c>
      <c r="J66" s="35"/>
      <c r="K66" s="39">
        <v>4500</v>
      </c>
      <c r="L66" s="39">
        <v>4500</v>
      </c>
      <c r="M66" s="40"/>
      <c r="N66" s="40"/>
      <c r="O66" s="35" t="s">
        <v>458</v>
      </c>
    </row>
    <row r="67" spans="1:15" ht="27" x14ac:dyDescent="0.25">
      <c r="A67" s="139">
        <v>56</v>
      </c>
      <c r="B67" s="29"/>
      <c r="C67" s="35" t="s">
        <v>360</v>
      </c>
      <c r="D67" s="29" t="s">
        <v>28</v>
      </c>
      <c r="E67" s="35"/>
      <c r="F67" s="37">
        <v>45327</v>
      </c>
      <c r="G67" s="38" t="s">
        <v>474</v>
      </c>
      <c r="H67" s="37">
        <v>45341</v>
      </c>
      <c r="I67" s="37">
        <v>45348</v>
      </c>
      <c r="J67" s="35"/>
      <c r="K67" s="39">
        <v>3000</v>
      </c>
      <c r="L67" s="39">
        <v>3000</v>
      </c>
      <c r="M67" s="40"/>
      <c r="N67" s="40"/>
      <c r="O67" s="35" t="s">
        <v>458</v>
      </c>
    </row>
    <row r="68" spans="1:15" ht="27" x14ac:dyDescent="0.25">
      <c r="A68" s="139">
        <v>57</v>
      </c>
      <c r="B68" s="29"/>
      <c r="C68" s="35" t="s">
        <v>358</v>
      </c>
      <c r="D68" s="29" t="s">
        <v>28</v>
      </c>
      <c r="E68" s="35"/>
      <c r="F68" s="37">
        <v>45327</v>
      </c>
      <c r="G68" s="38" t="s">
        <v>474</v>
      </c>
      <c r="H68" s="37">
        <v>45341</v>
      </c>
      <c r="I68" s="37">
        <v>45348</v>
      </c>
      <c r="J68" s="35"/>
      <c r="K68" s="39">
        <v>22500</v>
      </c>
      <c r="L68" s="39">
        <v>22500</v>
      </c>
      <c r="M68" s="40"/>
      <c r="N68" s="40"/>
      <c r="O68" s="35" t="s">
        <v>458</v>
      </c>
    </row>
    <row r="69" spans="1:15" ht="27" x14ac:dyDescent="0.25">
      <c r="A69" s="138">
        <v>58</v>
      </c>
      <c r="B69" s="29"/>
      <c r="C69" s="35" t="s">
        <v>362</v>
      </c>
      <c r="D69" s="29" t="s">
        <v>28</v>
      </c>
      <c r="E69" s="35"/>
      <c r="F69" s="37">
        <v>45327</v>
      </c>
      <c r="G69" s="38" t="s">
        <v>474</v>
      </c>
      <c r="H69" s="37">
        <v>45341</v>
      </c>
      <c r="I69" s="37">
        <v>45348</v>
      </c>
      <c r="J69" s="35"/>
      <c r="K69" s="39">
        <v>36000</v>
      </c>
      <c r="L69" s="39">
        <v>36000</v>
      </c>
      <c r="M69" s="40"/>
      <c r="N69" s="40"/>
      <c r="O69" s="35" t="s">
        <v>458</v>
      </c>
    </row>
    <row r="70" spans="1:15" ht="27" x14ac:dyDescent="0.25">
      <c r="A70" s="139">
        <v>59</v>
      </c>
      <c r="B70" s="29"/>
      <c r="C70" s="35" t="s">
        <v>363</v>
      </c>
      <c r="D70" s="29" t="s">
        <v>28</v>
      </c>
      <c r="E70" s="35"/>
      <c r="F70" s="37">
        <v>45327</v>
      </c>
      <c r="G70" s="38" t="s">
        <v>474</v>
      </c>
      <c r="H70" s="37">
        <v>45341</v>
      </c>
      <c r="I70" s="37">
        <v>45348</v>
      </c>
      <c r="J70" s="35"/>
      <c r="K70" s="39">
        <v>36000</v>
      </c>
      <c r="L70" s="39">
        <v>36000</v>
      </c>
      <c r="M70" s="40"/>
      <c r="N70" s="40"/>
      <c r="O70" s="35" t="s">
        <v>458</v>
      </c>
    </row>
    <row r="71" spans="1:15" ht="27" x14ac:dyDescent="0.25">
      <c r="A71" s="139">
        <v>60</v>
      </c>
      <c r="B71" s="29"/>
      <c r="C71" s="35" t="s">
        <v>346</v>
      </c>
      <c r="D71" s="29" t="s">
        <v>28</v>
      </c>
      <c r="E71" s="35"/>
      <c r="F71" s="37">
        <v>45327</v>
      </c>
      <c r="G71" s="38" t="s">
        <v>474</v>
      </c>
      <c r="H71" s="37">
        <v>45341</v>
      </c>
      <c r="I71" s="37">
        <v>45348</v>
      </c>
      <c r="J71" s="35"/>
      <c r="K71" s="39">
        <v>72000</v>
      </c>
      <c r="L71" s="39">
        <v>72000</v>
      </c>
      <c r="M71" s="40"/>
      <c r="N71" s="40"/>
      <c r="O71" s="35" t="s">
        <v>458</v>
      </c>
    </row>
    <row r="72" spans="1:15" ht="27" x14ac:dyDescent="0.25">
      <c r="A72" s="142">
        <v>61</v>
      </c>
      <c r="B72" s="32" t="s">
        <v>364</v>
      </c>
      <c r="C72" s="31" t="s">
        <v>365</v>
      </c>
      <c r="D72" s="32" t="s">
        <v>26</v>
      </c>
      <c r="E72" s="31" t="s">
        <v>64</v>
      </c>
      <c r="F72" s="31"/>
      <c r="G72" s="31"/>
      <c r="H72" s="31"/>
      <c r="I72" s="31"/>
      <c r="J72" s="31" t="s">
        <v>457</v>
      </c>
      <c r="K72" s="33">
        <v>80000</v>
      </c>
      <c r="L72" s="33">
        <v>80000</v>
      </c>
      <c r="M72" s="34">
        <v>0</v>
      </c>
      <c r="N72" s="34">
        <v>0</v>
      </c>
      <c r="O72" s="31"/>
    </row>
    <row r="73" spans="1:15" ht="27" x14ac:dyDescent="0.25">
      <c r="A73" s="139">
        <v>62</v>
      </c>
      <c r="B73" s="29"/>
      <c r="C73" s="35" t="s">
        <v>366</v>
      </c>
      <c r="D73" s="29" t="s">
        <v>28</v>
      </c>
      <c r="E73" s="35"/>
      <c r="F73" s="37">
        <v>45306</v>
      </c>
      <c r="G73" s="38" t="s">
        <v>474</v>
      </c>
      <c r="H73" s="37">
        <v>45313</v>
      </c>
      <c r="I73" s="37">
        <v>45320</v>
      </c>
      <c r="J73" s="35"/>
      <c r="K73" s="39">
        <v>80000</v>
      </c>
      <c r="L73" s="39">
        <v>80000</v>
      </c>
      <c r="M73" s="40"/>
      <c r="N73" s="40"/>
      <c r="O73" s="35" t="s">
        <v>458</v>
      </c>
    </row>
    <row r="74" spans="1:15" ht="27" x14ac:dyDescent="0.25">
      <c r="A74" s="141">
        <v>63</v>
      </c>
      <c r="B74" s="32" t="s">
        <v>368</v>
      </c>
      <c r="C74" s="31" t="s">
        <v>369</v>
      </c>
      <c r="D74" s="32" t="s">
        <v>26</v>
      </c>
      <c r="E74" s="31" t="s">
        <v>64</v>
      </c>
      <c r="F74" s="31"/>
      <c r="G74" s="31"/>
      <c r="H74" s="31"/>
      <c r="I74" s="31"/>
      <c r="J74" s="31" t="s">
        <v>457</v>
      </c>
      <c r="K74" s="33">
        <v>1752558</v>
      </c>
      <c r="L74" s="33">
        <v>1752558</v>
      </c>
      <c r="M74" s="34">
        <v>0</v>
      </c>
      <c r="N74" s="34">
        <v>0</v>
      </c>
      <c r="O74" s="31"/>
    </row>
    <row r="75" spans="1:15" ht="27" x14ac:dyDescent="0.25">
      <c r="A75" s="138">
        <v>64</v>
      </c>
      <c r="B75" s="29"/>
      <c r="C75" s="35" t="s">
        <v>391</v>
      </c>
      <c r="D75" s="29" t="s">
        <v>28</v>
      </c>
      <c r="E75" s="35"/>
      <c r="F75" s="37">
        <v>45327</v>
      </c>
      <c r="G75" s="38" t="s">
        <v>474</v>
      </c>
      <c r="H75" s="37">
        <v>45341</v>
      </c>
      <c r="I75" s="37">
        <v>45348</v>
      </c>
      <c r="J75" s="35"/>
      <c r="K75" s="39">
        <v>943523.5</v>
      </c>
      <c r="L75" s="39">
        <v>943523.5</v>
      </c>
      <c r="M75" s="40"/>
      <c r="N75" s="40"/>
      <c r="O75" s="35" t="s">
        <v>458</v>
      </c>
    </row>
    <row r="76" spans="1:15" ht="27" x14ac:dyDescent="0.25">
      <c r="A76" s="139">
        <v>65</v>
      </c>
      <c r="B76" s="29"/>
      <c r="C76" s="35" t="s">
        <v>370</v>
      </c>
      <c r="D76" s="29" t="s">
        <v>28</v>
      </c>
      <c r="E76" s="35"/>
      <c r="F76" s="37">
        <v>45418</v>
      </c>
      <c r="G76" s="38" t="s">
        <v>474</v>
      </c>
      <c r="H76" s="37">
        <v>45432</v>
      </c>
      <c r="I76" s="37">
        <v>45439</v>
      </c>
      <c r="J76" s="35"/>
      <c r="K76" s="39">
        <v>809034.5</v>
      </c>
      <c r="L76" s="39">
        <v>809034.5</v>
      </c>
      <c r="M76" s="40"/>
      <c r="N76" s="40"/>
      <c r="O76" s="35" t="s">
        <v>458</v>
      </c>
    </row>
    <row r="77" spans="1:15" ht="27" x14ac:dyDescent="0.25">
      <c r="A77" s="141">
        <v>66</v>
      </c>
      <c r="B77" s="32" t="s">
        <v>403</v>
      </c>
      <c r="C77" s="31" t="s">
        <v>404</v>
      </c>
      <c r="D77" s="32" t="s">
        <v>26</v>
      </c>
      <c r="E77" s="31" t="s">
        <v>64</v>
      </c>
      <c r="F77" s="31"/>
      <c r="G77" s="31"/>
      <c r="H77" s="31"/>
      <c r="I77" s="31"/>
      <c r="J77" s="31" t="s">
        <v>457</v>
      </c>
      <c r="K77" s="33">
        <v>1512400</v>
      </c>
      <c r="L77" s="33">
        <v>1512400</v>
      </c>
      <c r="M77" s="34">
        <v>0</v>
      </c>
      <c r="N77" s="34">
        <v>0</v>
      </c>
      <c r="O77" s="31"/>
    </row>
    <row r="78" spans="1:15" ht="27" x14ac:dyDescent="0.25">
      <c r="A78" s="138">
        <v>67</v>
      </c>
      <c r="B78" s="29"/>
      <c r="C78" s="35" t="s">
        <v>366</v>
      </c>
      <c r="D78" s="29" t="s">
        <v>28</v>
      </c>
      <c r="E78" s="35"/>
      <c r="F78" s="37">
        <v>45306</v>
      </c>
      <c r="G78" s="38" t="s">
        <v>474</v>
      </c>
      <c r="H78" s="37">
        <v>45313</v>
      </c>
      <c r="I78" s="37">
        <v>45320</v>
      </c>
      <c r="J78" s="35"/>
      <c r="K78" s="39">
        <v>1000000</v>
      </c>
      <c r="L78" s="39">
        <v>1000000</v>
      </c>
      <c r="M78" s="40"/>
      <c r="N78" s="40"/>
      <c r="O78" s="35" t="s">
        <v>458</v>
      </c>
    </row>
    <row r="79" spans="1:15" ht="27" x14ac:dyDescent="0.25">
      <c r="A79" s="139">
        <v>68</v>
      </c>
      <c r="B79" s="29"/>
      <c r="C79" s="35" t="s">
        <v>412</v>
      </c>
      <c r="D79" s="29" t="s">
        <v>28</v>
      </c>
      <c r="E79" s="35"/>
      <c r="F79" s="37">
        <v>45355</v>
      </c>
      <c r="G79" s="38" t="s">
        <v>474</v>
      </c>
      <c r="H79" s="37">
        <v>45369</v>
      </c>
      <c r="I79" s="37">
        <v>45376</v>
      </c>
      <c r="J79" s="35"/>
      <c r="K79" s="39">
        <v>120000</v>
      </c>
      <c r="L79" s="39">
        <v>120000</v>
      </c>
      <c r="M79" s="40"/>
      <c r="N79" s="40"/>
      <c r="O79" s="35" t="s">
        <v>458</v>
      </c>
    </row>
    <row r="80" spans="1:15" ht="27" x14ac:dyDescent="0.25">
      <c r="A80" s="139">
        <v>69</v>
      </c>
      <c r="B80" s="29"/>
      <c r="C80" s="35" t="s">
        <v>61</v>
      </c>
      <c r="D80" s="29" t="s">
        <v>28</v>
      </c>
      <c r="E80" s="35"/>
      <c r="F80" s="37">
        <v>45418</v>
      </c>
      <c r="G80" s="38" t="s">
        <v>474</v>
      </c>
      <c r="H80" s="37">
        <v>45432</v>
      </c>
      <c r="I80" s="37">
        <v>45439</v>
      </c>
      <c r="J80" s="35"/>
      <c r="K80" s="39">
        <v>14400</v>
      </c>
      <c r="L80" s="39">
        <v>14400</v>
      </c>
      <c r="M80" s="40"/>
      <c r="N80" s="40"/>
      <c r="O80" s="35" t="s">
        <v>458</v>
      </c>
    </row>
    <row r="81" spans="1:15" ht="27" x14ac:dyDescent="0.25">
      <c r="A81" s="138">
        <v>70</v>
      </c>
      <c r="B81" s="29"/>
      <c r="C81" s="35" t="s">
        <v>406</v>
      </c>
      <c r="D81" s="29" t="s">
        <v>28</v>
      </c>
      <c r="E81" s="35"/>
      <c r="F81" s="37">
        <v>45327</v>
      </c>
      <c r="G81" s="38" t="s">
        <v>474</v>
      </c>
      <c r="H81" s="37">
        <v>45341</v>
      </c>
      <c r="I81" s="37">
        <v>45348</v>
      </c>
      <c r="J81" s="35"/>
      <c r="K81" s="39">
        <v>268000</v>
      </c>
      <c r="L81" s="39">
        <v>268000</v>
      </c>
      <c r="M81" s="40"/>
      <c r="N81" s="40"/>
      <c r="O81" s="35" t="s">
        <v>458</v>
      </c>
    </row>
    <row r="82" spans="1:15" ht="27" x14ac:dyDescent="0.25">
      <c r="A82" s="139">
        <v>71</v>
      </c>
      <c r="B82" s="29"/>
      <c r="C82" s="35" t="s">
        <v>323</v>
      </c>
      <c r="D82" s="29" t="s">
        <v>28</v>
      </c>
      <c r="E82" s="35"/>
      <c r="F82" s="37">
        <v>45544</v>
      </c>
      <c r="G82" s="38" t="s">
        <v>474</v>
      </c>
      <c r="H82" s="37">
        <v>45558</v>
      </c>
      <c r="I82" s="37">
        <v>45565</v>
      </c>
      <c r="J82" s="35"/>
      <c r="K82" s="39">
        <v>110000</v>
      </c>
      <c r="L82" s="39">
        <v>110000</v>
      </c>
      <c r="M82" s="40"/>
      <c r="N82" s="40"/>
      <c r="O82" s="35" t="s">
        <v>458</v>
      </c>
    </row>
    <row r="83" spans="1:15" ht="27" x14ac:dyDescent="0.25">
      <c r="A83" s="141">
        <v>72</v>
      </c>
      <c r="B83" s="32" t="s">
        <v>414</v>
      </c>
      <c r="C83" s="31" t="s">
        <v>415</v>
      </c>
      <c r="D83" s="32" t="s">
        <v>26</v>
      </c>
      <c r="E83" s="31" t="s">
        <v>64</v>
      </c>
      <c r="F83" s="31"/>
      <c r="G83" s="31"/>
      <c r="H83" s="31"/>
      <c r="I83" s="31"/>
      <c r="J83" s="31" t="s">
        <v>457</v>
      </c>
      <c r="K83" s="33">
        <v>423770</v>
      </c>
      <c r="L83" s="33">
        <v>423770</v>
      </c>
      <c r="M83" s="34">
        <v>0</v>
      </c>
      <c r="N83" s="34">
        <v>0</v>
      </c>
      <c r="O83" s="31"/>
    </row>
    <row r="84" spans="1:15" ht="27" x14ac:dyDescent="0.25">
      <c r="A84" s="138">
        <v>73</v>
      </c>
      <c r="B84" s="29"/>
      <c r="C84" s="35" t="s">
        <v>315</v>
      </c>
      <c r="D84" s="29" t="s">
        <v>28</v>
      </c>
      <c r="E84" s="35"/>
      <c r="F84" s="37">
        <v>45355</v>
      </c>
      <c r="G84" s="38" t="s">
        <v>474</v>
      </c>
      <c r="H84" s="37">
        <v>45369</v>
      </c>
      <c r="I84" s="37">
        <v>45376</v>
      </c>
      <c r="J84" s="35"/>
      <c r="K84" s="39">
        <v>22400</v>
      </c>
      <c r="L84" s="39">
        <v>22400</v>
      </c>
      <c r="M84" s="40"/>
      <c r="N84" s="40"/>
      <c r="O84" s="35" t="s">
        <v>458</v>
      </c>
    </row>
    <row r="85" spans="1:15" ht="27" x14ac:dyDescent="0.25">
      <c r="A85" s="139">
        <v>74</v>
      </c>
      <c r="B85" s="29"/>
      <c r="C85" s="35" t="s">
        <v>412</v>
      </c>
      <c r="D85" s="29" t="s">
        <v>28</v>
      </c>
      <c r="E85" s="35"/>
      <c r="F85" s="37">
        <v>45355</v>
      </c>
      <c r="G85" s="38" t="s">
        <v>474</v>
      </c>
      <c r="H85" s="37">
        <v>45369</v>
      </c>
      <c r="I85" s="37">
        <v>45376</v>
      </c>
      <c r="J85" s="35"/>
      <c r="K85" s="39">
        <v>41370</v>
      </c>
      <c r="L85" s="39">
        <v>41370</v>
      </c>
      <c r="M85" s="40"/>
      <c r="N85" s="40"/>
      <c r="O85" s="35" t="s">
        <v>458</v>
      </c>
    </row>
    <row r="86" spans="1:15" ht="27" x14ac:dyDescent="0.25">
      <c r="A86" s="139">
        <v>75</v>
      </c>
      <c r="B86" s="29"/>
      <c r="C86" s="35" t="s">
        <v>339</v>
      </c>
      <c r="D86" s="29" t="s">
        <v>28</v>
      </c>
      <c r="E86" s="35"/>
      <c r="F86" s="37">
        <v>45327</v>
      </c>
      <c r="G86" s="38" t="s">
        <v>474</v>
      </c>
      <c r="H86" s="37">
        <v>45341</v>
      </c>
      <c r="I86" s="37">
        <v>45348</v>
      </c>
      <c r="J86" s="35"/>
      <c r="K86" s="39">
        <v>360000</v>
      </c>
      <c r="L86" s="39">
        <v>360000</v>
      </c>
      <c r="M86" s="40"/>
      <c r="N86" s="40"/>
      <c r="O86" s="35" t="s">
        <v>458</v>
      </c>
    </row>
    <row r="87" spans="1:15" ht="27" x14ac:dyDescent="0.25">
      <c r="A87" s="142">
        <v>76</v>
      </c>
      <c r="B87" s="32" t="s">
        <v>423</v>
      </c>
      <c r="C87" s="31" t="s">
        <v>424</v>
      </c>
      <c r="D87" s="32" t="s">
        <v>26</v>
      </c>
      <c r="E87" s="31" t="s">
        <v>64</v>
      </c>
      <c r="F87" s="31"/>
      <c r="G87" s="31"/>
      <c r="H87" s="31"/>
      <c r="I87" s="31"/>
      <c r="J87" s="31" t="s">
        <v>457</v>
      </c>
      <c r="K87" s="33">
        <v>1495870</v>
      </c>
      <c r="L87" s="33">
        <v>1495870</v>
      </c>
      <c r="M87" s="34">
        <v>0</v>
      </c>
      <c r="N87" s="34">
        <v>0</v>
      </c>
      <c r="O87" s="31"/>
    </row>
    <row r="88" spans="1:15" ht="27" x14ac:dyDescent="0.25">
      <c r="A88" s="139">
        <v>77</v>
      </c>
      <c r="B88" s="29"/>
      <c r="C88" s="35" t="s">
        <v>313</v>
      </c>
      <c r="D88" s="29" t="s">
        <v>28</v>
      </c>
      <c r="E88" s="35"/>
      <c r="F88" s="37">
        <v>45446</v>
      </c>
      <c r="G88" s="38" t="s">
        <v>474</v>
      </c>
      <c r="H88" s="37">
        <v>45460</v>
      </c>
      <c r="I88" s="37">
        <v>45467</v>
      </c>
      <c r="J88" s="35"/>
      <c r="K88" s="39">
        <v>116900</v>
      </c>
      <c r="L88" s="39">
        <v>116900</v>
      </c>
      <c r="M88" s="40"/>
      <c r="N88" s="40"/>
      <c r="O88" s="35" t="s">
        <v>458</v>
      </c>
    </row>
    <row r="89" spans="1:15" ht="40.5" x14ac:dyDescent="0.25">
      <c r="A89" s="139">
        <v>78</v>
      </c>
      <c r="B89" s="29"/>
      <c r="C89" s="35" t="s">
        <v>47</v>
      </c>
      <c r="D89" s="29" t="s">
        <v>28</v>
      </c>
      <c r="E89" s="35"/>
      <c r="F89" s="37">
        <v>45418</v>
      </c>
      <c r="G89" s="38" t="s">
        <v>474</v>
      </c>
      <c r="H89" s="37">
        <v>45432</v>
      </c>
      <c r="I89" s="37">
        <v>45439</v>
      </c>
      <c r="J89" s="35"/>
      <c r="K89" s="39">
        <v>129600</v>
      </c>
      <c r="L89" s="39">
        <v>129600</v>
      </c>
      <c r="M89" s="40"/>
      <c r="N89" s="40"/>
      <c r="O89" s="35" t="s">
        <v>458</v>
      </c>
    </row>
    <row r="90" spans="1:15" ht="27" x14ac:dyDescent="0.25">
      <c r="A90" s="138">
        <v>79</v>
      </c>
      <c r="B90" s="29"/>
      <c r="C90" s="35" t="s">
        <v>323</v>
      </c>
      <c r="D90" s="29" t="s">
        <v>28</v>
      </c>
      <c r="E90" s="35"/>
      <c r="F90" s="37">
        <v>45544</v>
      </c>
      <c r="G90" s="38" t="s">
        <v>474</v>
      </c>
      <c r="H90" s="37">
        <v>45558</v>
      </c>
      <c r="I90" s="37">
        <v>45565</v>
      </c>
      <c r="J90" s="35"/>
      <c r="K90" s="39">
        <v>86000</v>
      </c>
      <c r="L90" s="39">
        <v>86000</v>
      </c>
      <c r="M90" s="40"/>
      <c r="N90" s="40"/>
      <c r="O90" s="35" t="s">
        <v>458</v>
      </c>
    </row>
    <row r="91" spans="1:15" ht="27" x14ac:dyDescent="0.25">
      <c r="A91" s="139">
        <v>80</v>
      </c>
      <c r="B91" s="29"/>
      <c r="C91" s="35" t="s">
        <v>343</v>
      </c>
      <c r="D91" s="29" t="s">
        <v>28</v>
      </c>
      <c r="E91" s="35"/>
      <c r="F91" s="37">
        <v>45572</v>
      </c>
      <c r="G91" s="38" t="s">
        <v>474</v>
      </c>
      <c r="H91" s="37">
        <v>45586</v>
      </c>
      <c r="I91" s="37">
        <v>45593</v>
      </c>
      <c r="J91" s="35"/>
      <c r="K91" s="39">
        <v>141750</v>
      </c>
      <c r="L91" s="39">
        <v>141750</v>
      </c>
      <c r="M91" s="40"/>
      <c r="N91" s="40"/>
      <c r="O91" s="35" t="s">
        <v>458</v>
      </c>
    </row>
    <row r="92" spans="1:15" ht="27" x14ac:dyDescent="0.25">
      <c r="A92" s="139">
        <v>81</v>
      </c>
      <c r="B92" s="29"/>
      <c r="C92" s="35" t="s">
        <v>315</v>
      </c>
      <c r="D92" s="29" t="s">
        <v>28</v>
      </c>
      <c r="E92" s="35"/>
      <c r="F92" s="37">
        <v>45355</v>
      </c>
      <c r="G92" s="38" t="s">
        <v>474</v>
      </c>
      <c r="H92" s="37">
        <v>45369</v>
      </c>
      <c r="I92" s="37">
        <v>45376</v>
      </c>
      <c r="J92" s="35"/>
      <c r="K92" s="39">
        <v>114000</v>
      </c>
      <c r="L92" s="39">
        <v>114000</v>
      </c>
      <c r="M92" s="40"/>
      <c r="N92" s="40"/>
      <c r="O92" s="35" t="s">
        <v>458</v>
      </c>
    </row>
    <row r="93" spans="1:15" ht="27" x14ac:dyDescent="0.25">
      <c r="A93" s="138">
        <v>82</v>
      </c>
      <c r="B93" s="29"/>
      <c r="C93" s="35" t="s">
        <v>59</v>
      </c>
      <c r="D93" s="29" t="s">
        <v>28</v>
      </c>
      <c r="E93" s="37"/>
      <c r="F93" s="37">
        <v>45390</v>
      </c>
      <c r="G93" s="38" t="s">
        <v>474</v>
      </c>
      <c r="H93" s="37">
        <v>45404</v>
      </c>
      <c r="I93" s="37">
        <v>45411</v>
      </c>
      <c r="J93" s="35"/>
      <c r="K93" s="39">
        <v>342720</v>
      </c>
      <c r="L93" s="39">
        <v>342720</v>
      </c>
      <c r="M93" s="40"/>
      <c r="N93" s="40"/>
      <c r="O93" s="35" t="s">
        <v>458</v>
      </c>
    </row>
    <row r="94" spans="1:15" ht="27" x14ac:dyDescent="0.25">
      <c r="A94" s="139">
        <v>83</v>
      </c>
      <c r="B94" s="29"/>
      <c r="C94" s="35" t="s">
        <v>334</v>
      </c>
      <c r="D94" s="29" t="s">
        <v>28</v>
      </c>
      <c r="E94" s="35"/>
      <c r="F94" s="37">
        <v>45327</v>
      </c>
      <c r="G94" s="38" t="s">
        <v>474</v>
      </c>
      <c r="H94" s="37">
        <v>45341</v>
      </c>
      <c r="I94" s="37">
        <v>45348</v>
      </c>
      <c r="J94" s="35"/>
      <c r="K94" s="39">
        <v>238640</v>
      </c>
      <c r="L94" s="39">
        <v>238640</v>
      </c>
      <c r="M94" s="40"/>
      <c r="N94" s="40"/>
      <c r="O94" s="35" t="s">
        <v>458</v>
      </c>
    </row>
    <row r="95" spans="1:15" ht="27" x14ac:dyDescent="0.25">
      <c r="A95" s="139">
        <v>84</v>
      </c>
      <c r="B95" s="29"/>
      <c r="C95" s="35" t="s">
        <v>314</v>
      </c>
      <c r="D95" s="29" t="s">
        <v>28</v>
      </c>
      <c r="E95" s="35"/>
      <c r="F95" s="37">
        <v>45355</v>
      </c>
      <c r="G95" s="38" t="s">
        <v>474</v>
      </c>
      <c r="H95" s="37">
        <v>45369</v>
      </c>
      <c r="I95" s="37">
        <v>45376</v>
      </c>
      <c r="J95" s="35"/>
      <c r="K95" s="39">
        <v>180480</v>
      </c>
      <c r="L95" s="39">
        <v>180480</v>
      </c>
      <c r="M95" s="40"/>
      <c r="N95" s="40"/>
      <c r="O95" s="35" t="s">
        <v>458</v>
      </c>
    </row>
    <row r="96" spans="1:15" ht="27" x14ac:dyDescent="0.25">
      <c r="A96" s="138">
        <v>85</v>
      </c>
      <c r="B96" s="29"/>
      <c r="C96" s="35" t="s">
        <v>412</v>
      </c>
      <c r="D96" s="29" t="s">
        <v>28</v>
      </c>
      <c r="E96" s="35"/>
      <c r="F96" s="37">
        <v>45355</v>
      </c>
      <c r="G96" s="38" t="s">
        <v>474</v>
      </c>
      <c r="H96" s="37">
        <v>45369</v>
      </c>
      <c r="I96" s="37">
        <v>45376</v>
      </c>
      <c r="J96" s="35"/>
      <c r="K96" s="39">
        <v>145780</v>
      </c>
      <c r="L96" s="39">
        <v>145780</v>
      </c>
      <c r="M96" s="40"/>
      <c r="N96" s="40"/>
      <c r="O96" s="35" t="s">
        <v>458</v>
      </c>
    </row>
    <row r="97" spans="1:15" ht="22.5" customHeight="1" x14ac:dyDescent="0.25">
      <c r="A97" s="140"/>
      <c r="B97" s="44"/>
      <c r="C97" s="31" t="s">
        <v>434</v>
      </c>
      <c r="D97" s="44"/>
      <c r="E97" s="43"/>
      <c r="F97" s="43"/>
      <c r="G97" s="45"/>
      <c r="H97" s="43"/>
      <c r="I97" s="43"/>
      <c r="J97" s="43"/>
      <c r="K97" s="33">
        <f>K13+K48+K54+K64+K72+K74+K77+K83+K87</f>
        <v>7687090</v>
      </c>
      <c r="L97" s="33">
        <f>L13+L48+L54+L64+L72+L74+L77+L83+L87</f>
        <v>7687090</v>
      </c>
      <c r="M97" s="34">
        <v>0</v>
      </c>
      <c r="N97" s="34">
        <v>0</v>
      </c>
      <c r="O97" s="43"/>
    </row>
    <row r="98" spans="1:15" x14ac:dyDescent="0.2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x14ac:dyDescent="0.25">
      <c r="L99" s="143"/>
    </row>
  </sheetData>
  <autoFilter ref="C1:C98" xr:uid="{00000000-0009-0000-0000-000004000000}"/>
  <mergeCells count="19">
    <mergeCell ref="J10:J11"/>
    <mergeCell ref="K10:N10"/>
    <mergeCell ref="A98:O98"/>
    <mergeCell ref="A6:O6"/>
    <mergeCell ref="A8:H8"/>
    <mergeCell ref="I8:O8"/>
    <mergeCell ref="A9:O9"/>
    <mergeCell ref="A10:A11"/>
    <mergeCell ref="B10:B11"/>
    <mergeCell ref="C10:C11"/>
    <mergeCell ref="D10:D11"/>
    <mergeCell ref="E10:E11"/>
    <mergeCell ref="F10:I10"/>
    <mergeCell ref="A1:O1"/>
    <mergeCell ref="A2:O2"/>
    <mergeCell ref="A3:O3"/>
    <mergeCell ref="A4:O4"/>
    <mergeCell ref="A5:H5"/>
    <mergeCell ref="I5:O5"/>
  </mergeCells>
  <printOptions horizontalCentered="1"/>
  <pageMargins left="0.29527559055118113" right="0.29527559055118113" top="0.39370078740157483" bottom="0.19685039370078741" header="0.51181102362204722" footer="0.51181102362204722"/>
  <pageSetup paperSize="9" scale="54" orientation="landscape" horizontalDpi="0" verticalDpi="0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99"/>
  </sheetPr>
  <dimension ref="A1:R22"/>
  <sheetViews>
    <sheetView view="pageBreakPreview" zoomScale="90" zoomScaleNormal="100" zoomScaleSheetLayoutView="90" workbookViewId="0">
      <selection activeCell="G39" sqref="G39"/>
    </sheetView>
  </sheetViews>
  <sheetFormatPr defaultRowHeight="15" x14ac:dyDescent="0.25"/>
  <cols>
    <col min="1" max="1" width="23.28515625" style="1" customWidth="1"/>
    <col min="2" max="2" width="11.7109375" style="1" customWidth="1"/>
    <col min="3" max="3" width="13.5703125" style="1" customWidth="1"/>
    <col min="4" max="4" width="13.28515625" style="1" customWidth="1"/>
    <col min="5" max="5" width="13.7109375" style="1" customWidth="1"/>
    <col min="6" max="6" width="13.42578125" style="1" customWidth="1"/>
    <col min="7" max="8" width="13.7109375" style="1" customWidth="1"/>
    <col min="9" max="9" width="14.140625" style="1" customWidth="1"/>
    <col min="10" max="10" width="12.28515625" style="1" customWidth="1"/>
    <col min="11" max="11" width="10.42578125" style="1" customWidth="1"/>
    <col min="12" max="12" width="14.7109375" style="1" customWidth="1"/>
    <col min="13" max="13" width="13.85546875" style="1" customWidth="1"/>
    <col min="14" max="14" width="12.140625" style="1" customWidth="1"/>
    <col min="15" max="15" width="13.140625" style="1" customWidth="1"/>
    <col min="16" max="16" width="9.85546875" style="1" customWidth="1"/>
    <col min="17" max="17" width="14.5703125" style="1" customWidth="1"/>
    <col min="18" max="18" width="14.7109375" style="1" customWidth="1"/>
    <col min="19" max="16384" width="9.140625" style="1"/>
  </cols>
  <sheetData>
    <row r="1" spans="1:18" s="46" customFormat="1" ht="14.25" customHeight="1" x14ac:dyDescent="0.25">
      <c r="A1" s="160" t="s">
        <v>473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s="46" customFormat="1" ht="14.25" x14ac:dyDescent="0.25">
      <c r="A2" s="160" t="s">
        <v>477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s="46" customFormat="1" ht="15" customHeight="1" x14ac:dyDescent="0.25">
      <c r="A3" s="183" t="s">
        <v>469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1:18" s="46" customFormat="1" ht="14.25" x14ac:dyDescent="0.25">
      <c r="A4" s="172" t="s">
        <v>470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8" x14ac:dyDescent="0.25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1:18" x14ac:dyDescent="0.25">
      <c r="A6" s="190" t="s">
        <v>459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</row>
    <row r="7" spans="1:18" x14ac:dyDescent="0.25">
      <c r="A7" s="190" t="s">
        <v>439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</row>
    <row r="8" spans="1:18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92" t="s">
        <v>476</v>
      </c>
      <c r="K8" s="193"/>
      <c r="L8" s="193"/>
      <c r="M8" s="193"/>
      <c r="N8" s="193"/>
      <c r="O8" s="193"/>
      <c r="P8" s="193"/>
      <c r="Q8" s="193"/>
      <c r="R8" s="193"/>
    </row>
    <row r="9" spans="1:18" s="128" customFormat="1" ht="12.75" x14ac:dyDescent="0.2">
      <c r="A9" s="194" t="s">
        <v>460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</row>
    <row r="10" spans="1:18" s="128" customFormat="1" ht="12.75" x14ac:dyDescent="0.2">
      <c r="A10" s="15" t="s">
        <v>461</v>
      </c>
      <c r="B10" s="15" t="s">
        <v>14</v>
      </c>
      <c r="C10" s="15" t="s">
        <v>15</v>
      </c>
      <c r="D10" s="15" t="s">
        <v>16</v>
      </c>
      <c r="E10" s="16" t="s">
        <v>462</v>
      </c>
      <c r="F10" s="15" t="s">
        <v>17</v>
      </c>
      <c r="G10" s="15" t="s">
        <v>18</v>
      </c>
      <c r="H10" s="15" t="s">
        <v>19</v>
      </c>
      <c r="I10" s="16" t="s">
        <v>463</v>
      </c>
      <c r="J10" s="15" t="s">
        <v>20</v>
      </c>
      <c r="K10" s="15" t="s">
        <v>21</v>
      </c>
      <c r="L10" s="15" t="s">
        <v>22</v>
      </c>
      <c r="M10" s="16" t="s">
        <v>464</v>
      </c>
      <c r="N10" s="15" t="s">
        <v>23</v>
      </c>
      <c r="O10" s="15" t="s">
        <v>24</v>
      </c>
      <c r="P10" s="15" t="s">
        <v>25</v>
      </c>
      <c r="Q10" s="16" t="s">
        <v>465</v>
      </c>
      <c r="R10" s="15" t="s">
        <v>452</v>
      </c>
    </row>
    <row r="11" spans="1:18" s="128" customFormat="1" ht="12.75" x14ac:dyDescent="0.2">
      <c r="A11" s="196" t="s">
        <v>466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8"/>
    </row>
    <row r="12" spans="1:18" s="128" customFormat="1" ht="12.75" x14ac:dyDescent="0.2">
      <c r="A12" s="129" t="s">
        <v>436</v>
      </c>
      <c r="B12" s="130">
        <v>4</v>
      </c>
      <c r="C12" s="130">
        <v>24</v>
      </c>
      <c r="D12" s="130">
        <v>10</v>
      </c>
      <c r="E12" s="136">
        <f>SUM(B12:D12)</f>
        <v>38</v>
      </c>
      <c r="F12" s="131">
        <v>2</v>
      </c>
      <c r="G12" s="131">
        <v>25</v>
      </c>
      <c r="H12" s="131">
        <v>4</v>
      </c>
      <c r="I12" s="136">
        <f>SUM(F12:H12)</f>
        <v>31</v>
      </c>
      <c r="J12" s="130">
        <v>1</v>
      </c>
      <c r="K12" s="130">
        <v>1</v>
      </c>
      <c r="L12" s="130">
        <v>23</v>
      </c>
      <c r="M12" s="136">
        <f>SUM(J12:L12)</f>
        <v>25</v>
      </c>
      <c r="N12" s="130">
        <v>7</v>
      </c>
      <c r="O12" s="130">
        <v>3</v>
      </c>
      <c r="P12" s="130">
        <v>0</v>
      </c>
      <c r="Q12" s="135">
        <f>SUM(N12:P12)</f>
        <v>10</v>
      </c>
      <c r="R12" s="131">
        <f>E12+I12+M12+Q12</f>
        <v>104</v>
      </c>
    </row>
    <row r="13" spans="1:18" s="128" customFormat="1" ht="12.75" x14ac:dyDescent="0.2">
      <c r="A13" s="129" t="s">
        <v>437</v>
      </c>
      <c r="B13" s="130">
        <v>0</v>
      </c>
      <c r="C13" s="130">
        <v>2</v>
      </c>
      <c r="D13" s="130">
        <v>4</v>
      </c>
      <c r="E13" s="136">
        <f>SUM(B13:D13)</f>
        <v>6</v>
      </c>
      <c r="F13" s="131">
        <v>3</v>
      </c>
      <c r="G13" s="131">
        <v>3</v>
      </c>
      <c r="H13" s="131">
        <v>4</v>
      </c>
      <c r="I13" s="136">
        <f t="shared" ref="I13" si="0">SUM(F13:H13)</f>
        <v>10</v>
      </c>
      <c r="J13" s="130">
        <v>1</v>
      </c>
      <c r="K13" s="130">
        <v>1</v>
      </c>
      <c r="L13" s="130">
        <v>3</v>
      </c>
      <c r="M13" s="136">
        <f t="shared" ref="M13" si="1">SUM(J13:L13)</f>
        <v>5</v>
      </c>
      <c r="N13" s="130">
        <v>3</v>
      </c>
      <c r="O13" s="130">
        <v>4</v>
      </c>
      <c r="P13" s="130">
        <v>0</v>
      </c>
      <c r="Q13" s="135">
        <f t="shared" ref="Q13" si="2">SUM(N13:P13)</f>
        <v>7</v>
      </c>
      <c r="R13" s="131">
        <f t="shared" ref="R13:R14" si="3">E13+I13+M13+Q13</f>
        <v>28</v>
      </c>
    </row>
    <row r="14" spans="1:18" s="128" customFormat="1" ht="12.75" x14ac:dyDescent="0.2">
      <c r="A14" s="17" t="s">
        <v>467</v>
      </c>
      <c r="B14" s="15">
        <f>SUM(B12:B13)</f>
        <v>4</v>
      </c>
      <c r="C14" s="15">
        <f>SUM(C12:C13)</f>
        <v>26</v>
      </c>
      <c r="D14" s="15">
        <f>SUM(D12:D13)</f>
        <v>14</v>
      </c>
      <c r="E14" s="123">
        <f>SUM(E12:E13)</f>
        <v>44</v>
      </c>
      <c r="F14" s="15">
        <v>6</v>
      </c>
      <c r="G14" s="15">
        <v>44</v>
      </c>
      <c r="H14" s="15">
        <v>8</v>
      </c>
      <c r="I14" s="123">
        <f>SUM(F14:H14)</f>
        <v>58</v>
      </c>
      <c r="J14" s="15">
        <v>3</v>
      </c>
      <c r="K14" s="15">
        <v>2</v>
      </c>
      <c r="L14" s="15">
        <v>39</v>
      </c>
      <c r="M14" s="123">
        <f>SUM(M12:M13)</f>
        <v>30</v>
      </c>
      <c r="N14" s="15">
        <v>10</v>
      </c>
      <c r="O14" s="15">
        <v>9</v>
      </c>
      <c r="P14" s="15">
        <v>0</v>
      </c>
      <c r="Q14" s="123">
        <f>SUM(Q12:Q13)</f>
        <v>17</v>
      </c>
      <c r="R14" s="132">
        <f t="shared" si="3"/>
        <v>149</v>
      </c>
    </row>
    <row r="15" spans="1:18" s="128" customFormat="1" ht="12.75" x14ac:dyDescent="0.2"/>
    <row r="16" spans="1:18" s="128" customFormat="1" ht="12.75" x14ac:dyDescent="0.2">
      <c r="A16" s="194" t="s">
        <v>468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</row>
    <row r="17" spans="1:18" s="128" customFormat="1" ht="12.75" x14ac:dyDescent="0.2">
      <c r="A17" s="15" t="s">
        <v>461</v>
      </c>
      <c r="B17" s="15" t="s">
        <v>14</v>
      </c>
      <c r="C17" s="15" t="s">
        <v>15</v>
      </c>
      <c r="D17" s="15" t="s">
        <v>16</v>
      </c>
      <c r="E17" s="16" t="s">
        <v>462</v>
      </c>
      <c r="F17" s="15" t="s">
        <v>17</v>
      </c>
      <c r="G17" s="15" t="s">
        <v>18</v>
      </c>
      <c r="H17" s="15" t="s">
        <v>19</v>
      </c>
      <c r="I17" s="16" t="s">
        <v>463</v>
      </c>
      <c r="J17" s="15" t="s">
        <v>20</v>
      </c>
      <c r="K17" s="15" t="s">
        <v>21</v>
      </c>
      <c r="L17" s="15" t="s">
        <v>22</v>
      </c>
      <c r="M17" s="16" t="s">
        <v>464</v>
      </c>
      <c r="N17" s="15" t="s">
        <v>23</v>
      </c>
      <c r="O17" s="15" t="s">
        <v>24</v>
      </c>
      <c r="P17" s="15" t="s">
        <v>25</v>
      </c>
      <c r="Q17" s="16" t="s">
        <v>465</v>
      </c>
      <c r="R17" s="18" t="s">
        <v>452</v>
      </c>
    </row>
    <row r="18" spans="1:18" s="128" customFormat="1" ht="12.75" x14ac:dyDescent="0.2">
      <c r="A18" s="129" t="s">
        <v>436</v>
      </c>
      <c r="B18" s="125">
        <v>540000</v>
      </c>
      <c r="C18" s="125">
        <v>1585925</v>
      </c>
      <c r="D18" s="125">
        <v>1113632.5</v>
      </c>
      <c r="E18" s="124">
        <f>SUM(B18:D18)</f>
        <v>3239557.5</v>
      </c>
      <c r="F18" s="125">
        <v>432720</v>
      </c>
      <c r="G18" s="125">
        <v>1348398</v>
      </c>
      <c r="H18" s="125">
        <v>373570</v>
      </c>
      <c r="I18" s="124">
        <f>SUM(F18:H18)</f>
        <v>2154688</v>
      </c>
      <c r="J18" s="125">
        <v>90000</v>
      </c>
      <c r="K18" s="125">
        <v>59660</v>
      </c>
      <c r="L18" s="125">
        <v>593558</v>
      </c>
      <c r="M18" s="124">
        <f>SUM(J18:L18)</f>
        <v>743218</v>
      </c>
      <c r="N18" s="125">
        <v>813225.5</v>
      </c>
      <c r="O18" s="125">
        <v>110770</v>
      </c>
      <c r="P18" s="125">
        <v>0</v>
      </c>
      <c r="Q18" s="124">
        <f>SUM(N18:P18)</f>
        <v>923995.5</v>
      </c>
      <c r="R18" s="133">
        <f>E18+I18+M18+Q18</f>
        <v>7061459</v>
      </c>
    </row>
    <row r="19" spans="1:18" s="128" customFormat="1" ht="12.75" x14ac:dyDescent="0.2">
      <c r="A19" s="129" t="s">
        <v>437</v>
      </c>
      <c r="B19" s="125">
        <v>0</v>
      </c>
      <c r="C19" s="125">
        <v>30800</v>
      </c>
      <c r="D19" s="125">
        <v>71050</v>
      </c>
      <c r="E19" s="124">
        <f t="shared" ref="E19" si="4">SUM(B19:D19)</f>
        <v>101850</v>
      </c>
      <c r="F19" s="125">
        <v>38503</v>
      </c>
      <c r="G19" s="125">
        <v>210878</v>
      </c>
      <c r="H19" s="125">
        <v>76950</v>
      </c>
      <c r="I19" s="124">
        <f t="shared" ref="I19:I20" si="5">SUM(F19:H19)</f>
        <v>326331</v>
      </c>
      <c r="J19" s="125">
        <v>10000</v>
      </c>
      <c r="K19" s="125">
        <v>20800</v>
      </c>
      <c r="L19" s="125">
        <v>57250</v>
      </c>
      <c r="M19" s="124">
        <f t="shared" ref="M19:M20" si="6">SUM(J19:L19)</f>
        <v>88050</v>
      </c>
      <c r="N19" s="125">
        <v>32450</v>
      </c>
      <c r="O19" s="125">
        <v>76950</v>
      </c>
      <c r="P19" s="125">
        <v>0</v>
      </c>
      <c r="Q19" s="124">
        <f t="shared" ref="Q19:Q20" si="7">SUM(N19:P19)</f>
        <v>109400</v>
      </c>
      <c r="R19" s="133">
        <f t="shared" ref="R19" si="8">E19+I19+M19+Q19</f>
        <v>625631</v>
      </c>
    </row>
    <row r="20" spans="1:18" s="128" customFormat="1" ht="12.75" x14ac:dyDescent="0.2">
      <c r="A20" s="17" t="s">
        <v>467</v>
      </c>
      <c r="B20" s="126">
        <v>540000</v>
      </c>
      <c r="C20" s="126">
        <v>1966725</v>
      </c>
      <c r="D20" s="126">
        <v>1184682.5</v>
      </c>
      <c r="E20" s="127">
        <f>SUM(B20:D20)</f>
        <v>3691407.5</v>
      </c>
      <c r="F20" s="126">
        <v>1783723</v>
      </c>
      <c r="G20" s="126">
        <v>3279076</v>
      </c>
      <c r="H20" s="126">
        <v>450520</v>
      </c>
      <c r="I20" s="127">
        <f t="shared" si="5"/>
        <v>5513319</v>
      </c>
      <c r="J20" s="126">
        <v>260000</v>
      </c>
      <c r="K20" s="126">
        <v>80460</v>
      </c>
      <c r="L20" s="126">
        <v>1000808</v>
      </c>
      <c r="M20" s="127">
        <f t="shared" si="6"/>
        <v>1341268</v>
      </c>
      <c r="N20" s="126">
        <v>845675.5</v>
      </c>
      <c r="O20" s="126">
        <v>1408320</v>
      </c>
      <c r="P20" s="126">
        <v>0</v>
      </c>
      <c r="Q20" s="127">
        <f t="shared" si="7"/>
        <v>2253995.5</v>
      </c>
      <c r="R20" s="134">
        <f>SUM(R18:R19)</f>
        <v>7687090</v>
      </c>
    </row>
    <row r="22" spans="1:18" x14ac:dyDescent="0.2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</row>
  </sheetData>
  <mergeCells count="13">
    <mergeCell ref="A22:R22"/>
    <mergeCell ref="A7:R7"/>
    <mergeCell ref="A8:I8"/>
    <mergeCell ref="J8:R8"/>
    <mergeCell ref="A9:R9"/>
    <mergeCell ref="A11:R11"/>
    <mergeCell ref="A16:R16"/>
    <mergeCell ref="A6:R6"/>
    <mergeCell ref="A1:R1"/>
    <mergeCell ref="A2:R2"/>
    <mergeCell ref="A3:R3"/>
    <mergeCell ref="A4:R4"/>
    <mergeCell ref="A5:R5"/>
  </mergeCells>
  <printOptions horizontalCentered="1"/>
  <pageMargins left="0.29527559055118113" right="0.29527559055118113" top="0.39370078740157483" bottom="0.39370078740157483" header="0.51181102362204722" footer="0.51181102362204722"/>
  <pageSetup paperSize="9" scale="57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FF99"/>
  </sheetPr>
  <dimension ref="A1:AJ1238"/>
  <sheetViews>
    <sheetView tabSelected="1" view="pageBreakPreview" topLeftCell="A808" zoomScaleNormal="100" zoomScaleSheetLayoutView="100" workbookViewId="0">
      <selection activeCell="F1234" sqref="F1234"/>
    </sheetView>
  </sheetViews>
  <sheetFormatPr defaultRowHeight="15" x14ac:dyDescent="0.25"/>
  <cols>
    <col min="1" max="1" width="10" style="111" customWidth="1"/>
    <col min="2" max="2" width="20.85546875" style="112" customWidth="1"/>
    <col min="3" max="3" width="40" style="112" customWidth="1"/>
    <col min="4" max="4" width="9.140625" style="112" customWidth="1"/>
    <col min="5" max="5" width="5" style="111" customWidth="1"/>
    <col min="6" max="6" width="10" style="111" customWidth="1"/>
    <col min="7" max="7" width="14" style="112" customWidth="1"/>
    <col min="8" max="8" width="17" style="112" customWidth="1"/>
    <col min="9" max="9" width="19.28515625" style="112" customWidth="1"/>
    <col min="10" max="10" width="6.28515625" style="113" customWidth="1"/>
    <col min="11" max="21" width="5" style="113" customWidth="1"/>
    <col min="22" max="22" width="5" style="19" customWidth="1"/>
    <col min="23" max="23" width="6.85546875" style="1" customWidth="1"/>
    <col min="24" max="24" width="18.7109375" style="1" customWidth="1"/>
    <col min="25" max="25" width="16.5703125" style="2" customWidth="1"/>
    <col min="26" max="26" width="18.140625" style="2" customWidth="1"/>
    <col min="27" max="27" width="14.5703125" style="2" bestFit="1" customWidth="1"/>
    <col min="28" max="28" width="14" style="2" customWidth="1"/>
    <col min="29" max="30" width="13" style="2" bestFit="1" customWidth="1"/>
    <col min="31" max="31" width="12.85546875" style="2" bestFit="1" customWidth="1"/>
    <col min="32" max="32" width="13.42578125" style="2" customWidth="1"/>
    <col min="33" max="33" width="14" style="2" bestFit="1" customWidth="1"/>
    <col min="34" max="34" width="14.28515625" style="2" bestFit="1" customWidth="1"/>
    <col min="35" max="35" width="14" style="2" bestFit="1" customWidth="1"/>
    <col min="36" max="36" width="15.140625" style="1" bestFit="1" customWidth="1"/>
    <col min="37" max="16384" width="9.140625" style="1"/>
  </cols>
  <sheetData>
    <row r="1" spans="1:35" x14ac:dyDescent="0.25">
      <c r="A1" s="160" t="s">
        <v>471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35" x14ac:dyDescent="0.25">
      <c r="A2" s="160" t="s">
        <v>479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35" ht="18.75" customHeight="1" x14ac:dyDescent="0.25">
      <c r="A3" s="172" t="s">
        <v>469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35" ht="12.75" customHeight="1" x14ac:dyDescent="0.25">
      <c r="A4" s="172" t="s">
        <v>470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35" ht="12.75" customHeight="1" x14ac:dyDescent="0.25">
      <c r="A5" s="101"/>
      <c r="B5" s="101"/>
      <c r="C5" s="101"/>
      <c r="D5" s="101"/>
      <c r="E5" s="101"/>
      <c r="F5" s="101"/>
      <c r="G5" s="101"/>
      <c r="H5" s="101"/>
      <c r="I5" s="10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35" x14ac:dyDescent="0.25">
      <c r="A6" s="160" t="s">
        <v>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</row>
    <row r="7" spans="1:35" x14ac:dyDescent="0.2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</row>
    <row r="8" spans="1:35" s="50" customFormat="1" ht="14.25" x14ac:dyDescent="0.25">
      <c r="A8" s="163" t="s">
        <v>1</v>
      </c>
      <c r="B8" s="164"/>
      <c r="C8" s="164"/>
      <c r="D8" s="164"/>
      <c r="E8" s="164"/>
      <c r="F8" s="164"/>
      <c r="G8" s="164"/>
      <c r="H8" s="164"/>
      <c r="I8" s="164"/>
      <c r="J8" s="164"/>
      <c r="K8" s="165" t="s">
        <v>472</v>
      </c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49"/>
      <c r="Y8" s="173" t="s">
        <v>2</v>
      </c>
      <c r="Z8" s="174"/>
      <c r="AA8" s="174"/>
      <c r="AB8" s="174"/>
      <c r="AC8" s="174"/>
      <c r="AD8" s="174"/>
      <c r="AE8" s="174"/>
      <c r="AF8" s="174"/>
      <c r="AG8" s="174"/>
      <c r="AH8" s="174"/>
      <c r="AI8" s="174"/>
    </row>
    <row r="9" spans="1:35" s="50" customFormat="1" ht="14.25" x14ac:dyDescent="0.25">
      <c r="A9" s="51"/>
      <c r="B9" s="103"/>
      <c r="C9" s="103"/>
      <c r="D9" s="103"/>
      <c r="E9" s="103"/>
      <c r="F9" s="103"/>
      <c r="G9" s="103"/>
      <c r="H9" s="103"/>
      <c r="I9" s="103"/>
      <c r="J9" s="104"/>
      <c r="K9" s="5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49"/>
      <c r="Y9" s="53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46" customFormat="1" ht="27" x14ac:dyDescent="0.25">
      <c r="A10" s="28" t="s">
        <v>3</v>
      </c>
      <c r="B10" s="28" t="s">
        <v>4</v>
      </c>
      <c r="C10" s="28" t="s">
        <v>5</v>
      </c>
      <c r="D10" s="28" t="s">
        <v>6</v>
      </c>
      <c r="E10" s="175" t="s">
        <v>7</v>
      </c>
      <c r="F10" s="176"/>
      <c r="G10" s="176"/>
      <c r="H10" s="28" t="s">
        <v>8</v>
      </c>
      <c r="I10" s="28" t="s">
        <v>9</v>
      </c>
      <c r="J10" s="177" t="s">
        <v>10</v>
      </c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55"/>
      <c r="X10" s="179" t="s">
        <v>10</v>
      </c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</row>
    <row r="11" spans="1:35" s="46" customFormat="1" ht="14.25" x14ac:dyDescent="0.25">
      <c r="A11" s="56">
        <v>1</v>
      </c>
      <c r="B11" s="56">
        <v>2</v>
      </c>
      <c r="C11" s="56">
        <v>3</v>
      </c>
      <c r="D11" s="56">
        <v>4</v>
      </c>
      <c r="E11" s="181">
        <v>5</v>
      </c>
      <c r="F11" s="182"/>
      <c r="G11" s="182"/>
      <c r="H11" s="56">
        <v>6</v>
      </c>
      <c r="I11" s="56">
        <v>7</v>
      </c>
      <c r="J11" s="57">
        <v>8</v>
      </c>
      <c r="K11" s="57">
        <v>9</v>
      </c>
      <c r="L11" s="57">
        <v>10</v>
      </c>
      <c r="M11" s="57">
        <v>11</v>
      </c>
      <c r="N11" s="57">
        <v>12</v>
      </c>
      <c r="O11" s="57">
        <v>13</v>
      </c>
      <c r="P11" s="57">
        <v>14</v>
      </c>
      <c r="Q11" s="57">
        <v>15</v>
      </c>
      <c r="R11" s="57">
        <v>16</v>
      </c>
      <c r="S11" s="57">
        <v>17</v>
      </c>
      <c r="T11" s="57">
        <v>18</v>
      </c>
      <c r="U11" s="57">
        <v>19</v>
      </c>
      <c r="V11" s="58"/>
      <c r="X11" s="59">
        <v>8</v>
      </c>
      <c r="Y11" s="60">
        <v>9</v>
      </c>
      <c r="Z11" s="60">
        <v>10</v>
      </c>
      <c r="AA11" s="60">
        <v>11</v>
      </c>
      <c r="AB11" s="60">
        <v>12</v>
      </c>
      <c r="AC11" s="60">
        <v>13</v>
      </c>
      <c r="AD11" s="60">
        <v>14</v>
      </c>
      <c r="AE11" s="60">
        <v>15</v>
      </c>
      <c r="AF11" s="60">
        <v>16</v>
      </c>
      <c r="AG11" s="60">
        <v>17</v>
      </c>
      <c r="AH11" s="60">
        <v>18</v>
      </c>
      <c r="AI11" s="60">
        <v>19</v>
      </c>
    </row>
    <row r="12" spans="1:35" s="46" customFormat="1" ht="14.25" x14ac:dyDescent="0.25">
      <c r="A12" s="56">
        <v>2</v>
      </c>
      <c r="B12" s="40"/>
      <c r="C12" s="40"/>
      <c r="D12" s="30"/>
      <c r="E12" s="30" t="s">
        <v>11</v>
      </c>
      <c r="F12" s="30" t="s">
        <v>12</v>
      </c>
      <c r="G12" s="30" t="s">
        <v>13</v>
      </c>
      <c r="H12" s="30"/>
      <c r="I12" s="30"/>
      <c r="J12" s="27" t="s">
        <v>14</v>
      </c>
      <c r="K12" s="27" t="s">
        <v>15</v>
      </c>
      <c r="L12" s="27" t="s">
        <v>16</v>
      </c>
      <c r="M12" s="27" t="s">
        <v>17</v>
      </c>
      <c r="N12" s="27" t="s">
        <v>18</v>
      </c>
      <c r="O12" s="27" t="s">
        <v>19</v>
      </c>
      <c r="P12" s="27" t="s">
        <v>20</v>
      </c>
      <c r="Q12" s="27" t="s">
        <v>21</v>
      </c>
      <c r="R12" s="27" t="s">
        <v>22</v>
      </c>
      <c r="S12" s="27" t="s">
        <v>23</v>
      </c>
      <c r="T12" s="27" t="s">
        <v>24</v>
      </c>
      <c r="U12" s="27" t="s">
        <v>25</v>
      </c>
      <c r="V12" s="61"/>
      <c r="X12" s="40" t="s">
        <v>14</v>
      </c>
      <c r="Y12" s="62" t="s">
        <v>15</v>
      </c>
      <c r="Z12" s="62" t="s">
        <v>16</v>
      </c>
      <c r="AA12" s="62" t="s">
        <v>17</v>
      </c>
      <c r="AB12" s="62" t="s">
        <v>18</v>
      </c>
      <c r="AC12" s="62" t="s">
        <v>19</v>
      </c>
      <c r="AD12" s="62" t="s">
        <v>20</v>
      </c>
      <c r="AE12" s="62" t="s">
        <v>21</v>
      </c>
      <c r="AF12" s="62" t="s">
        <v>22</v>
      </c>
      <c r="AG12" s="62" t="s">
        <v>23</v>
      </c>
      <c r="AH12" s="62" t="s">
        <v>24</v>
      </c>
      <c r="AI12" s="62" t="s">
        <v>25</v>
      </c>
    </row>
    <row r="13" spans="1:35" s="46" customFormat="1" ht="14.25" x14ac:dyDescent="0.25">
      <c r="A13" s="63">
        <v>3</v>
      </c>
      <c r="B13" s="64" t="s">
        <v>62</v>
      </c>
      <c r="C13" s="64" t="s">
        <v>63</v>
      </c>
      <c r="D13" s="64" t="s">
        <v>26</v>
      </c>
      <c r="E13" s="65"/>
      <c r="F13" s="65"/>
      <c r="G13" s="64"/>
      <c r="H13" s="34">
        <v>1619861</v>
      </c>
      <c r="I13" s="64" t="s">
        <v>64</v>
      </c>
      <c r="J13" s="105">
        <f>J14+J33+J50+J87+J115+J168+J181+J196+J249+J303+J321+J349+J368+J406+J424+J442+J455+J463+J516+J555+J592+J620+J636+J677+J689+J702+J717+J733+J770+J788+J816+J831+J846+J861</f>
        <v>0</v>
      </c>
      <c r="K13" s="105">
        <f t="shared" ref="K13:AI13" si="0">K14+K33+K50+K87+K115+K168+K181+K196+K249+K303+K321+K349+K368+K406+K424+K442+K455+K463+K516+K555+K592+K620+K636+K677+K689+K702+K717+K733+K770+K788+K816+K831+K846+K861</f>
        <v>14</v>
      </c>
      <c r="L13" s="105">
        <f t="shared" si="0"/>
        <v>2</v>
      </c>
      <c r="M13" s="105">
        <f t="shared" si="0"/>
        <v>0</v>
      </c>
      <c r="N13" s="105">
        <f t="shared" si="0"/>
        <v>15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14</v>
      </c>
      <c r="S13" s="105">
        <f t="shared" si="0"/>
        <v>3</v>
      </c>
      <c r="T13" s="105">
        <f t="shared" si="0"/>
        <v>0</v>
      </c>
      <c r="U13" s="144">
        <f t="shared" si="0"/>
        <v>0</v>
      </c>
      <c r="V13" s="49"/>
      <c r="W13" s="67">
        <f t="shared" si="0"/>
        <v>0</v>
      </c>
      <c r="X13" s="68">
        <f t="shared" si="0"/>
        <v>0</v>
      </c>
      <c r="Y13" s="68">
        <f t="shared" si="0"/>
        <v>300241.5</v>
      </c>
      <c r="Z13" s="68">
        <f t="shared" si="0"/>
        <v>354962.5</v>
      </c>
      <c r="AA13" s="68">
        <f t="shared" si="0"/>
        <v>0</v>
      </c>
      <c r="AB13" s="68">
        <f t="shared" si="0"/>
        <v>282903.5</v>
      </c>
      <c r="AC13" s="68">
        <f t="shared" si="0"/>
        <v>0</v>
      </c>
      <c r="AD13" s="68">
        <f t="shared" si="0"/>
        <v>0</v>
      </c>
      <c r="AE13" s="68">
        <f t="shared" si="0"/>
        <v>0</v>
      </c>
      <c r="AF13" s="68">
        <f t="shared" si="0"/>
        <v>293938</v>
      </c>
      <c r="AG13" s="68">
        <f t="shared" si="0"/>
        <v>387815.5</v>
      </c>
      <c r="AH13" s="68">
        <f t="shared" si="0"/>
        <v>0</v>
      </c>
      <c r="AI13" s="68">
        <f t="shared" si="0"/>
        <v>0</v>
      </c>
    </row>
    <row r="14" spans="1:35" s="46" customFormat="1" ht="27" x14ac:dyDescent="0.25">
      <c r="A14" s="63">
        <v>4</v>
      </c>
      <c r="B14" s="69" t="s">
        <v>62</v>
      </c>
      <c r="C14" s="69" t="s">
        <v>65</v>
      </c>
      <c r="D14" s="69" t="s">
        <v>28</v>
      </c>
      <c r="E14" s="70"/>
      <c r="F14" s="70"/>
      <c r="G14" s="69"/>
      <c r="H14" s="71">
        <v>641335</v>
      </c>
      <c r="I14" s="69" t="s">
        <v>64</v>
      </c>
      <c r="J14" s="106"/>
      <c r="K14" s="106"/>
      <c r="L14" s="106">
        <v>1</v>
      </c>
      <c r="M14" s="106"/>
      <c r="N14" s="106"/>
      <c r="O14" s="106"/>
      <c r="P14" s="106"/>
      <c r="Q14" s="106"/>
      <c r="R14" s="106"/>
      <c r="S14" s="106">
        <v>1</v>
      </c>
      <c r="T14" s="106"/>
      <c r="U14" s="106"/>
      <c r="V14" s="55"/>
      <c r="W14" s="47"/>
      <c r="X14" s="77"/>
      <c r="Y14" s="73"/>
      <c r="Z14" s="73">
        <f>H14/2</f>
        <v>320667.5</v>
      </c>
      <c r="AA14" s="73"/>
      <c r="AB14" s="73"/>
      <c r="AC14" s="73"/>
      <c r="AD14" s="73"/>
      <c r="AE14" s="73"/>
      <c r="AF14" s="73"/>
      <c r="AG14" s="73">
        <f>Z14</f>
        <v>320667.5</v>
      </c>
      <c r="AH14" s="73"/>
      <c r="AI14" s="73"/>
    </row>
    <row r="15" spans="1:35" s="46" customFormat="1" ht="14.25" x14ac:dyDescent="0.25">
      <c r="A15" s="56">
        <v>5</v>
      </c>
      <c r="B15" s="40"/>
      <c r="C15" s="40" t="s">
        <v>66</v>
      </c>
      <c r="D15" s="40"/>
      <c r="E15" s="56">
        <v>20</v>
      </c>
      <c r="F15" s="30" t="s">
        <v>67</v>
      </c>
      <c r="G15" s="74">
        <v>120</v>
      </c>
      <c r="H15" s="74">
        <v>2400</v>
      </c>
      <c r="I15" s="36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55"/>
      <c r="X15" s="75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</row>
    <row r="16" spans="1:35" s="46" customFormat="1" ht="14.25" x14ac:dyDescent="0.25">
      <c r="A16" s="56">
        <v>6</v>
      </c>
      <c r="B16" s="40"/>
      <c r="C16" s="40" t="s">
        <v>68</v>
      </c>
      <c r="D16" s="40"/>
      <c r="E16" s="56">
        <v>20</v>
      </c>
      <c r="F16" s="30" t="s">
        <v>67</v>
      </c>
      <c r="G16" s="74">
        <v>120</v>
      </c>
      <c r="H16" s="74">
        <v>2400</v>
      </c>
      <c r="I16" s="36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  <c r="X16" s="75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</row>
    <row r="17" spans="1:35" s="46" customFormat="1" ht="14.25" x14ac:dyDescent="0.25">
      <c r="A17" s="56">
        <v>7</v>
      </c>
      <c r="B17" s="40"/>
      <c r="C17" s="40" t="s">
        <v>69</v>
      </c>
      <c r="D17" s="40"/>
      <c r="E17" s="56">
        <v>20</v>
      </c>
      <c r="F17" s="30" t="s">
        <v>67</v>
      </c>
      <c r="G17" s="74">
        <v>180</v>
      </c>
      <c r="H17" s="74">
        <v>3600</v>
      </c>
      <c r="I17" s="36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55"/>
      <c r="X17" s="75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</row>
    <row r="18" spans="1:35" s="46" customFormat="1" ht="14.25" x14ac:dyDescent="0.25">
      <c r="A18" s="56">
        <v>8</v>
      </c>
      <c r="B18" s="40"/>
      <c r="C18" s="40" t="s">
        <v>70</v>
      </c>
      <c r="D18" s="40"/>
      <c r="E18" s="56">
        <v>10</v>
      </c>
      <c r="F18" s="30" t="s">
        <v>71</v>
      </c>
      <c r="G18" s="74">
        <v>4150</v>
      </c>
      <c r="H18" s="74">
        <v>41500</v>
      </c>
      <c r="I18" s="36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55"/>
      <c r="X18" s="75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</row>
    <row r="19" spans="1:35" s="46" customFormat="1" ht="14.25" x14ac:dyDescent="0.25">
      <c r="A19" s="56">
        <v>9</v>
      </c>
      <c r="B19" s="40"/>
      <c r="C19" s="40" t="s">
        <v>72</v>
      </c>
      <c r="D19" s="40"/>
      <c r="E19" s="56">
        <v>10</v>
      </c>
      <c r="F19" s="30" t="s">
        <v>73</v>
      </c>
      <c r="G19" s="74">
        <v>1150</v>
      </c>
      <c r="H19" s="74">
        <v>11500</v>
      </c>
      <c r="I19" s="36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55"/>
      <c r="X19" s="75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</row>
    <row r="20" spans="1:35" s="46" customFormat="1" ht="14.25" x14ac:dyDescent="0.25">
      <c r="A20" s="56">
        <v>10</v>
      </c>
      <c r="B20" s="40"/>
      <c r="C20" s="40" t="s">
        <v>74</v>
      </c>
      <c r="D20" s="40"/>
      <c r="E20" s="56">
        <v>20</v>
      </c>
      <c r="F20" s="30" t="s">
        <v>67</v>
      </c>
      <c r="G20" s="74">
        <v>85</v>
      </c>
      <c r="H20" s="74">
        <v>1700</v>
      </c>
      <c r="I20" s="36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55"/>
      <c r="X20" s="75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</row>
    <row r="21" spans="1:35" s="46" customFormat="1" ht="14.25" x14ac:dyDescent="0.25">
      <c r="A21" s="56">
        <v>11</v>
      </c>
      <c r="B21" s="40"/>
      <c r="C21" s="40" t="s">
        <v>75</v>
      </c>
      <c r="D21" s="40"/>
      <c r="E21" s="56">
        <v>10</v>
      </c>
      <c r="F21" s="30" t="s">
        <v>73</v>
      </c>
      <c r="G21" s="74">
        <v>153.5</v>
      </c>
      <c r="H21" s="74">
        <v>1535</v>
      </c>
      <c r="I21" s="36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55"/>
      <c r="X21" s="75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1:35" s="46" customFormat="1" ht="14.25" x14ac:dyDescent="0.25">
      <c r="A22" s="56">
        <v>12</v>
      </c>
      <c r="B22" s="40"/>
      <c r="C22" s="40" t="s">
        <v>76</v>
      </c>
      <c r="D22" s="40"/>
      <c r="E22" s="56">
        <v>10</v>
      </c>
      <c r="F22" s="30" t="s">
        <v>73</v>
      </c>
      <c r="G22" s="74">
        <v>125</v>
      </c>
      <c r="H22" s="74">
        <v>1250</v>
      </c>
      <c r="I22" s="36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55"/>
      <c r="X22" s="75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</row>
    <row r="23" spans="1:35" s="46" customFormat="1" ht="14.25" x14ac:dyDescent="0.25">
      <c r="A23" s="56">
        <v>13</v>
      </c>
      <c r="B23" s="40"/>
      <c r="C23" s="40" t="s">
        <v>77</v>
      </c>
      <c r="D23" s="40"/>
      <c r="E23" s="56">
        <v>10</v>
      </c>
      <c r="F23" s="30" t="s">
        <v>73</v>
      </c>
      <c r="G23" s="74">
        <v>85</v>
      </c>
      <c r="H23" s="74">
        <v>850</v>
      </c>
      <c r="I23" s="36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  <c r="X23" s="75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</row>
    <row r="24" spans="1:35" s="46" customFormat="1" ht="14.25" x14ac:dyDescent="0.25">
      <c r="A24" s="56">
        <v>14</v>
      </c>
      <c r="B24" s="40"/>
      <c r="C24" s="40" t="s">
        <v>78</v>
      </c>
      <c r="D24" s="40"/>
      <c r="E24" s="56">
        <v>10</v>
      </c>
      <c r="F24" s="30" t="s">
        <v>73</v>
      </c>
      <c r="G24" s="74">
        <v>800</v>
      </c>
      <c r="H24" s="74">
        <v>8000</v>
      </c>
      <c r="I24" s="36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55"/>
      <c r="X24" s="75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</row>
    <row r="25" spans="1:35" s="46" customFormat="1" ht="14.25" x14ac:dyDescent="0.25">
      <c r="A25" s="56">
        <v>15</v>
      </c>
      <c r="B25" s="40"/>
      <c r="C25" s="40" t="s">
        <v>79</v>
      </c>
      <c r="D25" s="40"/>
      <c r="E25" s="56">
        <v>10</v>
      </c>
      <c r="F25" s="30" t="s">
        <v>73</v>
      </c>
      <c r="G25" s="74">
        <v>150</v>
      </c>
      <c r="H25" s="74">
        <v>1500</v>
      </c>
      <c r="I25" s="36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55"/>
      <c r="X25" s="75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</row>
    <row r="26" spans="1:35" s="46" customFormat="1" ht="14.25" x14ac:dyDescent="0.25">
      <c r="A26" s="56">
        <v>16</v>
      </c>
      <c r="B26" s="40"/>
      <c r="C26" s="40" t="s">
        <v>80</v>
      </c>
      <c r="D26" s="40"/>
      <c r="E26" s="56">
        <v>40</v>
      </c>
      <c r="F26" s="30" t="s">
        <v>73</v>
      </c>
      <c r="G26" s="74">
        <v>1525</v>
      </c>
      <c r="H26" s="74">
        <v>61000</v>
      </c>
      <c r="I26" s="36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55"/>
      <c r="X26" s="75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</row>
    <row r="27" spans="1:35" s="46" customFormat="1" ht="14.25" x14ac:dyDescent="0.25">
      <c r="A27" s="56">
        <v>17</v>
      </c>
      <c r="B27" s="40"/>
      <c r="C27" s="40" t="s">
        <v>81</v>
      </c>
      <c r="D27" s="40"/>
      <c r="E27" s="56">
        <v>10</v>
      </c>
      <c r="F27" s="30" t="s">
        <v>82</v>
      </c>
      <c r="G27" s="74">
        <v>32350</v>
      </c>
      <c r="H27" s="74">
        <v>323500</v>
      </c>
      <c r="I27" s="36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55"/>
      <c r="X27" s="75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</row>
    <row r="28" spans="1:35" s="46" customFormat="1" ht="14.25" x14ac:dyDescent="0.25">
      <c r="A28" s="56">
        <v>18</v>
      </c>
      <c r="B28" s="40"/>
      <c r="C28" s="40" t="s">
        <v>83</v>
      </c>
      <c r="D28" s="40"/>
      <c r="E28" s="56">
        <v>10</v>
      </c>
      <c r="F28" s="30" t="s">
        <v>73</v>
      </c>
      <c r="G28" s="74">
        <v>3430</v>
      </c>
      <c r="H28" s="74">
        <v>34300</v>
      </c>
      <c r="I28" s="36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55"/>
      <c r="X28" s="75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</row>
    <row r="29" spans="1:35" s="46" customFormat="1" ht="14.25" x14ac:dyDescent="0.25">
      <c r="A29" s="56">
        <v>19</v>
      </c>
      <c r="B29" s="40"/>
      <c r="C29" s="40" t="s">
        <v>84</v>
      </c>
      <c r="D29" s="40"/>
      <c r="E29" s="56">
        <v>20</v>
      </c>
      <c r="F29" s="30" t="s">
        <v>85</v>
      </c>
      <c r="G29" s="74">
        <v>550</v>
      </c>
      <c r="H29" s="74">
        <v>11000</v>
      </c>
      <c r="I29" s="36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  <c r="X29" s="75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</row>
    <row r="30" spans="1:35" s="46" customFormat="1" ht="14.25" x14ac:dyDescent="0.25">
      <c r="A30" s="56">
        <v>20</v>
      </c>
      <c r="B30" s="40"/>
      <c r="C30" s="40" t="s">
        <v>86</v>
      </c>
      <c r="D30" s="40"/>
      <c r="E30" s="56">
        <v>10</v>
      </c>
      <c r="F30" s="30" t="s">
        <v>82</v>
      </c>
      <c r="G30" s="74">
        <v>8500</v>
      </c>
      <c r="H30" s="74">
        <v>85000</v>
      </c>
      <c r="I30" s="36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55"/>
      <c r="X30" s="75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</row>
    <row r="31" spans="1:35" s="46" customFormat="1" ht="14.25" x14ac:dyDescent="0.25">
      <c r="A31" s="56">
        <v>21</v>
      </c>
      <c r="B31" s="40"/>
      <c r="C31" s="40" t="s">
        <v>87</v>
      </c>
      <c r="D31" s="40"/>
      <c r="E31" s="56">
        <v>20</v>
      </c>
      <c r="F31" s="30" t="s">
        <v>73</v>
      </c>
      <c r="G31" s="74">
        <v>15</v>
      </c>
      <c r="H31" s="74">
        <v>300</v>
      </c>
      <c r="I31" s="36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55"/>
      <c r="X31" s="75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</row>
    <row r="32" spans="1:35" s="46" customFormat="1" ht="14.25" x14ac:dyDescent="0.25">
      <c r="A32" s="56">
        <v>22</v>
      </c>
      <c r="B32" s="40"/>
      <c r="C32" s="40" t="s">
        <v>88</v>
      </c>
      <c r="D32" s="40"/>
      <c r="E32" s="56">
        <v>10</v>
      </c>
      <c r="F32" s="30" t="s">
        <v>73</v>
      </c>
      <c r="G32" s="74">
        <v>5000</v>
      </c>
      <c r="H32" s="74">
        <v>50000</v>
      </c>
      <c r="I32" s="36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55"/>
      <c r="X32" s="75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</row>
    <row r="33" spans="1:35" s="46" customFormat="1" ht="27" x14ac:dyDescent="0.25">
      <c r="A33" s="63">
        <v>23</v>
      </c>
      <c r="B33" s="69" t="s">
        <v>62</v>
      </c>
      <c r="C33" s="69" t="s">
        <v>31</v>
      </c>
      <c r="D33" s="69" t="s">
        <v>28</v>
      </c>
      <c r="E33" s="70"/>
      <c r="F33" s="70"/>
      <c r="G33" s="69"/>
      <c r="H33" s="71">
        <v>10660</v>
      </c>
      <c r="I33" s="69" t="s">
        <v>64</v>
      </c>
      <c r="J33" s="106"/>
      <c r="K33" s="106"/>
      <c r="L33" s="106"/>
      <c r="M33" s="106"/>
      <c r="N33" s="106">
        <v>1</v>
      </c>
      <c r="O33" s="106"/>
      <c r="P33" s="106"/>
      <c r="Q33" s="106"/>
      <c r="R33" s="106"/>
      <c r="S33" s="106"/>
      <c r="T33" s="106"/>
      <c r="U33" s="106"/>
      <c r="V33" s="82"/>
      <c r="W33" s="47"/>
      <c r="X33" s="79"/>
      <c r="Y33" s="79"/>
      <c r="Z33" s="79"/>
      <c r="AA33" s="79"/>
      <c r="AB33" s="79">
        <f>H33</f>
        <v>10660</v>
      </c>
      <c r="AC33" s="79"/>
      <c r="AD33" s="73"/>
      <c r="AE33" s="73"/>
      <c r="AF33" s="73"/>
      <c r="AG33" s="73"/>
      <c r="AH33" s="73"/>
      <c r="AI33" s="73"/>
    </row>
    <row r="34" spans="1:35" s="46" customFormat="1" ht="14.25" x14ac:dyDescent="0.25">
      <c r="A34" s="56">
        <v>24</v>
      </c>
      <c r="B34" s="40"/>
      <c r="C34" s="40" t="s">
        <v>89</v>
      </c>
      <c r="D34" s="40"/>
      <c r="E34" s="56">
        <v>5</v>
      </c>
      <c r="F34" s="30" t="s">
        <v>85</v>
      </c>
      <c r="G34" s="74">
        <v>140</v>
      </c>
      <c r="H34" s="74">
        <v>700</v>
      </c>
      <c r="I34" s="36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55"/>
      <c r="X34" s="75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</row>
    <row r="35" spans="1:35" s="46" customFormat="1" ht="14.25" x14ac:dyDescent="0.25">
      <c r="A35" s="56">
        <v>25</v>
      </c>
      <c r="B35" s="40"/>
      <c r="C35" s="40" t="s">
        <v>90</v>
      </c>
      <c r="D35" s="40"/>
      <c r="E35" s="56">
        <v>15</v>
      </c>
      <c r="F35" s="30" t="s">
        <v>91</v>
      </c>
      <c r="G35" s="74">
        <v>32</v>
      </c>
      <c r="H35" s="74">
        <v>480</v>
      </c>
      <c r="I35" s="36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  <c r="X35" s="75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s="46" customFormat="1" ht="14.25" x14ac:dyDescent="0.25">
      <c r="A36" s="56">
        <v>26</v>
      </c>
      <c r="B36" s="40"/>
      <c r="C36" s="40" t="s">
        <v>92</v>
      </c>
      <c r="D36" s="40"/>
      <c r="E36" s="56">
        <v>1</v>
      </c>
      <c r="F36" s="30" t="s">
        <v>93</v>
      </c>
      <c r="G36" s="74">
        <v>100</v>
      </c>
      <c r="H36" s="74">
        <v>100</v>
      </c>
      <c r="I36" s="36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55"/>
      <c r="X36" s="75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s="46" customFormat="1" ht="14.25" x14ac:dyDescent="0.25">
      <c r="A37" s="56">
        <v>27</v>
      </c>
      <c r="B37" s="40"/>
      <c r="C37" s="40" t="s">
        <v>94</v>
      </c>
      <c r="D37" s="40"/>
      <c r="E37" s="56">
        <v>20</v>
      </c>
      <c r="F37" s="30" t="s">
        <v>73</v>
      </c>
      <c r="G37" s="74">
        <v>14</v>
      </c>
      <c r="H37" s="74">
        <v>280</v>
      </c>
      <c r="I37" s="36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55"/>
      <c r="X37" s="75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spans="1:35" s="46" customFormat="1" ht="14.25" x14ac:dyDescent="0.25">
      <c r="A38" s="56">
        <v>28</v>
      </c>
      <c r="B38" s="40"/>
      <c r="C38" s="40" t="s">
        <v>95</v>
      </c>
      <c r="D38" s="40"/>
      <c r="E38" s="56">
        <v>1</v>
      </c>
      <c r="F38" s="30" t="s">
        <v>96</v>
      </c>
      <c r="G38" s="74">
        <v>360</v>
      </c>
      <c r="H38" s="74">
        <v>360</v>
      </c>
      <c r="I38" s="36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55"/>
      <c r="X38" s="75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</row>
    <row r="39" spans="1:35" s="46" customFormat="1" ht="14.25" x14ac:dyDescent="0.25">
      <c r="A39" s="56">
        <v>29</v>
      </c>
      <c r="B39" s="40"/>
      <c r="C39" s="40" t="s">
        <v>97</v>
      </c>
      <c r="D39" s="40"/>
      <c r="E39" s="56">
        <v>1</v>
      </c>
      <c r="F39" s="30" t="s">
        <v>96</v>
      </c>
      <c r="G39" s="74">
        <v>360</v>
      </c>
      <c r="H39" s="74">
        <v>360</v>
      </c>
      <c r="I39" s="36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55"/>
      <c r="X39" s="75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</row>
    <row r="40" spans="1:35" s="46" customFormat="1" ht="14.25" x14ac:dyDescent="0.25">
      <c r="A40" s="56">
        <v>30</v>
      </c>
      <c r="B40" s="40"/>
      <c r="C40" s="40" t="s">
        <v>98</v>
      </c>
      <c r="D40" s="40"/>
      <c r="E40" s="56">
        <v>1</v>
      </c>
      <c r="F40" s="30" t="s">
        <v>96</v>
      </c>
      <c r="G40" s="74">
        <v>360</v>
      </c>
      <c r="H40" s="74">
        <v>360</v>
      </c>
      <c r="I40" s="36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  <c r="X40" s="75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s="46" customFormat="1" ht="14.25" x14ac:dyDescent="0.25">
      <c r="A41" s="56">
        <v>31</v>
      </c>
      <c r="B41" s="40"/>
      <c r="C41" s="40" t="s">
        <v>99</v>
      </c>
      <c r="D41" s="40"/>
      <c r="E41" s="56">
        <v>1</v>
      </c>
      <c r="F41" s="30" t="s">
        <v>96</v>
      </c>
      <c r="G41" s="74">
        <v>360</v>
      </c>
      <c r="H41" s="74">
        <v>360</v>
      </c>
      <c r="I41" s="3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55"/>
      <c r="X41" s="75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s="46" customFormat="1" ht="14.25" x14ac:dyDescent="0.25">
      <c r="A42" s="56">
        <v>32</v>
      </c>
      <c r="B42" s="40"/>
      <c r="C42" s="40" t="s">
        <v>100</v>
      </c>
      <c r="D42" s="40"/>
      <c r="E42" s="56">
        <v>1</v>
      </c>
      <c r="F42" s="30" t="s">
        <v>73</v>
      </c>
      <c r="G42" s="74">
        <v>1379</v>
      </c>
      <c r="H42" s="74">
        <v>1379</v>
      </c>
      <c r="I42" s="36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55"/>
      <c r="X42" s="75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s="46" customFormat="1" ht="14.25" x14ac:dyDescent="0.25">
      <c r="A43" s="56">
        <v>33</v>
      </c>
      <c r="B43" s="40"/>
      <c r="C43" s="40" t="s">
        <v>101</v>
      </c>
      <c r="D43" s="40"/>
      <c r="E43" s="56">
        <v>1</v>
      </c>
      <c r="F43" s="30" t="s">
        <v>93</v>
      </c>
      <c r="G43" s="74">
        <v>41</v>
      </c>
      <c r="H43" s="74">
        <v>41</v>
      </c>
      <c r="I43" s="36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55"/>
      <c r="X43" s="75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s="46" customFormat="1" ht="14.25" x14ac:dyDescent="0.25">
      <c r="A44" s="56">
        <v>34</v>
      </c>
      <c r="B44" s="40"/>
      <c r="C44" s="40" t="s">
        <v>95</v>
      </c>
      <c r="D44" s="40"/>
      <c r="E44" s="56">
        <v>1</v>
      </c>
      <c r="F44" s="30" t="s">
        <v>96</v>
      </c>
      <c r="G44" s="74">
        <v>360</v>
      </c>
      <c r="H44" s="74">
        <v>360</v>
      </c>
      <c r="I44" s="36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55"/>
      <c r="X44" s="75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</row>
    <row r="45" spans="1:35" s="46" customFormat="1" ht="14.25" x14ac:dyDescent="0.25">
      <c r="A45" s="56">
        <v>35</v>
      </c>
      <c r="B45" s="40"/>
      <c r="C45" s="40" t="s">
        <v>97</v>
      </c>
      <c r="D45" s="40"/>
      <c r="E45" s="56">
        <v>1</v>
      </c>
      <c r="F45" s="30" t="s">
        <v>96</v>
      </c>
      <c r="G45" s="74">
        <v>360</v>
      </c>
      <c r="H45" s="74">
        <v>360</v>
      </c>
      <c r="I45" s="36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  <c r="X45" s="75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35" s="46" customFormat="1" ht="14.25" x14ac:dyDescent="0.25">
      <c r="A46" s="56">
        <v>36</v>
      </c>
      <c r="B46" s="40"/>
      <c r="C46" s="40" t="s">
        <v>98</v>
      </c>
      <c r="D46" s="40"/>
      <c r="E46" s="56">
        <v>1</v>
      </c>
      <c r="F46" s="30" t="s">
        <v>96</v>
      </c>
      <c r="G46" s="74">
        <v>360</v>
      </c>
      <c r="H46" s="74">
        <v>360</v>
      </c>
      <c r="I46" s="36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55"/>
      <c r="X46" s="75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</row>
    <row r="47" spans="1:35" s="46" customFormat="1" ht="14.25" x14ac:dyDescent="0.25">
      <c r="A47" s="56">
        <v>37</v>
      </c>
      <c r="B47" s="40"/>
      <c r="C47" s="40" t="s">
        <v>99</v>
      </c>
      <c r="D47" s="40"/>
      <c r="E47" s="56">
        <v>1</v>
      </c>
      <c r="F47" s="30" t="s">
        <v>96</v>
      </c>
      <c r="G47" s="74">
        <v>360</v>
      </c>
      <c r="H47" s="74">
        <v>360</v>
      </c>
      <c r="I47" s="36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55"/>
      <c r="X47" s="75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:35" s="46" customFormat="1" ht="14.25" x14ac:dyDescent="0.25">
      <c r="A48" s="56">
        <v>38</v>
      </c>
      <c r="B48" s="40"/>
      <c r="C48" s="40" t="s">
        <v>102</v>
      </c>
      <c r="D48" s="40"/>
      <c r="E48" s="56">
        <v>4</v>
      </c>
      <c r="F48" s="30" t="s">
        <v>73</v>
      </c>
      <c r="G48" s="74">
        <v>500</v>
      </c>
      <c r="H48" s="74">
        <v>2000</v>
      </c>
      <c r="I48" s="36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55"/>
      <c r="X48" s="75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s="46" customFormat="1" ht="14.25" x14ac:dyDescent="0.25">
      <c r="A49" s="56">
        <v>39</v>
      </c>
      <c r="B49" s="40"/>
      <c r="C49" s="40" t="s">
        <v>103</v>
      </c>
      <c r="D49" s="40"/>
      <c r="E49" s="56">
        <v>4</v>
      </c>
      <c r="F49" s="30" t="s">
        <v>104</v>
      </c>
      <c r="G49" s="74">
        <v>700</v>
      </c>
      <c r="H49" s="74">
        <v>2800</v>
      </c>
      <c r="I49" s="36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55"/>
      <c r="X49" s="75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s="46" customFormat="1" ht="27" x14ac:dyDescent="0.25">
      <c r="A50" s="63">
        <v>40</v>
      </c>
      <c r="B50" s="69" t="s">
        <v>62</v>
      </c>
      <c r="C50" s="69" t="s">
        <v>45</v>
      </c>
      <c r="D50" s="69" t="s">
        <v>28</v>
      </c>
      <c r="E50" s="70"/>
      <c r="F50" s="70"/>
      <c r="G50" s="69"/>
      <c r="H50" s="71">
        <v>10126.5</v>
      </c>
      <c r="I50" s="69" t="s">
        <v>64</v>
      </c>
      <c r="J50" s="106"/>
      <c r="K50" s="106"/>
      <c r="L50" s="106"/>
      <c r="M50" s="106"/>
      <c r="N50" s="106">
        <v>1</v>
      </c>
      <c r="O50" s="106"/>
      <c r="P50" s="106"/>
      <c r="Q50" s="106"/>
      <c r="R50" s="106"/>
      <c r="S50" s="106"/>
      <c r="T50" s="106"/>
      <c r="U50" s="106"/>
      <c r="V50" s="82"/>
      <c r="W50" s="47"/>
      <c r="X50" s="83"/>
      <c r="Y50" s="83"/>
      <c r="Z50" s="83"/>
      <c r="AA50" s="83"/>
      <c r="AB50" s="79">
        <f>H50</f>
        <v>10126.5</v>
      </c>
      <c r="AC50" s="73"/>
      <c r="AD50" s="73"/>
      <c r="AE50" s="73"/>
      <c r="AF50" s="73"/>
      <c r="AG50" s="73"/>
      <c r="AH50" s="73"/>
      <c r="AI50" s="73"/>
    </row>
    <row r="51" spans="1:35" s="46" customFormat="1" ht="14.25" x14ac:dyDescent="0.25">
      <c r="A51" s="56">
        <v>41</v>
      </c>
      <c r="B51" s="40"/>
      <c r="C51" s="40" t="s">
        <v>105</v>
      </c>
      <c r="D51" s="40"/>
      <c r="E51" s="56">
        <v>2</v>
      </c>
      <c r="F51" s="30" t="s">
        <v>73</v>
      </c>
      <c r="G51" s="74">
        <v>1100</v>
      </c>
      <c r="H51" s="74">
        <v>2200</v>
      </c>
      <c r="I51" s="36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55"/>
      <c r="X51" s="75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s="46" customFormat="1" ht="14.25" x14ac:dyDescent="0.25">
      <c r="A52" s="56">
        <v>42</v>
      </c>
      <c r="B52" s="40"/>
      <c r="C52" s="40" t="s">
        <v>106</v>
      </c>
      <c r="D52" s="40"/>
      <c r="E52" s="56">
        <v>2</v>
      </c>
      <c r="F52" s="30" t="s">
        <v>73</v>
      </c>
      <c r="G52" s="74">
        <v>60</v>
      </c>
      <c r="H52" s="74">
        <v>120</v>
      </c>
      <c r="I52" s="36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55"/>
      <c r="X52" s="75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s="46" customFormat="1" ht="14.25" x14ac:dyDescent="0.25">
      <c r="A53" s="56">
        <v>43</v>
      </c>
      <c r="B53" s="40"/>
      <c r="C53" s="40" t="s">
        <v>107</v>
      </c>
      <c r="D53" s="40"/>
      <c r="E53" s="56">
        <v>2</v>
      </c>
      <c r="F53" s="30" t="s">
        <v>73</v>
      </c>
      <c r="G53" s="74">
        <v>34</v>
      </c>
      <c r="H53" s="74">
        <v>68</v>
      </c>
      <c r="I53" s="36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55"/>
      <c r="X53" s="75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s="46" customFormat="1" ht="14.25" x14ac:dyDescent="0.25">
      <c r="A54" s="56">
        <v>44</v>
      </c>
      <c r="B54" s="40"/>
      <c r="C54" s="40" t="s">
        <v>108</v>
      </c>
      <c r="D54" s="40"/>
      <c r="E54" s="56">
        <v>2</v>
      </c>
      <c r="F54" s="30" t="s">
        <v>73</v>
      </c>
      <c r="G54" s="74">
        <v>9</v>
      </c>
      <c r="H54" s="74">
        <v>18</v>
      </c>
      <c r="I54" s="36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55"/>
      <c r="X54" s="75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s="46" customFormat="1" ht="14.25" x14ac:dyDescent="0.25">
      <c r="A55" s="56">
        <v>45</v>
      </c>
      <c r="B55" s="40"/>
      <c r="C55" s="40" t="s">
        <v>109</v>
      </c>
      <c r="D55" s="40"/>
      <c r="E55" s="56">
        <v>2</v>
      </c>
      <c r="F55" s="30" t="s">
        <v>73</v>
      </c>
      <c r="G55" s="74">
        <v>21.5</v>
      </c>
      <c r="H55" s="74">
        <v>43</v>
      </c>
      <c r="I55" s="36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55"/>
      <c r="X55" s="75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s="46" customFormat="1" ht="14.25" x14ac:dyDescent="0.25">
      <c r="A56" s="56">
        <v>46</v>
      </c>
      <c r="B56" s="40"/>
      <c r="C56" s="40" t="s">
        <v>110</v>
      </c>
      <c r="D56" s="40"/>
      <c r="E56" s="56">
        <v>2</v>
      </c>
      <c r="F56" s="30" t="s">
        <v>73</v>
      </c>
      <c r="G56" s="74">
        <v>73</v>
      </c>
      <c r="H56" s="74">
        <v>146</v>
      </c>
      <c r="I56" s="36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55"/>
      <c r="X56" s="75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s="46" customFormat="1" ht="14.25" x14ac:dyDescent="0.25">
      <c r="A57" s="56">
        <v>47</v>
      </c>
      <c r="B57" s="40"/>
      <c r="C57" s="40" t="s">
        <v>111</v>
      </c>
      <c r="D57" s="40"/>
      <c r="E57" s="56">
        <v>2</v>
      </c>
      <c r="F57" s="30" t="s">
        <v>112</v>
      </c>
      <c r="G57" s="74">
        <v>35.5</v>
      </c>
      <c r="H57" s="74">
        <v>71</v>
      </c>
      <c r="I57" s="36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55"/>
      <c r="X57" s="75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s="46" customFormat="1" ht="14.25" x14ac:dyDescent="0.25">
      <c r="A58" s="56">
        <v>48</v>
      </c>
      <c r="B58" s="40"/>
      <c r="C58" s="40" t="s">
        <v>113</v>
      </c>
      <c r="D58" s="40"/>
      <c r="E58" s="56">
        <v>2</v>
      </c>
      <c r="F58" s="30" t="s">
        <v>73</v>
      </c>
      <c r="G58" s="74">
        <v>100</v>
      </c>
      <c r="H58" s="74">
        <v>200</v>
      </c>
      <c r="I58" s="36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55"/>
      <c r="X58" s="75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s="46" customFormat="1" ht="14.25" x14ac:dyDescent="0.25">
      <c r="A59" s="56">
        <v>49</v>
      </c>
      <c r="B59" s="40"/>
      <c r="C59" s="40" t="s">
        <v>114</v>
      </c>
      <c r="D59" s="40"/>
      <c r="E59" s="56">
        <v>2</v>
      </c>
      <c r="F59" s="30" t="s">
        <v>73</v>
      </c>
      <c r="G59" s="74">
        <v>30</v>
      </c>
      <c r="H59" s="74">
        <v>60</v>
      </c>
      <c r="I59" s="36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55"/>
      <c r="X59" s="75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s="46" customFormat="1" ht="14.25" x14ac:dyDescent="0.25">
      <c r="A60" s="56">
        <v>50</v>
      </c>
      <c r="B60" s="40"/>
      <c r="C60" s="40" t="s">
        <v>115</v>
      </c>
      <c r="D60" s="40"/>
      <c r="E60" s="56">
        <v>2</v>
      </c>
      <c r="F60" s="30" t="s">
        <v>73</v>
      </c>
      <c r="G60" s="74">
        <v>170</v>
      </c>
      <c r="H60" s="74">
        <v>340</v>
      </c>
      <c r="I60" s="36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/>
      <c r="X60" s="75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s="46" customFormat="1" ht="14.25" x14ac:dyDescent="0.25">
      <c r="A61" s="56">
        <v>51</v>
      </c>
      <c r="B61" s="40"/>
      <c r="C61" s="40" t="s">
        <v>116</v>
      </c>
      <c r="D61" s="40"/>
      <c r="E61" s="56">
        <v>2</v>
      </c>
      <c r="F61" s="30" t="s">
        <v>73</v>
      </c>
      <c r="G61" s="74">
        <v>22.5</v>
      </c>
      <c r="H61" s="74">
        <v>45</v>
      </c>
      <c r="I61" s="36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55"/>
      <c r="X61" s="75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s="46" customFormat="1" ht="14.25" x14ac:dyDescent="0.25">
      <c r="A62" s="56">
        <v>52</v>
      </c>
      <c r="B62" s="40"/>
      <c r="C62" s="40" t="s">
        <v>117</v>
      </c>
      <c r="D62" s="40"/>
      <c r="E62" s="56">
        <v>2</v>
      </c>
      <c r="F62" s="30" t="s">
        <v>73</v>
      </c>
      <c r="G62" s="74">
        <v>14</v>
      </c>
      <c r="H62" s="74">
        <v>28</v>
      </c>
      <c r="I62" s="36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55"/>
      <c r="X62" s="75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s="46" customFormat="1" ht="14.25" x14ac:dyDescent="0.25">
      <c r="A63" s="56">
        <v>53</v>
      </c>
      <c r="B63" s="40"/>
      <c r="C63" s="40" t="s">
        <v>118</v>
      </c>
      <c r="D63" s="40"/>
      <c r="E63" s="56">
        <v>2</v>
      </c>
      <c r="F63" s="30" t="s">
        <v>73</v>
      </c>
      <c r="G63" s="74">
        <v>112</v>
      </c>
      <c r="H63" s="74">
        <v>224</v>
      </c>
      <c r="I63" s="36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55"/>
      <c r="X63" s="75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s="46" customFormat="1" ht="14.25" x14ac:dyDescent="0.25">
      <c r="A64" s="56">
        <v>54</v>
      </c>
      <c r="B64" s="40"/>
      <c r="C64" s="40" t="s">
        <v>119</v>
      </c>
      <c r="D64" s="40"/>
      <c r="E64" s="56">
        <v>1</v>
      </c>
      <c r="F64" s="30" t="s">
        <v>85</v>
      </c>
      <c r="G64" s="74">
        <v>138</v>
      </c>
      <c r="H64" s="74">
        <v>138</v>
      </c>
      <c r="I64" s="36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55"/>
      <c r="X64" s="75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35" s="46" customFormat="1" ht="14.25" x14ac:dyDescent="0.25">
      <c r="A65" s="56">
        <v>55</v>
      </c>
      <c r="B65" s="40"/>
      <c r="C65" s="40" t="s">
        <v>120</v>
      </c>
      <c r="D65" s="40"/>
      <c r="E65" s="56">
        <v>1</v>
      </c>
      <c r="F65" s="30" t="s">
        <v>85</v>
      </c>
      <c r="G65" s="74">
        <v>200</v>
      </c>
      <c r="H65" s="74">
        <v>200</v>
      </c>
      <c r="I65" s="36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55"/>
      <c r="X65" s="75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</row>
    <row r="66" spans="1:35" s="46" customFormat="1" ht="14.25" x14ac:dyDescent="0.25">
      <c r="A66" s="56">
        <v>56</v>
      </c>
      <c r="B66" s="40"/>
      <c r="C66" s="40" t="s">
        <v>121</v>
      </c>
      <c r="D66" s="40"/>
      <c r="E66" s="56">
        <v>1</v>
      </c>
      <c r="F66" s="30" t="s">
        <v>96</v>
      </c>
      <c r="G66" s="74">
        <v>300</v>
      </c>
      <c r="H66" s="74">
        <v>300</v>
      </c>
      <c r="I66" s="36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55"/>
      <c r="X66" s="75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</row>
    <row r="67" spans="1:35" s="46" customFormat="1" ht="14.25" x14ac:dyDescent="0.25">
      <c r="A67" s="56">
        <v>57</v>
      </c>
      <c r="B67" s="40"/>
      <c r="C67" s="40" t="s">
        <v>122</v>
      </c>
      <c r="D67" s="40"/>
      <c r="E67" s="56">
        <v>1</v>
      </c>
      <c r="F67" s="30" t="s">
        <v>96</v>
      </c>
      <c r="G67" s="74">
        <v>300</v>
      </c>
      <c r="H67" s="74">
        <v>300</v>
      </c>
      <c r="I67" s="36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55"/>
      <c r="X67" s="75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</row>
    <row r="68" spans="1:35" s="46" customFormat="1" ht="14.25" x14ac:dyDescent="0.25">
      <c r="A68" s="56">
        <v>58</v>
      </c>
      <c r="B68" s="40"/>
      <c r="C68" s="40" t="s">
        <v>123</v>
      </c>
      <c r="D68" s="40"/>
      <c r="E68" s="56">
        <v>1</v>
      </c>
      <c r="F68" s="30" t="s">
        <v>96</v>
      </c>
      <c r="G68" s="74">
        <v>300</v>
      </c>
      <c r="H68" s="74">
        <v>300</v>
      </c>
      <c r="I68" s="36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55"/>
      <c r="X68" s="75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</row>
    <row r="69" spans="1:35" s="46" customFormat="1" ht="14.25" x14ac:dyDescent="0.25">
      <c r="A69" s="56">
        <v>59</v>
      </c>
      <c r="B69" s="40"/>
      <c r="C69" s="40" t="s">
        <v>124</v>
      </c>
      <c r="D69" s="40"/>
      <c r="E69" s="56">
        <v>1</v>
      </c>
      <c r="F69" s="30" t="s">
        <v>96</v>
      </c>
      <c r="G69" s="74">
        <v>300</v>
      </c>
      <c r="H69" s="74">
        <v>300</v>
      </c>
      <c r="I69" s="36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55"/>
      <c r="X69" s="75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</row>
    <row r="70" spans="1:35" s="46" customFormat="1" ht="14.25" x14ac:dyDescent="0.25">
      <c r="A70" s="56">
        <v>60</v>
      </c>
      <c r="B70" s="40"/>
      <c r="C70" s="40" t="s">
        <v>125</v>
      </c>
      <c r="D70" s="40"/>
      <c r="E70" s="56">
        <v>5</v>
      </c>
      <c r="F70" s="30" t="s">
        <v>73</v>
      </c>
      <c r="G70" s="74">
        <v>27</v>
      </c>
      <c r="H70" s="74">
        <v>135</v>
      </c>
      <c r="I70" s="36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55"/>
      <c r="X70" s="75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</row>
    <row r="71" spans="1:35" s="46" customFormat="1" ht="14.25" x14ac:dyDescent="0.25">
      <c r="A71" s="56">
        <v>61</v>
      </c>
      <c r="B71" s="40"/>
      <c r="C71" s="40" t="s">
        <v>126</v>
      </c>
      <c r="D71" s="40"/>
      <c r="E71" s="56">
        <v>1</v>
      </c>
      <c r="F71" s="30" t="s">
        <v>93</v>
      </c>
      <c r="G71" s="74">
        <v>22.5</v>
      </c>
      <c r="H71" s="74">
        <v>22.5</v>
      </c>
      <c r="I71" s="36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55"/>
      <c r="X71" s="75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</row>
    <row r="72" spans="1:35" s="46" customFormat="1" ht="14.25" x14ac:dyDescent="0.25">
      <c r="A72" s="56">
        <v>62</v>
      </c>
      <c r="B72" s="40"/>
      <c r="C72" s="40" t="s">
        <v>127</v>
      </c>
      <c r="D72" s="40"/>
      <c r="E72" s="56">
        <v>1</v>
      </c>
      <c r="F72" s="30" t="s">
        <v>91</v>
      </c>
      <c r="G72" s="74">
        <v>1000</v>
      </c>
      <c r="H72" s="74">
        <v>1000</v>
      </c>
      <c r="I72" s="36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55"/>
      <c r="X72" s="75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</row>
    <row r="73" spans="1:35" s="46" customFormat="1" ht="14.25" x14ac:dyDescent="0.25">
      <c r="A73" s="56">
        <v>63</v>
      </c>
      <c r="B73" s="40"/>
      <c r="C73" s="40" t="s">
        <v>128</v>
      </c>
      <c r="D73" s="40"/>
      <c r="E73" s="56">
        <v>2</v>
      </c>
      <c r="F73" s="30" t="s">
        <v>91</v>
      </c>
      <c r="G73" s="74">
        <v>100</v>
      </c>
      <c r="H73" s="74">
        <v>200</v>
      </c>
      <c r="I73" s="36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55"/>
      <c r="X73" s="75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</row>
    <row r="74" spans="1:35" s="46" customFormat="1" ht="14.25" x14ac:dyDescent="0.25">
      <c r="A74" s="56">
        <v>64</v>
      </c>
      <c r="B74" s="40"/>
      <c r="C74" s="40" t="s">
        <v>129</v>
      </c>
      <c r="D74" s="40"/>
      <c r="E74" s="56">
        <v>1</v>
      </c>
      <c r="F74" s="30" t="s">
        <v>93</v>
      </c>
      <c r="G74" s="74">
        <v>200</v>
      </c>
      <c r="H74" s="74">
        <v>200</v>
      </c>
      <c r="I74" s="36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55"/>
      <c r="X74" s="75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</row>
    <row r="75" spans="1:35" s="46" customFormat="1" ht="14.25" x14ac:dyDescent="0.25">
      <c r="A75" s="56">
        <v>65</v>
      </c>
      <c r="B75" s="40"/>
      <c r="C75" s="40" t="s">
        <v>130</v>
      </c>
      <c r="D75" s="40"/>
      <c r="E75" s="56">
        <v>1</v>
      </c>
      <c r="F75" s="30" t="s">
        <v>93</v>
      </c>
      <c r="G75" s="74">
        <v>162</v>
      </c>
      <c r="H75" s="74">
        <v>162</v>
      </c>
      <c r="I75" s="36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/>
      <c r="X75" s="75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</row>
    <row r="76" spans="1:35" s="46" customFormat="1" ht="14.25" x14ac:dyDescent="0.25">
      <c r="A76" s="56">
        <v>66</v>
      </c>
      <c r="B76" s="40"/>
      <c r="C76" s="40" t="s">
        <v>94</v>
      </c>
      <c r="D76" s="40"/>
      <c r="E76" s="56">
        <v>5</v>
      </c>
      <c r="F76" s="30" t="s">
        <v>71</v>
      </c>
      <c r="G76" s="74">
        <v>14</v>
      </c>
      <c r="H76" s="74">
        <v>70</v>
      </c>
      <c r="I76" s="36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55"/>
      <c r="X76" s="75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</row>
    <row r="77" spans="1:35" s="46" customFormat="1" ht="14.25" x14ac:dyDescent="0.25">
      <c r="A77" s="56">
        <v>67</v>
      </c>
      <c r="B77" s="40"/>
      <c r="C77" s="40" t="s">
        <v>101</v>
      </c>
      <c r="D77" s="40"/>
      <c r="E77" s="56">
        <v>1</v>
      </c>
      <c r="F77" s="30" t="s">
        <v>93</v>
      </c>
      <c r="G77" s="74">
        <v>41</v>
      </c>
      <c r="H77" s="74">
        <v>41</v>
      </c>
      <c r="I77" s="36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55"/>
      <c r="X77" s="75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</row>
    <row r="78" spans="1:35" s="46" customFormat="1" ht="14.25" x14ac:dyDescent="0.25">
      <c r="A78" s="56">
        <v>68</v>
      </c>
      <c r="B78" s="40"/>
      <c r="C78" s="40" t="s">
        <v>131</v>
      </c>
      <c r="D78" s="40"/>
      <c r="E78" s="56">
        <v>2</v>
      </c>
      <c r="F78" s="30" t="s">
        <v>73</v>
      </c>
      <c r="G78" s="74">
        <v>65</v>
      </c>
      <c r="H78" s="74">
        <v>130</v>
      </c>
      <c r="I78" s="36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55"/>
      <c r="X78" s="75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</row>
    <row r="79" spans="1:35" s="46" customFormat="1" ht="14.25" x14ac:dyDescent="0.25">
      <c r="A79" s="56">
        <v>69</v>
      </c>
      <c r="B79" s="40"/>
      <c r="C79" s="40" t="s">
        <v>132</v>
      </c>
      <c r="D79" s="40"/>
      <c r="E79" s="56">
        <v>2</v>
      </c>
      <c r="F79" s="30" t="s">
        <v>73</v>
      </c>
      <c r="G79" s="74">
        <v>65</v>
      </c>
      <c r="H79" s="74">
        <v>130</v>
      </c>
      <c r="I79" s="36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55"/>
      <c r="X79" s="75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</row>
    <row r="80" spans="1:35" s="46" customFormat="1" ht="14.25" x14ac:dyDescent="0.25">
      <c r="A80" s="56">
        <v>70</v>
      </c>
      <c r="B80" s="40"/>
      <c r="C80" s="40" t="s">
        <v>100</v>
      </c>
      <c r="D80" s="40"/>
      <c r="E80" s="56">
        <v>1</v>
      </c>
      <c r="F80" s="30" t="s">
        <v>73</v>
      </c>
      <c r="G80" s="74">
        <v>890</v>
      </c>
      <c r="H80" s="74">
        <v>890</v>
      </c>
      <c r="I80" s="36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55"/>
      <c r="X80" s="75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</row>
    <row r="81" spans="1:35" s="46" customFormat="1" ht="14.25" x14ac:dyDescent="0.25">
      <c r="A81" s="56">
        <v>71</v>
      </c>
      <c r="B81" s="40"/>
      <c r="C81" s="40" t="s">
        <v>133</v>
      </c>
      <c r="D81" s="40"/>
      <c r="E81" s="56">
        <v>1</v>
      </c>
      <c r="F81" s="30" t="s">
        <v>91</v>
      </c>
      <c r="G81" s="74">
        <v>260</v>
      </c>
      <c r="H81" s="74">
        <v>260</v>
      </c>
      <c r="I81" s="36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55"/>
      <c r="X81" s="75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</row>
    <row r="82" spans="1:35" s="46" customFormat="1" ht="14.25" x14ac:dyDescent="0.25">
      <c r="A82" s="56">
        <v>72</v>
      </c>
      <c r="B82" s="40"/>
      <c r="C82" s="40" t="s">
        <v>134</v>
      </c>
      <c r="D82" s="40"/>
      <c r="E82" s="56">
        <v>1</v>
      </c>
      <c r="F82" s="30" t="s">
        <v>73</v>
      </c>
      <c r="G82" s="74">
        <v>65</v>
      </c>
      <c r="H82" s="74">
        <v>65</v>
      </c>
      <c r="I82" s="36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55"/>
      <c r="X82" s="75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</row>
    <row r="83" spans="1:35" s="46" customFormat="1" ht="14.25" x14ac:dyDescent="0.25">
      <c r="A83" s="56">
        <v>73</v>
      </c>
      <c r="B83" s="40"/>
      <c r="C83" s="40" t="s">
        <v>135</v>
      </c>
      <c r="D83" s="40"/>
      <c r="E83" s="56">
        <v>1</v>
      </c>
      <c r="F83" s="30" t="s">
        <v>73</v>
      </c>
      <c r="G83" s="74">
        <v>200</v>
      </c>
      <c r="H83" s="74">
        <v>200</v>
      </c>
      <c r="I83" s="36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55"/>
      <c r="X83" s="75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</row>
    <row r="84" spans="1:35" s="46" customFormat="1" ht="14.25" x14ac:dyDescent="0.25">
      <c r="A84" s="56">
        <v>74</v>
      </c>
      <c r="B84" s="40"/>
      <c r="C84" s="40" t="s">
        <v>136</v>
      </c>
      <c r="D84" s="40"/>
      <c r="E84" s="56">
        <v>1</v>
      </c>
      <c r="F84" s="30" t="s">
        <v>73</v>
      </c>
      <c r="G84" s="74">
        <v>70</v>
      </c>
      <c r="H84" s="74">
        <v>70</v>
      </c>
      <c r="I84" s="36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55"/>
      <c r="X84" s="75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</row>
    <row r="85" spans="1:35" s="46" customFormat="1" ht="14.25" x14ac:dyDescent="0.25">
      <c r="A85" s="56">
        <v>75</v>
      </c>
      <c r="B85" s="40"/>
      <c r="C85" s="40" t="s">
        <v>137</v>
      </c>
      <c r="D85" s="40"/>
      <c r="E85" s="56">
        <v>3</v>
      </c>
      <c r="F85" s="30" t="s">
        <v>73</v>
      </c>
      <c r="G85" s="74">
        <v>300</v>
      </c>
      <c r="H85" s="74">
        <v>900</v>
      </c>
      <c r="I85" s="36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55"/>
      <c r="X85" s="75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</row>
    <row r="86" spans="1:35" s="46" customFormat="1" ht="14.25" x14ac:dyDescent="0.25">
      <c r="A86" s="56">
        <v>76</v>
      </c>
      <c r="B86" s="40"/>
      <c r="C86" s="40" t="s">
        <v>138</v>
      </c>
      <c r="D86" s="40"/>
      <c r="E86" s="56">
        <v>1</v>
      </c>
      <c r="F86" s="30" t="s">
        <v>139</v>
      </c>
      <c r="G86" s="74">
        <v>550</v>
      </c>
      <c r="H86" s="74">
        <v>550</v>
      </c>
      <c r="I86" s="36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55"/>
      <c r="X86" s="75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</row>
    <row r="87" spans="1:35" s="46" customFormat="1" ht="40.5" x14ac:dyDescent="0.25">
      <c r="A87" s="63">
        <v>77</v>
      </c>
      <c r="B87" s="69" t="s">
        <v>62</v>
      </c>
      <c r="C87" s="69" t="s">
        <v>57</v>
      </c>
      <c r="D87" s="69" t="s">
        <v>28</v>
      </c>
      <c r="E87" s="70"/>
      <c r="F87" s="70"/>
      <c r="G87" s="69"/>
      <c r="H87" s="71">
        <v>31960</v>
      </c>
      <c r="I87" s="69" t="s">
        <v>64</v>
      </c>
      <c r="J87" s="106"/>
      <c r="K87" s="106"/>
      <c r="L87" s="106"/>
      <c r="M87" s="106"/>
      <c r="N87" s="106"/>
      <c r="O87" s="106"/>
      <c r="P87" s="106"/>
      <c r="Q87" s="106"/>
      <c r="R87" s="106">
        <v>1</v>
      </c>
      <c r="S87" s="106"/>
      <c r="T87" s="106"/>
      <c r="U87" s="106"/>
      <c r="V87" s="82"/>
      <c r="W87" s="47"/>
      <c r="X87" s="83"/>
      <c r="Y87" s="79"/>
      <c r="Z87" s="79"/>
      <c r="AA87" s="79"/>
      <c r="AB87" s="79"/>
      <c r="AC87" s="79"/>
      <c r="AD87" s="79"/>
      <c r="AE87" s="79"/>
      <c r="AF87" s="79">
        <f>H87</f>
        <v>31960</v>
      </c>
      <c r="AG87" s="83"/>
      <c r="AH87" s="73"/>
      <c r="AI87" s="73"/>
    </row>
    <row r="88" spans="1:35" s="46" customFormat="1" ht="14.25" x14ac:dyDescent="0.25">
      <c r="A88" s="56">
        <v>78</v>
      </c>
      <c r="B88" s="40"/>
      <c r="C88" s="40" t="s">
        <v>140</v>
      </c>
      <c r="D88" s="40"/>
      <c r="E88" s="56">
        <v>11</v>
      </c>
      <c r="F88" s="30" t="s">
        <v>85</v>
      </c>
      <c r="G88" s="74">
        <v>280</v>
      </c>
      <c r="H88" s="74">
        <v>3080</v>
      </c>
      <c r="I88" s="36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55"/>
      <c r="X88" s="75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</row>
    <row r="89" spans="1:35" s="46" customFormat="1" ht="14.25" x14ac:dyDescent="0.25">
      <c r="A89" s="56">
        <v>79</v>
      </c>
      <c r="B89" s="40"/>
      <c r="C89" s="40" t="s">
        <v>141</v>
      </c>
      <c r="D89" s="40"/>
      <c r="E89" s="56">
        <v>1</v>
      </c>
      <c r="F89" s="30" t="s">
        <v>142</v>
      </c>
      <c r="G89" s="74">
        <v>1300</v>
      </c>
      <c r="H89" s="74">
        <v>1300</v>
      </c>
      <c r="I89" s="36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55"/>
      <c r="X89" s="75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</row>
    <row r="90" spans="1:35" s="46" customFormat="1" ht="14.25" x14ac:dyDescent="0.25">
      <c r="A90" s="56">
        <v>80</v>
      </c>
      <c r="B90" s="40"/>
      <c r="C90" s="40" t="s">
        <v>143</v>
      </c>
      <c r="D90" s="40"/>
      <c r="E90" s="56">
        <v>1</v>
      </c>
      <c r="F90" s="30" t="s">
        <v>73</v>
      </c>
      <c r="G90" s="74">
        <v>330</v>
      </c>
      <c r="H90" s="74">
        <v>330</v>
      </c>
      <c r="I90" s="36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55"/>
      <c r="X90" s="75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</row>
    <row r="91" spans="1:35" s="46" customFormat="1" ht="14.25" x14ac:dyDescent="0.25">
      <c r="A91" s="56">
        <v>81</v>
      </c>
      <c r="B91" s="40"/>
      <c r="C91" s="40" t="s">
        <v>144</v>
      </c>
      <c r="D91" s="40"/>
      <c r="E91" s="56">
        <v>1</v>
      </c>
      <c r="F91" s="30" t="s">
        <v>73</v>
      </c>
      <c r="G91" s="74">
        <v>60</v>
      </c>
      <c r="H91" s="74">
        <v>60</v>
      </c>
      <c r="I91" s="36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55"/>
      <c r="X91" s="75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</row>
    <row r="92" spans="1:35" s="46" customFormat="1" ht="14.25" x14ac:dyDescent="0.25">
      <c r="A92" s="56">
        <v>82</v>
      </c>
      <c r="B92" s="40"/>
      <c r="C92" s="40" t="s">
        <v>145</v>
      </c>
      <c r="D92" s="40"/>
      <c r="E92" s="56">
        <v>1</v>
      </c>
      <c r="F92" s="30" t="s">
        <v>112</v>
      </c>
      <c r="G92" s="74">
        <v>80</v>
      </c>
      <c r="H92" s="74">
        <v>80</v>
      </c>
      <c r="I92" s="36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55"/>
      <c r="X92" s="75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</row>
    <row r="93" spans="1:35" s="46" customFormat="1" ht="14.25" x14ac:dyDescent="0.25">
      <c r="A93" s="56">
        <v>83</v>
      </c>
      <c r="B93" s="40"/>
      <c r="C93" s="40" t="s">
        <v>146</v>
      </c>
      <c r="D93" s="40"/>
      <c r="E93" s="56">
        <v>1</v>
      </c>
      <c r="F93" s="30" t="s">
        <v>73</v>
      </c>
      <c r="G93" s="74">
        <v>30</v>
      </c>
      <c r="H93" s="74">
        <v>30</v>
      </c>
      <c r="I93" s="36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55"/>
      <c r="X93" s="75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</row>
    <row r="94" spans="1:35" s="46" customFormat="1" ht="14.25" x14ac:dyDescent="0.25">
      <c r="A94" s="56">
        <v>84</v>
      </c>
      <c r="B94" s="40"/>
      <c r="C94" s="40" t="s">
        <v>147</v>
      </c>
      <c r="D94" s="40"/>
      <c r="E94" s="56">
        <v>1</v>
      </c>
      <c r="F94" s="30" t="s">
        <v>73</v>
      </c>
      <c r="G94" s="74">
        <v>600</v>
      </c>
      <c r="H94" s="74">
        <v>600</v>
      </c>
      <c r="I94" s="36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55"/>
      <c r="X94" s="75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</row>
    <row r="95" spans="1:35" s="46" customFormat="1" ht="14.25" x14ac:dyDescent="0.25">
      <c r="A95" s="56">
        <v>85</v>
      </c>
      <c r="B95" s="40"/>
      <c r="C95" s="40" t="s">
        <v>105</v>
      </c>
      <c r="D95" s="40"/>
      <c r="E95" s="56">
        <v>1</v>
      </c>
      <c r="F95" s="30" t="s">
        <v>73</v>
      </c>
      <c r="G95" s="74">
        <v>1000</v>
      </c>
      <c r="H95" s="74">
        <v>1000</v>
      </c>
      <c r="I95" s="36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55"/>
      <c r="X95" s="75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</row>
    <row r="96" spans="1:35" s="46" customFormat="1" ht="14.25" x14ac:dyDescent="0.25">
      <c r="A96" s="56">
        <v>86</v>
      </c>
      <c r="B96" s="40"/>
      <c r="C96" s="40" t="s">
        <v>148</v>
      </c>
      <c r="D96" s="40"/>
      <c r="E96" s="56">
        <v>1</v>
      </c>
      <c r="F96" s="30" t="s">
        <v>73</v>
      </c>
      <c r="G96" s="74">
        <v>510</v>
      </c>
      <c r="H96" s="74">
        <v>510</v>
      </c>
      <c r="I96" s="36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55"/>
      <c r="X96" s="75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</row>
    <row r="97" spans="1:35" s="46" customFormat="1" ht="14.25" x14ac:dyDescent="0.25">
      <c r="A97" s="56">
        <v>87</v>
      </c>
      <c r="B97" s="40"/>
      <c r="C97" s="40" t="s">
        <v>149</v>
      </c>
      <c r="D97" s="40"/>
      <c r="E97" s="56">
        <v>3</v>
      </c>
      <c r="F97" s="30" t="s">
        <v>73</v>
      </c>
      <c r="G97" s="74">
        <v>25</v>
      </c>
      <c r="H97" s="74">
        <v>75</v>
      </c>
      <c r="I97" s="36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55"/>
      <c r="X97" s="75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</row>
    <row r="98" spans="1:35" s="46" customFormat="1" ht="14.25" x14ac:dyDescent="0.25">
      <c r="A98" s="56">
        <v>88</v>
      </c>
      <c r="B98" s="40"/>
      <c r="C98" s="40" t="s">
        <v>150</v>
      </c>
      <c r="D98" s="40"/>
      <c r="E98" s="56">
        <v>1</v>
      </c>
      <c r="F98" s="30" t="s">
        <v>73</v>
      </c>
      <c r="G98" s="74">
        <v>80</v>
      </c>
      <c r="H98" s="74">
        <v>80</v>
      </c>
      <c r="I98" s="36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55"/>
      <c r="X98" s="75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</row>
    <row r="99" spans="1:35" s="46" customFormat="1" ht="14.25" x14ac:dyDescent="0.25">
      <c r="A99" s="56">
        <v>89</v>
      </c>
      <c r="B99" s="40"/>
      <c r="C99" s="40" t="s">
        <v>87</v>
      </c>
      <c r="D99" s="40"/>
      <c r="E99" s="56">
        <v>1</v>
      </c>
      <c r="F99" s="30" t="s">
        <v>91</v>
      </c>
      <c r="G99" s="74">
        <v>30</v>
      </c>
      <c r="H99" s="74">
        <v>30</v>
      </c>
      <c r="I99" s="36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55"/>
      <c r="X99" s="75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</row>
    <row r="100" spans="1:35" s="46" customFormat="1" ht="14.25" x14ac:dyDescent="0.25">
      <c r="A100" s="56">
        <v>90</v>
      </c>
      <c r="B100" s="40"/>
      <c r="C100" s="40" t="s">
        <v>151</v>
      </c>
      <c r="D100" s="40"/>
      <c r="E100" s="56">
        <v>1</v>
      </c>
      <c r="F100" s="30" t="s">
        <v>73</v>
      </c>
      <c r="G100" s="74">
        <v>35</v>
      </c>
      <c r="H100" s="74">
        <v>35</v>
      </c>
      <c r="I100" s="36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55"/>
      <c r="X100" s="75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</row>
    <row r="101" spans="1:35" s="46" customFormat="1" ht="14.25" x14ac:dyDescent="0.25">
      <c r="A101" s="56">
        <v>91</v>
      </c>
      <c r="B101" s="40"/>
      <c r="C101" s="40" t="s">
        <v>152</v>
      </c>
      <c r="D101" s="40"/>
      <c r="E101" s="56">
        <v>1</v>
      </c>
      <c r="F101" s="30" t="s">
        <v>73</v>
      </c>
      <c r="G101" s="74">
        <v>120</v>
      </c>
      <c r="H101" s="74">
        <v>120</v>
      </c>
      <c r="I101" s="36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55"/>
      <c r="X101" s="75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</row>
    <row r="102" spans="1:35" s="46" customFormat="1" ht="14.25" x14ac:dyDescent="0.25">
      <c r="A102" s="56">
        <v>92</v>
      </c>
      <c r="B102" s="40"/>
      <c r="C102" s="40" t="s">
        <v>153</v>
      </c>
      <c r="D102" s="40"/>
      <c r="E102" s="56">
        <v>3</v>
      </c>
      <c r="F102" s="30" t="s">
        <v>73</v>
      </c>
      <c r="G102" s="74">
        <v>55</v>
      </c>
      <c r="H102" s="74">
        <v>165</v>
      </c>
      <c r="I102" s="36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55"/>
      <c r="X102" s="75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</row>
    <row r="103" spans="1:35" s="46" customFormat="1" ht="14.25" x14ac:dyDescent="0.25">
      <c r="A103" s="56">
        <v>93</v>
      </c>
      <c r="B103" s="40"/>
      <c r="C103" s="40" t="s">
        <v>154</v>
      </c>
      <c r="D103" s="40"/>
      <c r="E103" s="56">
        <v>1</v>
      </c>
      <c r="F103" s="30" t="s">
        <v>91</v>
      </c>
      <c r="G103" s="74">
        <v>10</v>
      </c>
      <c r="H103" s="74">
        <v>10</v>
      </c>
      <c r="I103" s="36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55"/>
      <c r="X103" s="75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</row>
    <row r="104" spans="1:35" s="46" customFormat="1" ht="14.25" x14ac:dyDescent="0.25">
      <c r="A104" s="56">
        <v>94</v>
      </c>
      <c r="B104" s="40"/>
      <c r="C104" s="40" t="s">
        <v>155</v>
      </c>
      <c r="D104" s="40"/>
      <c r="E104" s="56">
        <v>1</v>
      </c>
      <c r="F104" s="30" t="s">
        <v>73</v>
      </c>
      <c r="G104" s="74">
        <v>5</v>
      </c>
      <c r="H104" s="74">
        <v>5</v>
      </c>
      <c r="I104" s="36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55"/>
      <c r="X104" s="75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</row>
    <row r="105" spans="1:35" s="46" customFormat="1" ht="14.25" x14ac:dyDescent="0.25">
      <c r="A105" s="56">
        <v>95</v>
      </c>
      <c r="B105" s="40"/>
      <c r="C105" s="40" t="s">
        <v>156</v>
      </c>
      <c r="D105" s="40"/>
      <c r="E105" s="56">
        <v>1</v>
      </c>
      <c r="F105" s="30" t="s">
        <v>142</v>
      </c>
      <c r="G105" s="74">
        <v>250</v>
      </c>
      <c r="H105" s="74">
        <v>250</v>
      </c>
      <c r="I105" s="36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55"/>
      <c r="X105" s="75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</row>
    <row r="106" spans="1:35" s="46" customFormat="1" ht="14.25" x14ac:dyDescent="0.25">
      <c r="A106" s="56">
        <v>96</v>
      </c>
      <c r="B106" s="40"/>
      <c r="C106" s="40" t="s">
        <v>157</v>
      </c>
      <c r="D106" s="40"/>
      <c r="E106" s="56">
        <v>4</v>
      </c>
      <c r="F106" s="30" t="s">
        <v>73</v>
      </c>
      <c r="G106" s="74">
        <v>1200</v>
      </c>
      <c r="H106" s="74">
        <v>4800</v>
      </c>
      <c r="I106" s="36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55"/>
      <c r="X106" s="75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</row>
    <row r="107" spans="1:35" s="46" customFormat="1" ht="14.25" x14ac:dyDescent="0.25">
      <c r="A107" s="56">
        <v>97</v>
      </c>
      <c r="B107" s="40"/>
      <c r="C107" s="40" t="s">
        <v>103</v>
      </c>
      <c r="D107" s="40"/>
      <c r="E107" s="56">
        <v>4</v>
      </c>
      <c r="F107" s="30" t="s">
        <v>104</v>
      </c>
      <c r="G107" s="74">
        <v>800</v>
      </c>
      <c r="H107" s="74">
        <v>3200</v>
      </c>
      <c r="I107" s="36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55"/>
      <c r="X107" s="75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</row>
    <row r="108" spans="1:35" s="46" customFormat="1" ht="14.25" x14ac:dyDescent="0.25">
      <c r="A108" s="56">
        <v>98</v>
      </c>
      <c r="B108" s="40"/>
      <c r="C108" s="40" t="s">
        <v>158</v>
      </c>
      <c r="D108" s="40"/>
      <c r="E108" s="56">
        <v>1</v>
      </c>
      <c r="F108" s="30" t="s">
        <v>48</v>
      </c>
      <c r="G108" s="74">
        <v>5000</v>
      </c>
      <c r="H108" s="74">
        <v>5000</v>
      </c>
      <c r="I108" s="36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55"/>
      <c r="X108" s="75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</row>
    <row r="109" spans="1:35" s="46" customFormat="1" ht="14.25" x14ac:dyDescent="0.25">
      <c r="A109" s="56">
        <v>99</v>
      </c>
      <c r="B109" s="40"/>
      <c r="C109" s="40" t="s">
        <v>159</v>
      </c>
      <c r="D109" s="40"/>
      <c r="E109" s="56">
        <v>3</v>
      </c>
      <c r="F109" s="30" t="s">
        <v>48</v>
      </c>
      <c r="G109" s="74">
        <v>1000</v>
      </c>
      <c r="H109" s="74">
        <v>3000</v>
      </c>
      <c r="I109" s="36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55"/>
      <c r="X109" s="75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</row>
    <row r="110" spans="1:35" s="46" customFormat="1" ht="14.25" x14ac:dyDescent="0.25">
      <c r="A110" s="56">
        <v>100</v>
      </c>
      <c r="B110" s="40"/>
      <c r="C110" s="40" t="s">
        <v>160</v>
      </c>
      <c r="D110" s="40"/>
      <c r="E110" s="56">
        <v>4</v>
      </c>
      <c r="F110" s="30" t="s">
        <v>48</v>
      </c>
      <c r="G110" s="74">
        <v>185</v>
      </c>
      <c r="H110" s="74">
        <v>740</v>
      </c>
      <c r="I110" s="36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55"/>
      <c r="X110" s="75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</row>
    <row r="111" spans="1:35" s="46" customFormat="1" ht="14.25" x14ac:dyDescent="0.25">
      <c r="A111" s="56">
        <v>101</v>
      </c>
      <c r="B111" s="40"/>
      <c r="C111" s="40" t="s">
        <v>161</v>
      </c>
      <c r="D111" s="40"/>
      <c r="E111" s="56">
        <v>4</v>
      </c>
      <c r="F111" s="30" t="s">
        <v>71</v>
      </c>
      <c r="G111" s="74">
        <v>550</v>
      </c>
      <c r="H111" s="74">
        <v>2200</v>
      </c>
      <c r="I111" s="36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55"/>
      <c r="X111" s="75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</row>
    <row r="112" spans="1:35" s="46" customFormat="1" ht="14.25" x14ac:dyDescent="0.25">
      <c r="A112" s="56">
        <v>102</v>
      </c>
      <c r="B112" s="40"/>
      <c r="C112" s="40" t="s">
        <v>162</v>
      </c>
      <c r="D112" s="40"/>
      <c r="E112" s="56">
        <v>4</v>
      </c>
      <c r="F112" s="30" t="s">
        <v>73</v>
      </c>
      <c r="G112" s="74">
        <v>65</v>
      </c>
      <c r="H112" s="74">
        <v>260</v>
      </c>
      <c r="I112" s="36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55"/>
      <c r="X112" s="75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</row>
    <row r="113" spans="1:35" s="46" customFormat="1" ht="14.25" x14ac:dyDescent="0.25">
      <c r="A113" s="56">
        <v>103</v>
      </c>
      <c r="B113" s="40"/>
      <c r="C113" s="40" t="s">
        <v>163</v>
      </c>
      <c r="D113" s="40"/>
      <c r="E113" s="56">
        <v>2</v>
      </c>
      <c r="F113" s="30" t="s">
        <v>73</v>
      </c>
      <c r="G113" s="74">
        <v>2000</v>
      </c>
      <c r="H113" s="74">
        <v>4000</v>
      </c>
      <c r="I113" s="36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55"/>
      <c r="X113" s="75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</row>
    <row r="114" spans="1:35" s="46" customFormat="1" ht="27" x14ac:dyDescent="0.25">
      <c r="A114" s="56">
        <v>104</v>
      </c>
      <c r="B114" s="40"/>
      <c r="C114" s="40" t="s">
        <v>164</v>
      </c>
      <c r="D114" s="40"/>
      <c r="E114" s="56">
        <v>1</v>
      </c>
      <c r="F114" s="30" t="s">
        <v>48</v>
      </c>
      <c r="G114" s="74">
        <v>1000</v>
      </c>
      <c r="H114" s="74">
        <v>1000</v>
      </c>
      <c r="I114" s="36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55"/>
      <c r="X114" s="75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</row>
    <row r="115" spans="1:35" s="46" customFormat="1" ht="27" x14ac:dyDescent="0.25">
      <c r="A115" s="63">
        <v>105</v>
      </c>
      <c r="B115" s="69" t="s">
        <v>62</v>
      </c>
      <c r="C115" s="69" t="s">
        <v>34</v>
      </c>
      <c r="D115" s="69" t="s">
        <v>28</v>
      </c>
      <c r="E115" s="70"/>
      <c r="F115" s="70"/>
      <c r="G115" s="69"/>
      <c r="H115" s="71">
        <v>11234</v>
      </c>
      <c r="I115" s="69" t="s">
        <v>64</v>
      </c>
      <c r="J115" s="106"/>
      <c r="K115" s="106"/>
      <c r="L115" s="106"/>
      <c r="M115" s="106"/>
      <c r="N115" s="106"/>
      <c r="O115" s="106"/>
      <c r="P115" s="106"/>
      <c r="Q115" s="106"/>
      <c r="R115" s="106">
        <v>1</v>
      </c>
      <c r="S115" s="106"/>
      <c r="T115" s="106"/>
      <c r="U115" s="106"/>
      <c r="V115" s="82"/>
      <c r="W115" s="47"/>
      <c r="X115" s="83"/>
      <c r="Y115" s="83"/>
      <c r="Z115" s="83"/>
      <c r="AA115" s="83"/>
      <c r="AB115" s="83"/>
      <c r="AC115" s="83"/>
      <c r="AD115" s="83"/>
      <c r="AE115" s="83"/>
      <c r="AF115" s="83">
        <f>H115</f>
        <v>11234</v>
      </c>
      <c r="AG115" s="83"/>
      <c r="AH115" s="73"/>
      <c r="AI115" s="73"/>
    </row>
    <row r="116" spans="1:35" s="46" customFormat="1" ht="14.25" x14ac:dyDescent="0.25">
      <c r="A116" s="56">
        <v>106</v>
      </c>
      <c r="B116" s="40"/>
      <c r="C116" s="40" t="s">
        <v>165</v>
      </c>
      <c r="D116" s="40"/>
      <c r="E116" s="56">
        <v>2</v>
      </c>
      <c r="F116" s="30" t="s">
        <v>73</v>
      </c>
      <c r="G116" s="74">
        <v>30</v>
      </c>
      <c r="H116" s="74">
        <v>60</v>
      </c>
      <c r="I116" s="36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55"/>
      <c r="X116" s="75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</row>
    <row r="117" spans="1:35" s="46" customFormat="1" ht="14.25" x14ac:dyDescent="0.25">
      <c r="A117" s="56">
        <v>107</v>
      </c>
      <c r="B117" s="40"/>
      <c r="C117" s="40" t="s">
        <v>166</v>
      </c>
      <c r="D117" s="40"/>
      <c r="E117" s="56">
        <v>2</v>
      </c>
      <c r="F117" s="30" t="s">
        <v>73</v>
      </c>
      <c r="G117" s="74">
        <v>84</v>
      </c>
      <c r="H117" s="74">
        <v>168</v>
      </c>
      <c r="I117" s="36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55"/>
      <c r="X117" s="75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</row>
    <row r="118" spans="1:35" s="46" customFormat="1" ht="14.25" x14ac:dyDescent="0.25">
      <c r="A118" s="56">
        <v>108</v>
      </c>
      <c r="B118" s="40"/>
      <c r="C118" s="40" t="s">
        <v>167</v>
      </c>
      <c r="D118" s="40"/>
      <c r="E118" s="56">
        <v>1</v>
      </c>
      <c r="F118" s="30" t="s">
        <v>73</v>
      </c>
      <c r="G118" s="74">
        <v>20</v>
      </c>
      <c r="H118" s="74">
        <v>20</v>
      </c>
      <c r="I118" s="36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55"/>
      <c r="X118" s="75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</row>
    <row r="119" spans="1:35" s="46" customFormat="1" ht="14.25" x14ac:dyDescent="0.25">
      <c r="A119" s="56">
        <v>109</v>
      </c>
      <c r="B119" s="40"/>
      <c r="C119" s="40" t="s">
        <v>168</v>
      </c>
      <c r="D119" s="40"/>
      <c r="E119" s="56">
        <v>5</v>
      </c>
      <c r="F119" s="30" t="s">
        <v>169</v>
      </c>
      <c r="G119" s="74">
        <v>28.5</v>
      </c>
      <c r="H119" s="74">
        <v>142.5</v>
      </c>
      <c r="I119" s="36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55"/>
      <c r="X119" s="75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</row>
    <row r="120" spans="1:35" s="46" customFormat="1" ht="14.25" x14ac:dyDescent="0.25">
      <c r="A120" s="56">
        <v>110</v>
      </c>
      <c r="B120" s="40"/>
      <c r="C120" s="40" t="s">
        <v>170</v>
      </c>
      <c r="D120" s="40"/>
      <c r="E120" s="56">
        <v>1</v>
      </c>
      <c r="F120" s="30" t="s">
        <v>85</v>
      </c>
      <c r="G120" s="74">
        <v>1800</v>
      </c>
      <c r="H120" s="74">
        <v>1800</v>
      </c>
      <c r="I120" s="36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55"/>
      <c r="X120" s="75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</row>
    <row r="121" spans="1:35" s="46" customFormat="1" ht="14.25" x14ac:dyDescent="0.25">
      <c r="A121" s="56">
        <v>111</v>
      </c>
      <c r="B121" s="40"/>
      <c r="C121" s="40" t="s">
        <v>171</v>
      </c>
      <c r="D121" s="40"/>
      <c r="E121" s="56">
        <v>2</v>
      </c>
      <c r="F121" s="30" t="s">
        <v>73</v>
      </c>
      <c r="G121" s="74">
        <v>27.5</v>
      </c>
      <c r="H121" s="74">
        <v>55</v>
      </c>
      <c r="I121" s="36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55"/>
      <c r="X121" s="75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</row>
    <row r="122" spans="1:35" s="46" customFormat="1" ht="14.25" x14ac:dyDescent="0.25">
      <c r="A122" s="56">
        <v>112</v>
      </c>
      <c r="B122" s="40"/>
      <c r="C122" s="40" t="s">
        <v>172</v>
      </c>
      <c r="D122" s="40"/>
      <c r="E122" s="56">
        <v>1</v>
      </c>
      <c r="F122" s="30" t="s">
        <v>73</v>
      </c>
      <c r="G122" s="74">
        <v>56</v>
      </c>
      <c r="H122" s="74">
        <v>56</v>
      </c>
      <c r="I122" s="36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55"/>
      <c r="X122" s="75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</row>
    <row r="123" spans="1:35" s="46" customFormat="1" ht="14.25" x14ac:dyDescent="0.25">
      <c r="A123" s="56">
        <v>113</v>
      </c>
      <c r="B123" s="40"/>
      <c r="C123" s="40" t="s">
        <v>173</v>
      </c>
      <c r="D123" s="40"/>
      <c r="E123" s="56">
        <v>1</v>
      </c>
      <c r="F123" s="30" t="s">
        <v>73</v>
      </c>
      <c r="G123" s="74">
        <v>22</v>
      </c>
      <c r="H123" s="74">
        <v>22</v>
      </c>
      <c r="I123" s="36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55"/>
      <c r="X123" s="75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</row>
    <row r="124" spans="1:35" s="46" customFormat="1" ht="14.25" x14ac:dyDescent="0.25">
      <c r="A124" s="56">
        <v>114</v>
      </c>
      <c r="B124" s="40"/>
      <c r="C124" s="40" t="s">
        <v>174</v>
      </c>
      <c r="D124" s="40"/>
      <c r="E124" s="56">
        <v>1</v>
      </c>
      <c r="F124" s="30" t="s">
        <v>73</v>
      </c>
      <c r="G124" s="74">
        <v>44</v>
      </c>
      <c r="H124" s="74">
        <v>44</v>
      </c>
      <c r="I124" s="36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55"/>
      <c r="X124" s="75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</row>
    <row r="125" spans="1:35" s="46" customFormat="1" ht="14.25" x14ac:dyDescent="0.25">
      <c r="A125" s="56">
        <v>115</v>
      </c>
      <c r="B125" s="40"/>
      <c r="C125" s="40" t="s">
        <v>153</v>
      </c>
      <c r="D125" s="40"/>
      <c r="E125" s="56">
        <v>1</v>
      </c>
      <c r="F125" s="30" t="s">
        <v>142</v>
      </c>
      <c r="G125" s="74">
        <v>350</v>
      </c>
      <c r="H125" s="74">
        <v>350</v>
      </c>
      <c r="I125" s="36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55"/>
      <c r="X125" s="75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</row>
    <row r="126" spans="1:35" s="46" customFormat="1" ht="14.25" x14ac:dyDescent="0.25">
      <c r="A126" s="56">
        <v>116</v>
      </c>
      <c r="B126" s="40"/>
      <c r="C126" s="40" t="s">
        <v>175</v>
      </c>
      <c r="D126" s="40"/>
      <c r="E126" s="56">
        <v>1</v>
      </c>
      <c r="F126" s="30" t="s">
        <v>176</v>
      </c>
      <c r="G126" s="74">
        <v>44</v>
      </c>
      <c r="H126" s="74">
        <v>44</v>
      </c>
      <c r="I126" s="36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55"/>
      <c r="X126" s="75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</row>
    <row r="127" spans="1:35" s="46" customFormat="1" ht="14.25" x14ac:dyDescent="0.25">
      <c r="A127" s="56">
        <v>117</v>
      </c>
      <c r="B127" s="40"/>
      <c r="C127" s="40" t="s">
        <v>177</v>
      </c>
      <c r="D127" s="40"/>
      <c r="E127" s="56">
        <v>1</v>
      </c>
      <c r="F127" s="30" t="s">
        <v>73</v>
      </c>
      <c r="G127" s="74">
        <v>220</v>
      </c>
      <c r="H127" s="74">
        <v>220</v>
      </c>
      <c r="I127" s="36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55"/>
      <c r="X127" s="75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</row>
    <row r="128" spans="1:35" s="46" customFormat="1" ht="14.25" x14ac:dyDescent="0.25">
      <c r="A128" s="56">
        <v>118</v>
      </c>
      <c r="B128" s="40"/>
      <c r="C128" s="40" t="s">
        <v>178</v>
      </c>
      <c r="D128" s="40"/>
      <c r="E128" s="56">
        <v>1</v>
      </c>
      <c r="F128" s="30" t="s">
        <v>91</v>
      </c>
      <c r="G128" s="74">
        <v>300</v>
      </c>
      <c r="H128" s="74">
        <v>300</v>
      </c>
      <c r="I128" s="36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55"/>
      <c r="X128" s="75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</row>
    <row r="129" spans="1:35" s="46" customFormat="1" ht="14.25" x14ac:dyDescent="0.25">
      <c r="A129" s="56">
        <v>119</v>
      </c>
      <c r="B129" s="40"/>
      <c r="C129" s="40" t="s">
        <v>179</v>
      </c>
      <c r="D129" s="40"/>
      <c r="E129" s="56">
        <v>1</v>
      </c>
      <c r="F129" s="30" t="s">
        <v>73</v>
      </c>
      <c r="G129" s="74">
        <v>71.5</v>
      </c>
      <c r="H129" s="74">
        <v>71.5</v>
      </c>
      <c r="I129" s="36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55"/>
      <c r="X129" s="75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</row>
    <row r="130" spans="1:35" s="46" customFormat="1" ht="14.25" x14ac:dyDescent="0.25">
      <c r="A130" s="56">
        <v>120</v>
      </c>
      <c r="B130" s="40"/>
      <c r="C130" s="40" t="s">
        <v>180</v>
      </c>
      <c r="D130" s="40"/>
      <c r="E130" s="56">
        <v>1</v>
      </c>
      <c r="F130" s="30" t="s">
        <v>73</v>
      </c>
      <c r="G130" s="74">
        <v>94</v>
      </c>
      <c r="H130" s="74">
        <v>94</v>
      </c>
      <c r="I130" s="36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55"/>
      <c r="X130" s="75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</row>
    <row r="131" spans="1:35" s="46" customFormat="1" ht="14.25" x14ac:dyDescent="0.25">
      <c r="A131" s="56">
        <v>121</v>
      </c>
      <c r="B131" s="40"/>
      <c r="C131" s="40" t="s">
        <v>181</v>
      </c>
      <c r="D131" s="40"/>
      <c r="E131" s="56">
        <v>1</v>
      </c>
      <c r="F131" s="30" t="s">
        <v>73</v>
      </c>
      <c r="G131" s="74">
        <v>38</v>
      </c>
      <c r="H131" s="74">
        <v>38</v>
      </c>
      <c r="I131" s="36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55"/>
      <c r="X131" s="75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</row>
    <row r="132" spans="1:35" s="46" customFormat="1" ht="14.25" x14ac:dyDescent="0.25">
      <c r="A132" s="56">
        <v>122</v>
      </c>
      <c r="B132" s="40"/>
      <c r="C132" s="40" t="s">
        <v>182</v>
      </c>
      <c r="D132" s="40"/>
      <c r="E132" s="56">
        <v>1</v>
      </c>
      <c r="F132" s="30" t="s">
        <v>73</v>
      </c>
      <c r="G132" s="74">
        <v>22</v>
      </c>
      <c r="H132" s="74">
        <v>22</v>
      </c>
      <c r="I132" s="36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55"/>
      <c r="X132" s="75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</row>
    <row r="133" spans="1:35" s="46" customFormat="1" ht="14.25" x14ac:dyDescent="0.25">
      <c r="A133" s="56">
        <v>123</v>
      </c>
      <c r="B133" s="40"/>
      <c r="C133" s="40" t="s">
        <v>183</v>
      </c>
      <c r="D133" s="40"/>
      <c r="E133" s="56">
        <v>1</v>
      </c>
      <c r="F133" s="30" t="s">
        <v>176</v>
      </c>
      <c r="G133" s="74">
        <v>1750</v>
      </c>
      <c r="H133" s="74">
        <v>1750</v>
      </c>
      <c r="I133" s="36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55"/>
      <c r="X133" s="75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</row>
    <row r="134" spans="1:35" s="46" customFormat="1" ht="14.25" x14ac:dyDescent="0.25">
      <c r="A134" s="56">
        <v>124</v>
      </c>
      <c r="B134" s="40"/>
      <c r="C134" s="40" t="s">
        <v>184</v>
      </c>
      <c r="D134" s="40"/>
      <c r="E134" s="56">
        <v>1</v>
      </c>
      <c r="F134" s="30" t="s">
        <v>85</v>
      </c>
      <c r="G134" s="74">
        <v>220</v>
      </c>
      <c r="H134" s="74">
        <v>220</v>
      </c>
      <c r="I134" s="36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55"/>
      <c r="X134" s="75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</row>
    <row r="135" spans="1:35" s="46" customFormat="1" ht="14.25" x14ac:dyDescent="0.25">
      <c r="A135" s="56">
        <v>125</v>
      </c>
      <c r="B135" s="40"/>
      <c r="C135" s="40" t="s">
        <v>185</v>
      </c>
      <c r="D135" s="40"/>
      <c r="E135" s="56">
        <v>1</v>
      </c>
      <c r="F135" s="30" t="s">
        <v>91</v>
      </c>
      <c r="G135" s="74">
        <v>54</v>
      </c>
      <c r="H135" s="74">
        <v>54</v>
      </c>
      <c r="I135" s="36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55"/>
      <c r="X135" s="75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</row>
    <row r="136" spans="1:35" s="46" customFormat="1" ht="14.25" x14ac:dyDescent="0.25">
      <c r="A136" s="56">
        <v>126</v>
      </c>
      <c r="B136" s="40"/>
      <c r="C136" s="40" t="s">
        <v>186</v>
      </c>
      <c r="D136" s="40"/>
      <c r="E136" s="56">
        <v>1</v>
      </c>
      <c r="F136" s="30" t="s">
        <v>187</v>
      </c>
      <c r="G136" s="74">
        <v>70</v>
      </c>
      <c r="H136" s="74">
        <v>70</v>
      </c>
      <c r="I136" s="36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55"/>
      <c r="X136" s="75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</row>
    <row r="137" spans="1:35" s="46" customFormat="1" ht="14.25" x14ac:dyDescent="0.25">
      <c r="A137" s="56">
        <v>127</v>
      </c>
      <c r="B137" s="40"/>
      <c r="C137" s="40" t="s">
        <v>188</v>
      </c>
      <c r="D137" s="40"/>
      <c r="E137" s="56">
        <v>1</v>
      </c>
      <c r="F137" s="30" t="s">
        <v>189</v>
      </c>
      <c r="G137" s="74">
        <v>27.5</v>
      </c>
      <c r="H137" s="74">
        <v>27.5</v>
      </c>
      <c r="I137" s="36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55"/>
      <c r="X137" s="75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</row>
    <row r="138" spans="1:35" s="46" customFormat="1" ht="14.25" x14ac:dyDescent="0.25">
      <c r="A138" s="56">
        <v>128</v>
      </c>
      <c r="B138" s="40"/>
      <c r="C138" s="40" t="s">
        <v>190</v>
      </c>
      <c r="D138" s="40"/>
      <c r="E138" s="56">
        <v>1</v>
      </c>
      <c r="F138" s="30" t="s">
        <v>142</v>
      </c>
      <c r="G138" s="74">
        <v>25</v>
      </c>
      <c r="H138" s="74">
        <v>25</v>
      </c>
      <c r="I138" s="36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55"/>
      <c r="X138" s="75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</row>
    <row r="139" spans="1:35" s="46" customFormat="1" ht="14.25" x14ac:dyDescent="0.25">
      <c r="A139" s="56">
        <v>129</v>
      </c>
      <c r="B139" s="40"/>
      <c r="C139" s="40" t="s">
        <v>191</v>
      </c>
      <c r="D139" s="40"/>
      <c r="E139" s="56">
        <v>1</v>
      </c>
      <c r="F139" s="30" t="s">
        <v>189</v>
      </c>
      <c r="G139" s="74">
        <v>55</v>
      </c>
      <c r="H139" s="74">
        <v>55</v>
      </c>
      <c r="I139" s="36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55"/>
      <c r="X139" s="75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</row>
    <row r="140" spans="1:35" s="46" customFormat="1" ht="14.25" x14ac:dyDescent="0.25">
      <c r="A140" s="56">
        <v>130</v>
      </c>
      <c r="B140" s="40"/>
      <c r="C140" s="40" t="s">
        <v>192</v>
      </c>
      <c r="D140" s="40"/>
      <c r="E140" s="56">
        <v>1</v>
      </c>
      <c r="F140" s="30" t="s">
        <v>142</v>
      </c>
      <c r="G140" s="74">
        <v>480</v>
      </c>
      <c r="H140" s="74">
        <v>480</v>
      </c>
      <c r="I140" s="36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55"/>
      <c r="X140" s="75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</row>
    <row r="141" spans="1:35" s="46" customFormat="1" ht="14.25" x14ac:dyDescent="0.25">
      <c r="A141" s="56">
        <v>131</v>
      </c>
      <c r="B141" s="40"/>
      <c r="C141" s="40" t="s">
        <v>193</v>
      </c>
      <c r="D141" s="40"/>
      <c r="E141" s="56">
        <v>1</v>
      </c>
      <c r="F141" s="30" t="s">
        <v>73</v>
      </c>
      <c r="G141" s="74">
        <v>21.5</v>
      </c>
      <c r="H141" s="74">
        <v>21.5</v>
      </c>
      <c r="I141" s="36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55"/>
      <c r="X141" s="75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</row>
    <row r="142" spans="1:35" s="46" customFormat="1" ht="14.25" x14ac:dyDescent="0.25">
      <c r="A142" s="56">
        <v>132</v>
      </c>
      <c r="B142" s="40"/>
      <c r="C142" s="40" t="s">
        <v>194</v>
      </c>
      <c r="D142" s="40"/>
      <c r="E142" s="56">
        <v>1</v>
      </c>
      <c r="F142" s="30" t="s">
        <v>176</v>
      </c>
      <c r="G142" s="74">
        <v>200</v>
      </c>
      <c r="H142" s="74">
        <v>200</v>
      </c>
      <c r="I142" s="36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55"/>
      <c r="X142" s="75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</row>
    <row r="143" spans="1:35" s="46" customFormat="1" ht="14.25" x14ac:dyDescent="0.25">
      <c r="A143" s="56">
        <v>133</v>
      </c>
      <c r="B143" s="40"/>
      <c r="C143" s="40" t="s">
        <v>105</v>
      </c>
      <c r="D143" s="40"/>
      <c r="E143" s="56">
        <v>1</v>
      </c>
      <c r="F143" s="30" t="s">
        <v>73</v>
      </c>
      <c r="G143" s="74">
        <v>1000</v>
      </c>
      <c r="H143" s="74">
        <v>1000</v>
      </c>
      <c r="I143" s="36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55"/>
      <c r="X143" s="75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</row>
    <row r="144" spans="1:35" s="46" customFormat="1" ht="14.25" x14ac:dyDescent="0.25">
      <c r="A144" s="56">
        <v>134</v>
      </c>
      <c r="B144" s="40"/>
      <c r="C144" s="40" t="s">
        <v>76</v>
      </c>
      <c r="D144" s="40"/>
      <c r="E144" s="56">
        <v>1</v>
      </c>
      <c r="F144" s="30" t="s">
        <v>73</v>
      </c>
      <c r="G144" s="74">
        <v>50</v>
      </c>
      <c r="H144" s="74">
        <v>50</v>
      </c>
      <c r="I144" s="36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55"/>
      <c r="X144" s="75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</row>
    <row r="145" spans="1:35" s="46" customFormat="1" ht="14.25" x14ac:dyDescent="0.25">
      <c r="A145" s="56">
        <v>135</v>
      </c>
      <c r="B145" s="40"/>
      <c r="C145" s="40" t="s">
        <v>195</v>
      </c>
      <c r="D145" s="40"/>
      <c r="E145" s="56">
        <v>1</v>
      </c>
      <c r="F145" s="30" t="s">
        <v>73</v>
      </c>
      <c r="G145" s="74">
        <v>320</v>
      </c>
      <c r="H145" s="74">
        <v>320</v>
      </c>
      <c r="I145" s="36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55"/>
      <c r="X145" s="75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</row>
    <row r="146" spans="1:35" s="46" customFormat="1" ht="14.25" x14ac:dyDescent="0.25">
      <c r="A146" s="56">
        <v>136</v>
      </c>
      <c r="B146" s="40"/>
      <c r="C146" s="40" t="s">
        <v>196</v>
      </c>
      <c r="D146" s="40"/>
      <c r="E146" s="56">
        <v>1</v>
      </c>
      <c r="F146" s="30" t="s">
        <v>73</v>
      </c>
      <c r="G146" s="74">
        <v>20</v>
      </c>
      <c r="H146" s="74">
        <v>20</v>
      </c>
      <c r="I146" s="36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55"/>
      <c r="X146" s="75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</row>
    <row r="147" spans="1:35" s="46" customFormat="1" ht="14.25" x14ac:dyDescent="0.25">
      <c r="A147" s="56">
        <v>137</v>
      </c>
      <c r="B147" s="40"/>
      <c r="C147" s="40" t="s">
        <v>87</v>
      </c>
      <c r="D147" s="40"/>
      <c r="E147" s="56">
        <v>1</v>
      </c>
      <c r="F147" s="30" t="s">
        <v>73</v>
      </c>
      <c r="G147" s="74">
        <v>9</v>
      </c>
      <c r="H147" s="74">
        <v>9</v>
      </c>
      <c r="I147" s="36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55"/>
      <c r="X147" s="75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</row>
    <row r="148" spans="1:35" s="46" customFormat="1" ht="14.25" x14ac:dyDescent="0.25">
      <c r="A148" s="56">
        <v>138</v>
      </c>
      <c r="B148" s="40"/>
      <c r="C148" s="40" t="s">
        <v>197</v>
      </c>
      <c r="D148" s="40"/>
      <c r="E148" s="56">
        <v>1</v>
      </c>
      <c r="F148" s="30" t="s">
        <v>73</v>
      </c>
      <c r="G148" s="74">
        <v>50</v>
      </c>
      <c r="H148" s="74">
        <v>50</v>
      </c>
      <c r="I148" s="36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55"/>
      <c r="X148" s="75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</row>
    <row r="149" spans="1:35" s="46" customFormat="1" ht="14.25" x14ac:dyDescent="0.25">
      <c r="A149" s="56">
        <v>139</v>
      </c>
      <c r="B149" s="40"/>
      <c r="C149" s="40" t="s">
        <v>198</v>
      </c>
      <c r="D149" s="40"/>
      <c r="E149" s="56">
        <v>1</v>
      </c>
      <c r="F149" s="30" t="s">
        <v>73</v>
      </c>
      <c r="G149" s="74">
        <v>45</v>
      </c>
      <c r="H149" s="74">
        <v>45</v>
      </c>
      <c r="I149" s="36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55"/>
      <c r="X149" s="75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</row>
    <row r="150" spans="1:35" s="46" customFormat="1" ht="14.25" x14ac:dyDescent="0.25">
      <c r="A150" s="56">
        <v>140</v>
      </c>
      <c r="B150" s="40"/>
      <c r="C150" s="40" t="s">
        <v>111</v>
      </c>
      <c r="D150" s="40"/>
      <c r="E150" s="56">
        <v>1</v>
      </c>
      <c r="F150" s="30" t="s">
        <v>73</v>
      </c>
      <c r="G150" s="74">
        <v>55</v>
      </c>
      <c r="H150" s="74">
        <v>55</v>
      </c>
      <c r="I150" s="36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55"/>
      <c r="X150" s="75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</row>
    <row r="151" spans="1:35" s="46" customFormat="1" ht="14.25" x14ac:dyDescent="0.25">
      <c r="A151" s="56">
        <v>141</v>
      </c>
      <c r="B151" s="40"/>
      <c r="C151" s="40" t="s">
        <v>199</v>
      </c>
      <c r="D151" s="40"/>
      <c r="E151" s="56">
        <v>1</v>
      </c>
      <c r="F151" s="30" t="s">
        <v>73</v>
      </c>
      <c r="G151" s="74">
        <v>40</v>
      </c>
      <c r="H151" s="74">
        <v>40</v>
      </c>
      <c r="I151" s="36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55"/>
      <c r="X151" s="75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</row>
    <row r="152" spans="1:35" s="46" customFormat="1" ht="14.25" x14ac:dyDescent="0.25">
      <c r="A152" s="56">
        <v>142</v>
      </c>
      <c r="B152" s="40"/>
      <c r="C152" s="40" t="s">
        <v>143</v>
      </c>
      <c r="D152" s="40"/>
      <c r="E152" s="56">
        <v>1</v>
      </c>
      <c r="F152" s="30" t="s">
        <v>73</v>
      </c>
      <c r="G152" s="74">
        <v>550</v>
      </c>
      <c r="H152" s="74">
        <v>550</v>
      </c>
      <c r="I152" s="36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55"/>
      <c r="X152" s="75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</row>
    <row r="153" spans="1:35" s="46" customFormat="1" ht="14.25" x14ac:dyDescent="0.25">
      <c r="A153" s="56">
        <v>143</v>
      </c>
      <c r="B153" s="40"/>
      <c r="C153" s="40" t="s">
        <v>200</v>
      </c>
      <c r="D153" s="40"/>
      <c r="E153" s="56">
        <v>1</v>
      </c>
      <c r="F153" s="30" t="s">
        <v>73</v>
      </c>
      <c r="G153" s="74">
        <v>65</v>
      </c>
      <c r="H153" s="74">
        <v>65</v>
      </c>
      <c r="I153" s="36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55"/>
      <c r="X153" s="75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</row>
    <row r="154" spans="1:35" s="46" customFormat="1" ht="14.25" x14ac:dyDescent="0.25">
      <c r="A154" s="56">
        <v>144</v>
      </c>
      <c r="B154" s="40"/>
      <c r="C154" s="40" t="s">
        <v>113</v>
      </c>
      <c r="D154" s="40"/>
      <c r="E154" s="56">
        <v>1</v>
      </c>
      <c r="F154" s="30" t="s">
        <v>73</v>
      </c>
      <c r="G154" s="74">
        <v>100</v>
      </c>
      <c r="H154" s="74">
        <v>100</v>
      </c>
      <c r="I154" s="36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55"/>
      <c r="X154" s="75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</row>
    <row r="155" spans="1:35" s="46" customFormat="1" ht="14.25" x14ac:dyDescent="0.25">
      <c r="A155" s="56">
        <v>145</v>
      </c>
      <c r="B155" s="40"/>
      <c r="C155" s="40" t="s">
        <v>201</v>
      </c>
      <c r="D155" s="40"/>
      <c r="E155" s="56">
        <v>1</v>
      </c>
      <c r="F155" s="30" t="s">
        <v>73</v>
      </c>
      <c r="G155" s="74">
        <v>420</v>
      </c>
      <c r="H155" s="74">
        <v>420</v>
      </c>
      <c r="I155" s="36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55"/>
      <c r="X155" s="75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</row>
    <row r="156" spans="1:35" s="46" customFormat="1" ht="14.25" x14ac:dyDescent="0.25">
      <c r="A156" s="56">
        <v>146</v>
      </c>
      <c r="B156" s="40"/>
      <c r="C156" s="40" t="s">
        <v>202</v>
      </c>
      <c r="D156" s="40"/>
      <c r="E156" s="56">
        <v>1</v>
      </c>
      <c r="F156" s="30" t="s">
        <v>48</v>
      </c>
      <c r="G156" s="74">
        <v>100</v>
      </c>
      <c r="H156" s="74">
        <v>100</v>
      </c>
      <c r="I156" s="36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55"/>
      <c r="X156" s="75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</row>
    <row r="157" spans="1:35" s="46" customFormat="1" ht="14.25" x14ac:dyDescent="0.25">
      <c r="A157" s="56">
        <v>147</v>
      </c>
      <c r="B157" s="40"/>
      <c r="C157" s="40" t="s">
        <v>203</v>
      </c>
      <c r="D157" s="40"/>
      <c r="E157" s="56">
        <v>1</v>
      </c>
      <c r="F157" s="30" t="s">
        <v>48</v>
      </c>
      <c r="G157" s="74">
        <v>100</v>
      </c>
      <c r="H157" s="74">
        <v>100</v>
      </c>
      <c r="I157" s="36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55"/>
      <c r="X157" s="75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</row>
    <row r="158" spans="1:35" s="46" customFormat="1" ht="14.25" x14ac:dyDescent="0.25">
      <c r="A158" s="56">
        <v>148</v>
      </c>
      <c r="B158" s="40"/>
      <c r="C158" s="40" t="s">
        <v>204</v>
      </c>
      <c r="D158" s="40"/>
      <c r="E158" s="56">
        <v>1</v>
      </c>
      <c r="F158" s="30" t="s">
        <v>48</v>
      </c>
      <c r="G158" s="74">
        <v>200</v>
      </c>
      <c r="H158" s="74">
        <v>200</v>
      </c>
      <c r="I158" s="36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55"/>
      <c r="X158" s="75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</row>
    <row r="159" spans="1:35" s="46" customFormat="1" ht="14.25" x14ac:dyDescent="0.25">
      <c r="A159" s="56">
        <v>149</v>
      </c>
      <c r="B159" s="40"/>
      <c r="C159" s="40" t="s">
        <v>205</v>
      </c>
      <c r="D159" s="40"/>
      <c r="E159" s="56">
        <v>1</v>
      </c>
      <c r="F159" s="30" t="s">
        <v>48</v>
      </c>
      <c r="G159" s="74">
        <v>50</v>
      </c>
      <c r="H159" s="74">
        <v>50</v>
      </c>
      <c r="I159" s="36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55"/>
      <c r="X159" s="75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</row>
    <row r="160" spans="1:35" s="46" customFormat="1" ht="14.25" x14ac:dyDescent="0.25">
      <c r="A160" s="56">
        <v>150</v>
      </c>
      <c r="B160" s="40"/>
      <c r="C160" s="40" t="s">
        <v>206</v>
      </c>
      <c r="D160" s="40"/>
      <c r="E160" s="56">
        <v>1</v>
      </c>
      <c r="F160" s="30" t="s">
        <v>48</v>
      </c>
      <c r="G160" s="74">
        <v>50</v>
      </c>
      <c r="H160" s="74">
        <v>50</v>
      </c>
      <c r="I160" s="36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55"/>
      <c r="X160" s="75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</row>
    <row r="161" spans="1:35" s="46" customFormat="1" ht="14.25" x14ac:dyDescent="0.25">
      <c r="A161" s="56">
        <v>151</v>
      </c>
      <c r="B161" s="40"/>
      <c r="C161" s="40" t="s">
        <v>207</v>
      </c>
      <c r="D161" s="40"/>
      <c r="E161" s="56">
        <v>1</v>
      </c>
      <c r="F161" s="30" t="s">
        <v>48</v>
      </c>
      <c r="G161" s="74">
        <v>500</v>
      </c>
      <c r="H161" s="74">
        <v>500</v>
      </c>
      <c r="I161" s="36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55"/>
      <c r="X161" s="75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</row>
    <row r="162" spans="1:35" s="46" customFormat="1" ht="14.25" x14ac:dyDescent="0.25">
      <c r="A162" s="56">
        <v>152</v>
      </c>
      <c r="B162" s="40"/>
      <c r="C162" s="40" t="s">
        <v>208</v>
      </c>
      <c r="D162" s="40"/>
      <c r="E162" s="56">
        <v>1</v>
      </c>
      <c r="F162" s="30" t="s">
        <v>48</v>
      </c>
      <c r="G162" s="74">
        <v>200</v>
      </c>
      <c r="H162" s="74">
        <v>200</v>
      </c>
      <c r="I162" s="36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55"/>
      <c r="X162" s="75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</row>
    <row r="163" spans="1:35" s="46" customFormat="1" ht="14.25" x14ac:dyDescent="0.25">
      <c r="A163" s="56">
        <v>153</v>
      </c>
      <c r="B163" s="40"/>
      <c r="C163" s="40" t="s">
        <v>209</v>
      </c>
      <c r="D163" s="40"/>
      <c r="E163" s="56">
        <v>1</v>
      </c>
      <c r="F163" s="30" t="s">
        <v>48</v>
      </c>
      <c r="G163" s="74">
        <v>200</v>
      </c>
      <c r="H163" s="74">
        <v>200</v>
      </c>
      <c r="I163" s="36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55"/>
      <c r="X163" s="75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</row>
    <row r="164" spans="1:35" s="46" customFormat="1" ht="14.25" x14ac:dyDescent="0.25">
      <c r="A164" s="56">
        <v>154</v>
      </c>
      <c r="B164" s="40"/>
      <c r="C164" s="40" t="s">
        <v>210</v>
      </c>
      <c r="D164" s="40"/>
      <c r="E164" s="56">
        <v>1</v>
      </c>
      <c r="F164" s="30" t="s">
        <v>48</v>
      </c>
      <c r="G164" s="74">
        <v>150</v>
      </c>
      <c r="H164" s="74">
        <v>150</v>
      </c>
      <c r="I164" s="36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55"/>
      <c r="X164" s="75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</row>
    <row r="165" spans="1:35" s="46" customFormat="1" ht="14.25" x14ac:dyDescent="0.25">
      <c r="A165" s="56">
        <v>155</v>
      </c>
      <c r="B165" s="40"/>
      <c r="C165" s="40" t="s">
        <v>211</v>
      </c>
      <c r="D165" s="40"/>
      <c r="E165" s="56">
        <v>1</v>
      </c>
      <c r="F165" s="30" t="s">
        <v>48</v>
      </c>
      <c r="G165" s="74">
        <v>250</v>
      </c>
      <c r="H165" s="74">
        <v>250</v>
      </c>
      <c r="I165" s="36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55"/>
      <c r="X165" s="75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</row>
    <row r="166" spans="1:35" s="46" customFormat="1" ht="14.25" x14ac:dyDescent="0.25">
      <c r="A166" s="56">
        <v>156</v>
      </c>
      <c r="B166" s="40"/>
      <c r="C166" s="40" t="s">
        <v>212</v>
      </c>
      <c r="D166" s="40"/>
      <c r="E166" s="56">
        <v>1</v>
      </c>
      <c r="F166" s="30" t="s">
        <v>48</v>
      </c>
      <c r="G166" s="74">
        <v>150</v>
      </c>
      <c r="H166" s="74">
        <v>150</v>
      </c>
      <c r="I166" s="36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55"/>
      <c r="X166" s="75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</row>
    <row r="167" spans="1:35" s="46" customFormat="1" ht="14.25" x14ac:dyDescent="0.25">
      <c r="A167" s="56">
        <v>157</v>
      </c>
      <c r="B167" s="40"/>
      <c r="C167" s="40" t="s">
        <v>213</v>
      </c>
      <c r="D167" s="40"/>
      <c r="E167" s="56">
        <v>1</v>
      </c>
      <c r="F167" s="30" t="s">
        <v>48</v>
      </c>
      <c r="G167" s="74">
        <v>150</v>
      </c>
      <c r="H167" s="74">
        <v>150</v>
      </c>
      <c r="I167" s="36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55"/>
      <c r="X167" s="75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</row>
    <row r="168" spans="1:35" s="46" customFormat="1" ht="27" x14ac:dyDescent="0.25">
      <c r="A168" s="63">
        <v>158</v>
      </c>
      <c r="B168" s="69" t="s">
        <v>62</v>
      </c>
      <c r="C168" s="69" t="s">
        <v>32</v>
      </c>
      <c r="D168" s="69" t="s">
        <v>28</v>
      </c>
      <c r="E168" s="70"/>
      <c r="F168" s="70"/>
      <c r="G168" s="69"/>
      <c r="H168" s="71">
        <v>10660</v>
      </c>
      <c r="I168" s="69" t="s">
        <v>64</v>
      </c>
      <c r="J168" s="106"/>
      <c r="K168" s="106"/>
      <c r="L168" s="106"/>
      <c r="M168" s="106"/>
      <c r="N168" s="106">
        <v>1</v>
      </c>
      <c r="O168" s="106"/>
      <c r="P168" s="106"/>
      <c r="Q168" s="106"/>
      <c r="R168" s="106"/>
      <c r="S168" s="106"/>
      <c r="T168" s="106"/>
      <c r="U168" s="106"/>
      <c r="V168" s="55"/>
      <c r="W168" s="47"/>
      <c r="X168" s="77"/>
      <c r="Y168" s="73"/>
      <c r="Z168" s="73"/>
      <c r="AA168" s="73"/>
      <c r="AB168" s="73">
        <f>H168</f>
        <v>10660</v>
      </c>
      <c r="AC168" s="73"/>
      <c r="AD168" s="73"/>
      <c r="AE168" s="73"/>
      <c r="AF168" s="73"/>
      <c r="AG168" s="73"/>
      <c r="AH168" s="73"/>
      <c r="AI168" s="73"/>
    </row>
    <row r="169" spans="1:35" s="46" customFormat="1" ht="14.25" x14ac:dyDescent="0.25">
      <c r="A169" s="56">
        <v>159</v>
      </c>
      <c r="B169" s="40"/>
      <c r="C169" s="40" t="s">
        <v>89</v>
      </c>
      <c r="D169" s="40"/>
      <c r="E169" s="56">
        <v>5</v>
      </c>
      <c r="F169" s="30" t="s">
        <v>85</v>
      </c>
      <c r="G169" s="74">
        <v>140</v>
      </c>
      <c r="H169" s="74">
        <v>700</v>
      </c>
      <c r="I169" s="36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55"/>
      <c r="X169" s="75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</row>
    <row r="170" spans="1:35" s="46" customFormat="1" ht="14.25" x14ac:dyDescent="0.25">
      <c r="A170" s="56">
        <v>160</v>
      </c>
      <c r="B170" s="40"/>
      <c r="C170" s="40" t="s">
        <v>90</v>
      </c>
      <c r="D170" s="40"/>
      <c r="E170" s="56">
        <v>15</v>
      </c>
      <c r="F170" s="30" t="s">
        <v>91</v>
      </c>
      <c r="G170" s="74">
        <v>32</v>
      </c>
      <c r="H170" s="74">
        <v>480</v>
      </c>
      <c r="I170" s="36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55"/>
      <c r="X170" s="75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</row>
    <row r="171" spans="1:35" s="46" customFormat="1" ht="14.25" x14ac:dyDescent="0.25">
      <c r="A171" s="56">
        <v>161</v>
      </c>
      <c r="B171" s="40"/>
      <c r="C171" s="40" t="s">
        <v>92</v>
      </c>
      <c r="D171" s="40"/>
      <c r="E171" s="56">
        <v>1</v>
      </c>
      <c r="F171" s="30" t="s">
        <v>93</v>
      </c>
      <c r="G171" s="74">
        <v>100</v>
      </c>
      <c r="H171" s="74">
        <v>100</v>
      </c>
      <c r="I171" s="36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55"/>
      <c r="X171" s="75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</row>
    <row r="172" spans="1:35" s="46" customFormat="1" ht="14.25" x14ac:dyDescent="0.25">
      <c r="A172" s="56">
        <v>162</v>
      </c>
      <c r="B172" s="40"/>
      <c r="C172" s="40" t="s">
        <v>94</v>
      </c>
      <c r="D172" s="40"/>
      <c r="E172" s="56">
        <v>20</v>
      </c>
      <c r="F172" s="30" t="s">
        <v>73</v>
      </c>
      <c r="G172" s="74">
        <v>14</v>
      </c>
      <c r="H172" s="74">
        <v>280</v>
      </c>
      <c r="I172" s="36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55"/>
      <c r="X172" s="75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</row>
    <row r="173" spans="1:35" s="46" customFormat="1" ht="14.25" x14ac:dyDescent="0.25">
      <c r="A173" s="56">
        <v>163</v>
      </c>
      <c r="B173" s="40"/>
      <c r="C173" s="40" t="s">
        <v>95</v>
      </c>
      <c r="D173" s="40"/>
      <c r="E173" s="56">
        <v>2</v>
      </c>
      <c r="F173" s="30" t="s">
        <v>187</v>
      </c>
      <c r="G173" s="74">
        <v>360</v>
      </c>
      <c r="H173" s="74">
        <v>720</v>
      </c>
      <c r="I173" s="36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55"/>
      <c r="X173" s="75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</row>
    <row r="174" spans="1:35" s="46" customFormat="1" ht="14.25" x14ac:dyDescent="0.25">
      <c r="A174" s="56">
        <v>164</v>
      </c>
      <c r="B174" s="40"/>
      <c r="C174" s="40" t="s">
        <v>97</v>
      </c>
      <c r="D174" s="40"/>
      <c r="E174" s="56">
        <v>2</v>
      </c>
      <c r="F174" s="30" t="s">
        <v>187</v>
      </c>
      <c r="G174" s="74">
        <v>360</v>
      </c>
      <c r="H174" s="74">
        <v>720</v>
      </c>
      <c r="I174" s="36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55"/>
      <c r="X174" s="75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</row>
    <row r="175" spans="1:35" s="46" customFormat="1" ht="14.25" x14ac:dyDescent="0.25">
      <c r="A175" s="56">
        <v>165</v>
      </c>
      <c r="B175" s="40"/>
      <c r="C175" s="40" t="s">
        <v>98</v>
      </c>
      <c r="D175" s="40"/>
      <c r="E175" s="56">
        <v>2</v>
      </c>
      <c r="F175" s="30" t="s">
        <v>187</v>
      </c>
      <c r="G175" s="74">
        <v>360</v>
      </c>
      <c r="H175" s="74">
        <v>720</v>
      </c>
      <c r="I175" s="36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55"/>
      <c r="X175" s="75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</row>
    <row r="176" spans="1:35" s="46" customFormat="1" ht="14.25" x14ac:dyDescent="0.25">
      <c r="A176" s="56">
        <v>166</v>
      </c>
      <c r="B176" s="40"/>
      <c r="C176" s="40" t="s">
        <v>99</v>
      </c>
      <c r="D176" s="40"/>
      <c r="E176" s="56">
        <v>2</v>
      </c>
      <c r="F176" s="30" t="s">
        <v>187</v>
      </c>
      <c r="G176" s="74">
        <v>360</v>
      </c>
      <c r="H176" s="74">
        <v>720</v>
      </c>
      <c r="I176" s="36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55"/>
      <c r="X176" s="75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</row>
    <row r="177" spans="1:35" s="46" customFormat="1" ht="14.25" x14ac:dyDescent="0.25">
      <c r="A177" s="56">
        <v>167</v>
      </c>
      <c r="B177" s="40"/>
      <c r="C177" s="40" t="s">
        <v>100</v>
      </c>
      <c r="D177" s="40"/>
      <c r="E177" s="56">
        <v>1</v>
      </c>
      <c r="F177" s="30" t="s">
        <v>73</v>
      </c>
      <c r="G177" s="74">
        <v>1379</v>
      </c>
      <c r="H177" s="74">
        <v>1379</v>
      </c>
      <c r="I177" s="36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55"/>
      <c r="X177" s="75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</row>
    <row r="178" spans="1:35" s="46" customFormat="1" ht="14.25" x14ac:dyDescent="0.25">
      <c r="A178" s="56">
        <v>168</v>
      </c>
      <c r="B178" s="40"/>
      <c r="C178" s="40" t="s">
        <v>101</v>
      </c>
      <c r="D178" s="40"/>
      <c r="E178" s="56">
        <v>1</v>
      </c>
      <c r="F178" s="30" t="s">
        <v>93</v>
      </c>
      <c r="G178" s="74">
        <v>41</v>
      </c>
      <c r="H178" s="74">
        <v>41</v>
      </c>
      <c r="I178" s="36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55"/>
      <c r="X178" s="75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</row>
    <row r="179" spans="1:35" s="46" customFormat="1" ht="14.25" x14ac:dyDescent="0.25">
      <c r="A179" s="56">
        <v>169</v>
      </c>
      <c r="B179" s="40"/>
      <c r="C179" s="40" t="s">
        <v>102</v>
      </c>
      <c r="D179" s="40"/>
      <c r="E179" s="56">
        <v>4</v>
      </c>
      <c r="F179" s="30" t="s">
        <v>73</v>
      </c>
      <c r="G179" s="74">
        <v>500</v>
      </c>
      <c r="H179" s="74">
        <v>2000</v>
      </c>
      <c r="I179" s="36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55"/>
      <c r="X179" s="75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</row>
    <row r="180" spans="1:35" s="46" customFormat="1" ht="14.25" x14ac:dyDescent="0.25">
      <c r="A180" s="56">
        <v>170</v>
      </c>
      <c r="B180" s="40"/>
      <c r="C180" s="40" t="s">
        <v>103</v>
      </c>
      <c r="D180" s="40"/>
      <c r="E180" s="56">
        <v>4</v>
      </c>
      <c r="F180" s="30" t="s">
        <v>104</v>
      </c>
      <c r="G180" s="74">
        <v>700</v>
      </c>
      <c r="H180" s="74">
        <v>2800</v>
      </c>
      <c r="I180" s="36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55"/>
      <c r="X180" s="75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</row>
    <row r="181" spans="1:35" s="46" customFormat="1" ht="14.25" x14ac:dyDescent="0.25">
      <c r="A181" s="63">
        <v>171</v>
      </c>
      <c r="B181" s="69" t="s">
        <v>62</v>
      </c>
      <c r="C181" s="69" t="s">
        <v>214</v>
      </c>
      <c r="D181" s="69" t="s">
        <v>28</v>
      </c>
      <c r="E181" s="70"/>
      <c r="F181" s="70"/>
      <c r="G181" s="69"/>
      <c r="H181" s="71">
        <v>69508</v>
      </c>
      <c r="I181" s="69" t="s">
        <v>64</v>
      </c>
      <c r="J181" s="106"/>
      <c r="K181" s="106"/>
      <c r="L181" s="106"/>
      <c r="M181" s="106"/>
      <c r="N181" s="106">
        <v>1</v>
      </c>
      <c r="O181" s="106"/>
      <c r="P181" s="106"/>
      <c r="Q181" s="106"/>
      <c r="R181" s="106"/>
      <c r="S181" s="106"/>
      <c r="T181" s="106"/>
      <c r="U181" s="106"/>
      <c r="V181" s="55"/>
      <c r="X181" s="77"/>
      <c r="Y181" s="73"/>
      <c r="Z181" s="73"/>
      <c r="AA181" s="73"/>
      <c r="AB181" s="73">
        <f>H181</f>
        <v>69508</v>
      </c>
      <c r="AC181" s="73"/>
      <c r="AD181" s="73"/>
      <c r="AE181" s="73"/>
      <c r="AF181" s="73"/>
      <c r="AG181" s="73"/>
      <c r="AH181" s="73"/>
      <c r="AI181" s="73"/>
    </row>
    <row r="182" spans="1:35" s="46" customFormat="1" ht="14.25" x14ac:dyDescent="0.25">
      <c r="A182" s="56">
        <v>172</v>
      </c>
      <c r="B182" s="40"/>
      <c r="C182" s="40" t="s">
        <v>215</v>
      </c>
      <c r="D182" s="40"/>
      <c r="E182" s="56">
        <v>60</v>
      </c>
      <c r="F182" s="30" t="s">
        <v>67</v>
      </c>
      <c r="G182" s="74">
        <v>150</v>
      </c>
      <c r="H182" s="74">
        <v>9000</v>
      </c>
      <c r="I182" s="36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55"/>
      <c r="X182" s="75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</row>
    <row r="183" spans="1:35" s="46" customFormat="1" ht="14.25" x14ac:dyDescent="0.25">
      <c r="A183" s="56">
        <v>173</v>
      </c>
      <c r="B183" s="40"/>
      <c r="C183" s="40" t="s">
        <v>216</v>
      </c>
      <c r="D183" s="40"/>
      <c r="E183" s="56">
        <v>60</v>
      </c>
      <c r="F183" s="30" t="s">
        <v>67</v>
      </c>
      <c r="G183" s="74">
        <v>250</v>
      </c>
      <c r="H183" s="74">
        <v>15000</v>
      </c>
      <c r="I183" s="36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55"/>
      <c r="X183" s="75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</row>
    <row r="184" spans="1:35" s="46" customFormat="1" ht="14.25" x14ac:dyDescent="0.25">
      <c r="A184" s="56">
        <v>174</v>
      </c>
      <c r="B184" s="40"/>
      <c r="C184" s="40" t="s">
        <v>217</v>
      </c>
      <c r="D184" s="40"/>
      <c r="E184" s="56">
        <v>60</v>
      </c>
      <c r="F184" s="30" t="s">
        <v>67</v>
      </c>
      <c r="G184" s="74">
        <v>150</v>
      </c>
      <c r="H184" s="74">
        <v>9000</v>
      </c>
      <c r="I184" s="36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55"/>
      <c r="X184" s="75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</row>
    <row r="185" spans="1:35" s="46" customFormat="1" ht="14.25" x14ac:dyDescent="0.25">
      <c r="A185" s="56">
        <v>175</v>
      </c>
      <c r="B185" s="40"/>
      <c r="C185" s="40" t="s">
        <v>218</v>
      </c>
      <c r="D185" s="40"/>
      <c r="E185" s="56">
        <v>6</v>
      </c>
      <c r="F185" s="30" t="s">
        <v>93</v>
      </c>
      <c r="G185" s="74">
        <v>150</v>
      </c>
      <c r="H185" s="74">
        <v>900</v>
      </c>
      <c r="I185" s="36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55"/>
      <c r="X185" s="75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</row>
    <row r="186" spans="1:35" s="46" customFormat="1" ht="14.25" x14ac:dyDescent="0.25">
      <c r="A186" s="56">
        <v>176</v>
      </c>
      <c r="B186" s="40"/>
      <c r="C186" s="40" t="s">
        <v>219</v>
      </c>
      <c r="D186" s="40"/>
      <c r="E186" s="56">
        <v>6</v>
      </c>
      <c r="F186" s="30" t="s">
        <v>220</v>
      </c>
      <c r="G186" s="74">
        <v>150</v>
      </c>
      <c r="H186" s="74">
        <v>900</v>
      </c>
      <c r="I186" s="36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55"/>
      <c r="X186" s="75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</row>
    <row r="187" spans="1:35" s="46" customFormat="1" ht="14.25" x14ac:dyDescent="0.25">
      <c r="A187" s="56">
        <v>177</v>
      </c>
      <c r="B187" s="40"/>
      <c r="C187" s="40" t="s">
        <v>119</v>
      </c>
      <c r="D187" s="40"/>
      <c r="E187" s="56">
        <v>2</v>
      </c>
      <c r="F187" s="30" t="s">
        <v>91</v>
      </c>
      <c r="G187" s="74">
        <v>1400</v>
      </c>
      <c r="H187" s="74">
        <v>2800</v>
      </c>
      <c r="I187" s="36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55"/>
      <c r="X187" s="75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</row>
    <row r="188" spans="1:35" s="46" customFormat="1" ht="14.25" x14ac:dyDescent="0.25">
      <c r="A188" s="56">
        <v>178</v>
      </c>
      <c r="B188" s="40"/>
      <c r="C188" s="40" t="s">
        <v>221</v>
      </c>
      <c r="D188" s="40"/>
      <c r="E188" s="56">
        <v>32</v>
      </c>
      <c r="F188" s="30" t="s">
        <v>93</v>
      </c>
      <c r="G188" s="74">
        <v>105</v>
      </c>
      <c r="H188" s="74">
        <v>3360</v>
      </c>
      <c r="I188" s="36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55"/>
      <c r="X188" s="75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</row>
    <row r="189" spans="1:35" s="46" customFormat="1" ht="14.25" x14ac:dyDescent="0.25">
      <c r="A189" s="56">
        <v>179</v>
      </c>
      <c r="B189" s="40"/>
      <c r="C189" s="40" t="s">
        <v>222</v>
      </c>
      <c r="D189" s="40"/>
      <c r="E189" s="56">
        <v>2</v>
      </c>
      <c r="F189" s="30" t="s">
        <v>73</v>
      </c>
      <c r="G189" s="74">
        <v>3200</v>
      </c>
      <c r="H189" s="74">
        <v>6400</v>
      </c>
      <c r="I189" s="36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55"/>
      <c r="X189" s="75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</row>
    <row r="190" spans="1:35" s="46" customFormat="1" ht="14.25" x14ac:dyDescent="0.25">
      <c r="A190" s="56">
        <v>180</v>
      </c>
      <c r="B190" s="40"/>
      <c r="C190" s="40" t="s">
        <v>223</v>
      </c>
      <c r="D190" s="40"/>
      <c r="E190" s="56">
        <v>20</v>
      </c>
      <c r="F190" s="30" t="s">
        <v>71</v>
      </c>
      <c r="G190" s="74">
        <v>450</v>
      </c>
      <c r="H190" s="74">
        <v>9000</v>
      </c>
      <c r="I190" s="36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55"/>
      <c r="X190" s="75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</row>
    <row r="191" spans="1:35" s="46" customFormat="1" ht="14.25" x14ac:dyDescent="0.25">
      <c r="A191" s="56">
        <v>181</v>
      </c>
      <c r="B191" s="40"/>
      <c r="C191" s="40" t="s">
        <v>224</v>
      </c>
      <c r="D191" s="40"/>
      <c r="E191" s="56">
        <v>2</v>
      </c>
      <c r="F191" s="30" t="s">
        <v>73</v>
      </c>
      <c r="G191" s="74">
        <v>1300</v>
      </c>
      <c r="H191" s="74">
        <v>2600</v>
      </c>
      <c r="I191" s="36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55"/>
      <c r="X191" s="75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</row>
    <row r="192" spans="1:35" s="46" customFormat="1" ht="14.25" x14ac:dyDescent="0.25">
      <c r="A192" s="56">
        <v>182</v>
      </c>
      <c r="B192" s="40"/>
      <c r="C192" s="40" t="s">
        <v>75</v>
      </c>
      <c r="D192" s="40"/>
      <c r="E192" s="56">
        <v>5</v>
      </c>
      <c r="F192" s="30" t="s">
        <v>73</v>
      </c>
      <c r="G192" s="74">
        <v>225</v>
      </c>
      <c r="H192" s="74">
        <v>1125</v>
      </c>
      <c r="I192" s="36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55"/>
      <c r="X192" s="75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</row>
    <row r="193" spans="1:35" s="46" customFormat="1" ht="14.25" x14ac:dyDescent="0.25">
      <c r="A193" s="56">
        <v>183</v>
      </c>
      <c r="B193" s="40"/>
      <c r="C193" s="40" t="s">
        <v>225</v>
      </c>
      <c r="D193" s="40"/>
      <c r="E193" s="56">
        <v>4</v>
      </c>
      <c r="F193" s="30" t="s">
        <v>142</v>
      </c>
      <c r="G193" s="74">
        <v>1512</v>
      </c>
      <c r="H193" s="74">
        <v>6048</v>
      </c>
      <c r="I193" s="36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55"/>
      <c r="X193" s="75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</row>
    <row r="194" spans="1:35" s="46" customFormat="1" ht="14.25" x14ac:dyDescent="0.25">
      <c r="A194" s="56">
        <v>184</v>
      </c>
      <c r="B194" s="40"/>
      <c r="C194" s="40" t="s">
        <v>226</v>
      </c>
      <c r="D194" s="40"/>
      <c r="E194" s="56">
        <v>5</v>
      </c>
      <c r="F194" s="30" t="s">
        <v>73</v>
      </c>
      <c r="G194" s="74">
        <v>75</v>
      </c>
      <c r="H194" s="74">
        <v>375</v>
      </c>
      <c r="I194" s="36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55"/>
      <c r="X194" s="75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</row>
    <row r="195" spans="1:35" s="46" customFormat="1" ht="14.25" x14ac:dyDescent="0.25">
      <c r="A195" s="56">
        <v>185</v>
      </c>
      <c r="B195" s="40"/>
      <c r="C195" s="40" t="s">
        <v>227</v>
      </c>
      <c r="D195" s="40"/>
      <c r="E195" s="56">
        <v>6</v>
      </c>
      <c r="F195" s="30" t="s">
        <v>93</v>
      </c>
      <c r="G195" s="74">
        <v>500</v>
      </c>
      <c r="H195" s="74">
        <v>3000</v>
      </c>
      <c r="I195" s="36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55"/>
      <c r="X195" s="75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</row>
    <row r="196" spans="1:35" s="46" customFormat="1" ht="27" x14ac:dyDescent="0.25">
      <c r="A196" s="63">
        <v>186</v>
      </c>
      <c r="B196" s="69" t="s">
        <v>62</v>
      </c>
      <c r="C196" s="69" t="s">
        <v>36</v>
      </c>
      <c r="D196" s="69" t="s">
        <v>28</v>
      </c>
      <c r="E196" s="70"/>
      <c r="F196" s="70"/>
      <c r="G196" s="69"/>
      <c r="H196" s="71">
        <v>11234</v>
      </c>
      <c r="I196" s="69" t="s">
        <v>64</v>
      </c>
      <c r="J196" s="106"/>
      <c r="K196" s="106"/>
      <c r="L196" s="106"/>
      <c r="M196" s="106"/>
      <c r="N196" s="106"/>
      <c r="O196" s="106"/>
      <c r="P196" s="106"/>
      <c r="Q196" s="106"/>
      <c r="R196" s="106">
        <v>1</v>
      </c>
      <c r="S196" s="106"/>
      <c r="T196" s="106"/>
      <c r="U196" s="106"/>
      <c r="V196" s="82"/>
      <c r="W196" s="47"/>
      <c r="X196" s="83"/>
      <c r="Y196" s="83"/>
      <c r="Z196" s="83"/>
      <c r="AA196" s="83"/>
      <c r="AB196" s="83"/>
      <c r="AC196" s="83"/>
      <c r="AD196" s="83"/>
      <c r="AE196" s="83"/>
      <c r="AF196" s="83">
        <f>H196</f>
        <v>11234</v>
      </c>
      <c r="AG196" s="83"/>
      <c r="AH196" s="83"/>
      <c r="AI196" s="73"/>
    </row>
    <row r="197" spans="1:35" s="46" customFormat="1" ht="14.25" x14ac:dyDescent="0.25">
      <c r="A197" s="56">
        <v>187</v>
      </c>
      <c r="B197" s="40"/>
      <c r="C197" s="40" t="s">
        <v>165</v>
      </c>
      <c r="D197" s="40"/>
      <c r="E197" s="56">
        <v>2</v>
      </c>
      <c r="F197" s="30" t="s">
        <v>73</v>
      </c>
      <c r="G197" s="74">
        <v>30</v>
      </c>
      <c r="H197" s="74">
        <v>60</v>
      </c>
      <c r="I197" s="36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55"/>
      <c r="X197" s="75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</row>
    <row r="198" spans="1:35" s="46" customFormat="1" ht="14.25" x14ac:dyDescent="0.25">
      <c r="A198" s="56">
        <v>188</v>
      </c>
      <c r="B198" s="40"/>
      <c r="C198" s="40" t="s">
        <v>166</v>
      </c>
      <c r="D198" s="40"/>
      <c r="E198" s="56">
        <v>2</v>
      </c>
      <c r="F198" s="30" t="s">
        <v>73</v>
      </c>
      <c r="G198" s="74">
        <v>84</v>
      </c>
      <c r="H198" s="74">
        <v>168</v>
      </c>
      <c r="I198" s="36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55"/>
      <c r="X198" s="75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</row>
    <row r="199" spans="1:35" s="46" customFormat="1" ht="14.25" x14ac:dyDescent="0.25">
      <c r="A199" s="56">
        <v>189</v>
      </c>
      <c r="B199" s="40"/>
      <c r="C199" s="40" t="s">
        <v>167</v>
      </c>
      <c r="D199" s="40"/>
      <c r="E199" s="56">
        <v>1</v>
      </c>
      <c r="F199" s="30" t="s">
        <v>73</v>
      </c>
      <c r="G199" s="74">
        <v>20</v>
      </c>
      <c r="H199" s="74">
        <v>20</v>
      </c>
      <c r="I199" s="36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55"/>
      <c r="X199" s="75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</row>
    <row r="200" spans="1:35" s="46" customFormat="1" ht="14.25" x14ac:dyDescent="0.25">
      <c r="A200" s="56">
        <v>190</v>
      </c>
      <c r="B200" s="40"/>
      <c r="C200" s="40" t="s">
        <v>168</v>
      </c>
      <c r="D200" s="40"/>
      <c r="E200" s="56">
        <v>5</v>
      </c>
      <c r="F200" s="30" t="s">
        <v>169</v>
      </c>
      <c r="G200" s="74">
        <v>28.5</v>
      </c>
      <c r="H200" s="74">
        <v>142.5</v>
      </c>
      <c r="I200" s="36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55"/>
      <c r="X200" s="75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</row>
    <row r="201" spans="1:35" s="46" customFormat="1" ht="14.25" x14ac:dyDescent="0.25">
      <c r="A201" s="56">
        <v>191</v>
      </c>
      <c r="B201" s="40"/>
      <c r="C201" s="40" t="s">
        <v>170</v>
      </c>
      <c r="D201" s="40"/>
      <c r="E201" s="56">
        <v>1</v>
      </c>
      <c r="F201" s="30" t="s">
        <v>85</v>
      </c>
      <c r="G201" s="74">
        <v>1800</v>
      </c>
      <c r="H201" s="74">
        <v>1800</v>
      </c>
      <c r="I201" s="36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55"/>
      <c r="X201" s="75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</row>
    <row r="202" spans="1:35" s="46" customFormat="1" ht="14.25" x14ac:dyDescent="0.25">
      <c r="A202" s="56">
        <v>192</v>
      </c>
      <c r="B202" s="40"/>
      <c r="C202" s="40" t="s">
        <v>171</v>
      </c>
      <c r="D202" s="40"/>
      <c r="E202" s="56">
        <v>2</v>
      </c>
      <c r="F202" s="30" t="s">
        <v>73</v>
      </c>
      <c r="G202" s="74">
        <v>27.5</v>
      </c>
      <c r="H202" s="74">
        <v>55</v>
      </c>
      <c r="I202" s="36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55"/>
      <c r="X202" s="75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</row>
    <row r="203" spans="1:35" s="46" customFormat="1" ht="14.25" x14ac:dyDescent="0.25">
      <c r="A203" s="56">
        <v>193</v>
      </c>
      <c r="B203" s="40"/>
      <c r="C203" s="40" t="s">
        <v>172</v>
      </c>
      <c r="D203" s="40"/>
      <c r="E203" s="56">
        <v>1</v>
      </c>
      <c r="F203" s="30" t="s">
        <v>73</v>
      </c>
      <c r="G203" s="74">
        <v>56</v>
      </c>
      <c r="H203" s="74">
        <v>56</v>
      </c>
      <c r="I203" s="36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55"/>
      <c r="X203" s="75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</row>
    <row r="204" spans="1:35" s="46" customFormat="1" ht="14.25" x14ac:dyDescent="0.25">
      <c r="A204" s="56">
        <v>194</v>
      </c>
      <c r="B204" s="40"/>
      <c r="C204" s="40" t="s">
        <v>173</v>
      </c>
      <c r="D204" s="40"/>
      <c r="E204" s="56">
        <v>1</v>
      </c>
      <c r="F204" s="30" t="s">
        <v>73</v>
      </c>
      <c r="G204" s="74">
        <v>22</v>
      </c>
      <c r="H204" s="74">
        <v>22</v>
      </c>
      <c r="I204" s="36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55"/>
      <c r="X204" s="75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</row>
    <row r="205" spans="1:35" s="46" customFormat="1" ht="14.25" x14ac:dyDescent="0.25">
      <c r="A205" s="56">
        <v>195</v>
      </c>
      <c r="B205" s="40"/>
      <c r="C205" s="40" t="s">
        <v>174</v>
      </c>
      <c r="D205" s="40"/>
      <c r="E205" s="56">
        <v>1</v>
      </c>
      <c r="F205" s="30" t="s">
        <v>73</v>
      </c>
      <c r="G205" s="74">
        <v>44</v>
      </c>
      <c r="H205" s="74">
        <v>44</v>
      </c>
      <c r="I205" s="36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55"/>
      <c r="X205" s="75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</row>
    <row r="206" spans="1:35" s="46" customFormat="1" ht="14.25" x14ac:dyDescent="0.25">
      <c r="A206" s="56">
        <v>196</v>
      </c>
      <c r="B206" s="40"/>
      <c r="C206" s="40" t="s">
        <v>153</v>
      </c>
      <c r="D206" s="40"/>
      <c r="E206" s="56">
        <v>1</v>
      </c>
      <c r="F206" s="30" t="s">
        <v>142</v>
      </c>
      <c r="G206" s="74">
        <v>350</v>
      </c>
      <c r="H206" s="74">
        <v>350</v>
      </c>
      <c r="I206" s="36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55"/>
      <c r="X206" s="75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</row>
    <row r="207" spans="1:35" s="46" customFormat="1" ht="14.25" x14ac:dyDescent="0.25">
      <c r="A207" s="56">
        <v>197</v>
      </c>
      <c r="B207" s="40"/>
      <c r="C207" s="40" t="s">
        <v>175</v>
      </c>
      <c r="D207" s="40"/>
      <c r="E207" s="56">
        <v>1</v>
      </c>
      <c r="F207" s="30" t="s">
        <v>176</v>
      </c>
      <c r="G207" s="74">
        <v>44</v>
      </c>
      <c r="H207" s="74">
        <v>44</v>
      </c>
      <c r="I207" s="36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55"/>
      <c r="X207" s="75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</row>
    <row r="208" spans="1:35" s="46" customFormat="1" ht="14.25" x14ac:dyDescent="0.25">
      <c r="A208" s="56">
        <v>198</v>
      </c>
      <c r="B208" s="40"/>
      <c r="C208" s="40" t="s">
        <v>177</v>
      </c>
      <c r="D208" s="40"/>
      <c r="E208" s="56">
        <v>1</v>
      </c>
      <c r="F208" s="30" t="s">
        <v>73</v>
      </c>
      <c r="G208" s="74">
        <v>220</v>
      </c>
      <c r="H208" s="74">
        <v>220</v>
      </c>
      <c r="I208" s="36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55"/>
      <c r="X208" s="75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</row>
    <row r="209" spans="1:35" s="46" customFormat="1" ht="14.25" x14ac:dyDescent="0.25">
      <c r="A209" s="56">
        <v>199</v>
      </c>
      <c r="B209" s="40"/>
      <c r="C209" s="40" t="s">
        <v>178</v>
      </c>
      <c r="D209" s="40"/>
      <c r="E209" s="56">
        <v>1</v>
      </c>
      <c r="F209" s="30" t="s">
        <v>91</v>
      </c>
      <c r="G209" s="74">
        <v>300</v>
      </c>
      <c r="H209" s="74">
        <v>300</v>
      </c>
      <c r="I209" s="36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55"/>
      <c r="X209" s="75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</row>
    <row r="210" spans="1:35" s="46" customFormat="1" ht="14.25" x14ac:dyDescent="0.25">
      <c r="A210" s="56">
        <v>200</v>
      </c>
      <c r="B210" s="40"/>
      <c r="C210" s="40" t="s">
        <v>179</v>
      </c>
      <c r="D210" s="40"/>
      <c r="E210" s="56">
        <v>1</v>
      </c>
      <c r="F210" s="30" t="s">
        <v>73</v>
      </c>
      <c r="G210" s="74">
        <v>71.5</v>
      </c>
      <c r="H210" s="74">
        <v>71.5</v>
      </c>
      <c r="I210" s="36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55"/>
      <c r="X210" s="75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</row>
    <row r="211" spans="1:35" s="46" customFormat="1" ht="14.25" x14ac:dyDescent="0.25">
      <c r="A211" s="56">
        <v>201</v>
      </c>
      <c r="B211" s="40"/>
      <c r="C211" s="40" t="s">
        <v>180</v>
      </c>
      <c r="D211" s="40"/>
      <c r="E211" s="56">
        <v>1</v>
      </c>
      <c r="F211" s="30" t="s">
        <v>73</v>
      </c>
      <c r="G211" s="74">
        <v>94</v>
      </c>
      <c r="H211" s="74">
        <v>94</v>
      </c>
      <c r="I211" s="36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55"/>
      <c r="X211" s="75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</row>
    <row r="212" spans="1:35" s="46" customFormat="1" ht="14.25" x14ac:dyDescent="0.25">
      <c r="A212" s="56">
        <v>202</v>
      </c>
      <c r="B212" s="40"/>
      <c r="C212" s="40" t="s">
        <v>181</v>
      </c>
      <c r="D212" s="40"/>
      <c r="E212" s="56">
        <v>1</v>
      </c>
      <c r="F212" s="30" t="s">
        <v>73</v>
      </c>
      <c r="G212" s="74">
        <v>38</v>
      </c>
      <c r="H212" s="74">
        <v>38</v>
      </c>
      <c r="I212" s="36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55"/>
      <c r="X212" s="75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</row>
    <row r="213" spans="1:35" s="46" customFormat="1" ht="14.25" x14ac:dyDescent="0.25">
      <c r="A213" s="56">
        <v>203</v>
      </c>
      <c r="B213" s="40"/>
      <c r="C213" s="40" t="s">
        <v>182</v>
      </c>
      <c r="D213" s="40"/>
      <c r="E213" s="56">
        <v>1</v>
      </c>
      <c r="F213" s="30" t="s">
        <v>73</v>
      </c>
      <c r="G213" s="74">
        <v>22</v>
      </c>
      <c r="H213" s="74">
        <v>22</v>
      </c>
      <c r="I213" s="36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55"/>
      <c r="X213" s="75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</row>
    <row r="214" spans="1:35" s="46" customFormat="1" ht="14.25" x14ac:dyDescent="0.25">
      <c r="A214" s="56">
        <v>204</v>
      </c>
      <c r="B214" s="40"/>
      <c r="C214" s="40" t="s">
        <v>183</v>
      </c>
      <c r="D214" s="40"/>
      <c r="E214" s="56">
        <v>1</v>
      </c>
      <c r="F214" s="30" t="s">
        <v>176</v>
      </c>
      <c r="G214" s="74">
        <v>1750</v>
      </c>
      <c r="H214" s="74">
        <v>1750</v>
      </c>
      <c r="I214" s="36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55"/>
      <c r="X214" s="75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</row>
    <row r="215" spans="1:35" s="46" customFormat="1" ht="14.25" x14ac:dyDescent="0.25">
      <c r="A215" s="56">
        <v>205</v>
      </c>
      <c r="B215" s="40"/>
      <c r="C215" s="40" t="s">
        <v>184</v>
      </c>
      <c r="D215" s="40"/>
      <c r="E215" s="56">
        <v>1</v>
      </c>
      <c r="F215" s="30" t="s">
        <v>85</v>
      </c>
      <c r="G215" s="74">
        <v>220</v>
      </c>
      <c r="H215" s="74">
        <v>220</v>
      </c>
      <c r="I215" s="36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55"/>
      <c r="X215" s="75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</row>
    <row r="216" spans="1:35" s="46" customFormat="1" ht="14.25" x14ac:dyDescent="0.25">
      <c r="A216" s="56">
        <v>206</v>
      </c>
      <c r="B216" s="40"/>
      <c r="C216" s="40" t="s">
        <v>185</v>
      </c>
      <c r="D216" s="40"/>
      <c r="E216" s="56">
        <v>1</v>
      </c>
      <c r="F216" s="30" t="s">
        <v>91</v>
      </c>
      <c r="G216" s="74">
        <v>54</v>
      </c>
      <c r="H216" s="74">
        <v>54</v>
      </c>
      <c r="I216" s="36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55"/>
      <c r="X216" s="75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</row>
    <row r="217" spans="1:35" s="46" customFormat="1" ht="14.25" x14ac:dyDescent="0.25">
      <c r="A217" s="56">
        <v>207</v>
      </c>
      <c r="B217" s="40"/>
      <c r="C217" s="40" t="s">
        <v>186</v>
      </c>
      <c r="D217" s="40"/>
      <c r="E217" s="56">
        <v>1</v>
      </c>
      <c r="F217" s="30" t="s">
        <v>187</v>
      </c>
      <c r="G217" s="74">
        <v>70</v>
      </c>
      <c r="H217" s="74">
        <v>70</v>
      </c>
      <c r="I217" s="36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55"/>
      <c r="X217" s="75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</row>
    <row r="218" spans="1:35" s="46" customFormat="1" ht="14.25" x14ac:dyDescent="0.25">
      <c r="A218" s="56">
        <v>208</v>
      </c>
      <c r="B218" s="40"/>
      <c r="C218" s="40" t="s">
        <v>188</v>
      </c>
      <c r="D218" s="40"/>
      <c r="E218" s="56">
        <v>1</v>
      </c>
      <c r="F218" s="30" t="s">
        <v>189</v>
      </c>
      <c r="G218" s="74">
        <v>27.5</v>
      </c>
      <c r="H218" s="74">
        <v>27.5</v>
      </c>
      <c r="I218" s="36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55"/>
      <c r="X218" s="75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</row>
    <row r="219" spans="1:35" s="46" customFormat="1" ht="14.25" x14ac:dyDescent="0.25">
      <c r="A219" s="56">
        <v>209</v>
      </c>
      <c r="B219" s="40"/>
      <c r="C219" s="40" t="s">
        <v>190</v>
      </c>
      <c r="D219" s="40"/>
      <c r="E219" s="56">
        <v>1</v>
      </c>
      <c r="F219" s="30" t="s">
        <v>142</v>
      </c>
      <c r="G219" s="74">
        <v>25</v>
      </c>
      <c r="H219" s="74">
        <v>25</v>
      </c>
      <c r="I219" s="36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55"/>
      <c r="X219" s="75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</row>
    <row r="220" spans="1:35" s="46" customFormat="1" ht="14.25" x14ac:dyDescent="0.25">
      <c r="A220" s="56">
        <v>210</v>
      </c>
      <c r="B220" s="40"/>
      <c r="C220" s="40" t="s">
        <v>191</v>
      </c>
      <c r="D220" s="40"/>
      <c r="E220" s="56">
        <v>1</v>
      </c>
      <c r="F220" s="30" t="s">
        <v>189</v>
      </c>
      <c r="G220" s="74">
        <v>55</v>
      </c>
      <c r="H220" s="74">
        <v>55</v>
      </c>
      <c r="I220" s="36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55"/>
      <c r="X220" s="75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</row>
    <row r="221" spans="1:35" s="46" customFormat="1" ht="14.25" x14ac:dyDescent="0.25">
      <c r="A221" s="56">
        <v>211</v>
      </c>
      <c r="B221" s="40"/>
      <c r="C221" s="40" t="s">
        <v>192</v>
      </c>
      <c r="D221" s="40"/>
      <c r="E221" s="56">
        <v>1</v>
      </c>
      <c r="F221" s="30" t="s">
        <v>142</v>
      </c>
      <c r="G221" s="74">
        <v>480</v>
      </c>
      <c r="H221" s="74">
        <v>480</v>
      </c>
      <c r="I221" s="36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55"/>
      <c r="X221" s="75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</row>
    <row r="222" spans="1:35" s="46" customFormat="1" ht="14.25" x14ac:dyDescent="0.25">
      <c r="A222" s="56">
        <v>212</v>
      </c>
      <c r="B222" s="40"/>
      <c r="C222" s="40" t="s">
        <v>193</v>
      </c>
      <c r="D222" s="40"/>
      <c r="E222" s="56">
        <v>1</v>
      </c>
      <c r="F222" s="30" t="s">
        <v>73</v>
      </c>
      <c r="G222" s="74">
        <v>21.5</v>
      </c>
      <c r="H222" s="74">
        <v>21.5</v>
      </c>
      <c r="I222" s="36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55"/>
      <c r="X222" s="75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</row>
    <row r="223" spans="1:35" s="46" customFormat="1" ht="14.25" x14ac:dyDescent="0.25">
      <c r="A223" s="56">
        <v>213</v>
      </c>
      <c r="B223" s="40"/>
      <c r="C223" s="40" t="s">
        <v>194</v>
      </c>
      <c r="D223" s="40"/>
      <c r="E223" s="56">
        <v>1</v>
      </c>
      <c r="F223" s="30" t="s">
        <v>176</v>
      </c>
      <c r="G223" s="74">
        <v>200</v>
      </c>
      <c r="H223" s="74">
        <v>200</v>
      </c>
      <c r="I223" s="36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55"/>
      <c r="X223" s="75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</row>
    <row r="224" spans="1:35" s="46" customFormat="1" ht="14.25" x14ac:dyDescent="0.25">
      <c r="A224" s="56">
        <v>214</v>
      </c>
      <c r="B224" s="40"/>
      <c r="C224" s="40" t="s">
        <v>105</v>
      </c>
      <c r="D224" s="40"/>
      <c r="E224" s="56">
        <v>1</v>
      </c>
      <c r="F224" s="30" t="s">
        <v>73</v>
      </c>
      <c r="G224" s="74">
        <v>1000</v>
      </c>
      <c r="H224" s="74">
        <v>1000</v>
      </c>
      <c r="I224" s="36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55"/>
      <c r="X224" s="75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</row>
    <row r="225" spans="1:35" s="46" customFormat="1" ht="14.25" x14ac:dyDescent="0.25">
      <c r="A225" s="56">
        <v>215</v>
      </c>
      <c r="B225" s="40"/>
      <c r="C225" s="40" t="s">
        <v>76</v>
      </c>
      <c r="D225" s="40"/>
      <c r="E225" s="56">
        <v>1</v>
      </c>
      <c r="F225" s="30" t="s">
        <v>73</v>
      </c>
      <c r="G225" s="74">
        <v>50</v>
      </c>
      <c r="H225" s="74">
        <v>50</v>
      </c>
      <c r="I225" s="36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55"/>
      <c r="X225" s="75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</row>
    <row r="226" spans="1:35" s="46" customFormat="1" ht="14.25" x14ac:dyDescent="0.25">
      <c r="A226" s="56">
        <v>216</v>
      </c>
      <c r="B226" s="40"/>
      <c r="C226" s="40" t="s">
        <v>195</v>
      </c>
      <c r="D226" s="40"/>
      <c r="E226" s="56">
        <v>1</v>
      </c>
      <c r="F226" s="30" t="s">
        <v>73</v>
      </c>
      <c r="G226" s="74">
        <v>320</v>
      </c>
      <c r="H226" s="74">
        <v>320</v>
      </c>
      <c r="I226" s="36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55"/>
      <c r="X226" s="75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</row>
    <row r="227" spans="1:35" s="46" customFormat="1" ht="14.25" x14ac:dyDescent="0.25">
      <c r="A227" s="56">
        <v>217</v>
      </c>
      <c r="B227" s="40"/>
      <c r="C227" s="40" t="s">
        <v>196</v>
      </c>
      <c r="D227" s="40"/>
      <c r="E227" s="56">
        <v>1</v>
      </c>
      <c r="F227" s="30" t="s">
        <v>73</v>
      </c>
      <c r="G227" s="74">
        <v>20</v>
      </c>
      <c r="H227" s="74">
        <v>20</v>
      </c>
      <c r="I227" s="36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55"/>
      <c r="X227" s="75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</row>
    <row r="228" spans="1:35" s="46" customFormat="1" ht="14.25" x14ac:dyDescent="0.25">
      <c r="A228" s="56">
        <v>218</v>
      </c>
      <c r="B228" s="40"/>
      <c r="C228" s="40" t="s">
        <v>87</v>
      </c>
      <c r="D228" s="40"/>
      <c r="E228" s="56">
        <v>1</v>
      </c>
      <c r="F228" s="30" t="s">
        <v>73</v>
      </c>
      <c r="G228" s="74">
        <v>9</v>
      </c>
      <c r="H228" s="74">
        <v>9</v>
      </c>
      <c r="I228" s="36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55"/>
      <c r="X228" s="75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</row>
    <row r="229" spans="1:35" s="46" customFormat="1" ht="14.25" x14ac:dyDescent="0.25">
      <c r="A229" s="56">
        <v>219</v>
      </c>
      <c r="B229" s="40"/>
      <c r="C229" s="40" t="s">
        <v>197</v>
      </c>
      <c r="D229" s="40"/>
      <c r="E229" s="56">
        <v>1</v>
      </c>
      <c r="F229" s="30" t="s">
        <v>73</v>
      </c>
      <c r="G229" s="74">
        <v>50</v>
      </c>
      <c r="H229" s="74">
        <v>50</v>
      </c>
      <c r="I229" s="36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55"/>
      <c r="X229" s="75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</row>
    <row r="230" spans="1:35" s="46" customFormat="1" ht="14.25" x14ac:dyDescent="0.25">
      <c r="A230" s="56">
        <v>220</v>
      </c>
      <c r="B230" s="40"/>
      <c r="C230" s="40" t="s">
        <v>198</v>
      </c>
      <c r="D230" s="40"/>
      <c r="E230" s="56">
        <v>1</v>
      </c>
      <c r="F230" s="30" t="s">
        <v>73</v>
      </c>
      <c r="G230" s="74">
        <v>45</v>
      </c>
      <c r="H230" s="74">
        <v>45</v>
      </c>
      <c r="I230" s="36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55"/>
      <c r="X230" s="75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</row>
    <row r="231" spans="1:35" s="46" customFormat="1" ht="14.25" x14ac:dyDescent="0.25">
      <c r="A231" s="56">
        <v>221</v>
      </c>
      <c r="B231" s="40"/>
      <c r="C231" s="40" t="s">
        <v>111</v>
      </c>
      <c r="D231" s="40"/>
      <c r="E231" s="56">
        <v>1</v>
      </c>
      <c r="F231" s="30" t="s">
        <v>112</v>
      </c>
      <c r="G231" s="74">
        <v>55</v>
      </c>
      <c r="H231" s="74">
        <v>55</v>
      </c>
      <c r="I231" s="36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55"/>
      <c r="X231" s="75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</row>
    <row r="232" spans="1:35" s="46" customFormat="1" ht="14.25" x14ac:dyDescent="0.25">
      <c r="A232" s="56">
        <v>222</v>
      </c>
      <c r="B232" s="40"/>
      <c r="C232" s="40" t="s">
        <v>228</v>
      </c>
      <c r="D232" s="40"/>
      <c r="E232" s="56">
        <v>1</v>
      </c>
      <c r="F232" s="30" t="s">
        <v>73</v>
      </c>
      <c r="G232" s="74">
        <v>40</v>
      </c>
      <c r="H232" s="74">
        <v>40</v>
      </c>
      <c r="I232" s="36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55"/>
      <c r="X232" s="75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</row>
    <row r="233" spans="1:35" s="46" customFormat="1" ht="14.25" x14ac:dyDescent="0.25">
      <c r="A233" s="56">
        <v>223</v>
      </c>
      <c r="B233" s="40"/>
      <c r="C233" s="40" t="s">
        <v>143</v>
      </c>
      <c r="D233" s="40"/>
      <c r="E233" s="56">
        <v>1</v>
      </c>
      <c r="F233" s="30" t="s">
        <v>73</v>
      </c>
      <c r="G233" s="74">
        <v>550</v>
      </c>
      <c r="H233" s="74">
        <v>550</v>
      </c>
      <c r="I233" s="36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55"/>
      <c r="X233" s="75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</row>
    <row r="234" spans="1:35" s="46" customFormat="1" ht="14.25" x14ac:dyDescent="0.25">
      <c r="A234" s="56">
        <v>224</v>
      </c>
      <c r="B234" s="40"/>
      <c r="C234" s="40" t="s">
        <v>200</v>
      </c>
      <c r="D234" s="40"/>
      <c r="E234" s="56">
        <v>1</v>
      </c>
      <c r="F234" s="30" t="s">
        <v>73</v>
      </c>
      <c r="G234" s="74">
        <v>65</v>
      </c>
      <c r="H234" s="74">
        <v>65</v>
      </c>
      <c r="I234" s="36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55"/>
      <c r="X234" s="75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</row>
    <row r="235" spans="1:35" s="46" customFormat="1" ht="14.25" x14ac:dyDescent="0.25">
      <c r="A235" s="56">
        <v>225</v>
      </c>
      <c r="B235" s="40"/>
      <c r="C235" s="40" t="s">
        <v>113</v>
      </c>
      <c r="D235" s="40"/>
      <c r="E235" s="56">
        <v>1</v>
      </c>
      <c r="F235" s="30" t="s">
        <v>73</v>
      </c>
      <c r="G235" s="74">
        <v>100</v>
      </c>
      <c r="H235" s="74">
        <v>100</v>
      </c>
      <c r="I235" s="36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55"/>
      <c r="X235" s="75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</row>
    <row r="236" spans="1:35" s="46" customFormat="1" ht="14.25" x14ac:dyDescent="0.25">
      <c r="A236" s="56">
        <v>226</v>
      </c>
      <c r="B236" s="40"/>
      <c r="C236" s="40" t="s">
        <v>201</v>
      </c>
      <c r="D236" s="40"/>
      <c r="E236" s="56">
        <v>1</v>
      </c>
      <c r="F236" s="30" t="s">
        <v>73</v>
      </c>
      <c r="G236" s="74">
        <v>420</v>
      </c>
      <c r="H236" s="74">
        <v>420</v>
      </c>
      <c r="I236" s="36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55"/>
      <c r="X236" s="75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</row>
    <row r="237" spans="1:35" s="46" customFormat="1" ht="14.25" x14ac:dyDescent="0.25">
      <c r="A237" s="56">
        <v>227</v>
      </c>
      <c r="B237" s="40"/>
      <c r="C237" s="40" t="s">
        <v>202</v>
      </c>
      <c r="D237" s="40"/>
      <c r="E237" s="56">
        <v>1</v>
      </c>
      <c r="F237" s="30" t="s">
        <v>48</v>
      </c>
      <c r="G237" s="74">
        <v>100</v>
      </c>
      <c r="H237" s="74">
        <v>100</v>
      </c>
      <c r="I237" s="36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55"/>
      <c r="X237" s="75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</row>
    <row r="238" spans="1:35" s="46" customFormat="1" ht="14.25" x14ac:dyDescent="0.25">
      <c r="A238" s="56">
        <v>228</v>
      </c>
      <c r="B238" s="40"/>
      <c r="C238" s="40" t="s">
        <v>203</v>
      </c>
      <c r="D238" s="40"/>
      <c r="E238" s="56">
        <v>1</v>
      </c>
      <c r="F238" s="30" t="s">
        <v>48</v>
      </c>
      <c r="G238" s="74">
        <v>100</v>
      </c>
      <c r="H238" s="74">
        <v>100</v>
      </c>
      <c r="I238" s="36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55"/>
      <c r="X238" s="75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</row>
    <row r="239" spans="1:35" s="46" customFormat="1" ht="14.25" x14ac:dyDescent="0.25">
      <c r="A239" s="56">
        <v>229</v>
      </c>
      <c r="B239" s="40"/>
      <c r="C239" s="40" t="s">
        <v>204</v>
      </c>
      <c r="D239" s="40"/>
      <c r="E239" s="56">
        <v>1</v>
      </c>
      <c r="F239" s="30" t="s">
        <v>48</v>
      </c>
      <c r="G239" s="74">
        <v>200</v>
      </c>
      <c r="H239" s="74">
        <v>200</v>
      </c>
      <c r="I239" s="36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55"/>
      <c r="X239" s="75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</row>
    <row r="240" spans="1:35" s="46" customFormat="1" ht="14.25" x14ac:dyDescent="0.25">
      <c r="A240" s="56">
        <v>230</v>
      </c>
      <c r="B240" s="40"/>
      <c r="C240" s="40" t="s">
        <v>205</v>
      </c>
      <c r="D240" s="40"/>
      <c r="E240" s="56">
        <v>1</v>
      </c>
      <c r="F240" s="30" t="s">
        <v>48</v>
      </c>
      <c r="G240" s="74">
        <v>50</v>
      </c>
      <c r="H240" s="74">
        <v>50</v>
      </c>
      <c r="I240" s="36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55"/>
      <c r="X240" s="75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</row>
    <row r="241" spans="1:35" s="46" customFormat="1" ht="14.25" x14ac:dyDescent="0.25">
      <c r="A241" s="56">
        <v>231</v>
      </c>
      <c r="B241" s="40"/>
      <c r="C241" s="40" t="s">
        <v>206</v>
      </c>
      <c r="D241" s="40"/>
      <c r="E241" s="56">
        <v>1</v>
      </c>
      <c r="F241" s="30" t="s">
        <v>48</v>
      </c>
      <c r="G241" s="74">
        <v>50</v>
      </c>
      <c r="H241" s="74">
        <v>50</v>
      </c>
      <c r="I241" s="36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55"/>
      <c r="X241" s="75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</row>
    <row r="242" spans="1:35" s="46" customFormat="1" ht="14.25" x14ac:dyDescent="0.25">
      <c r="A242" s="56">
        <v>232</v>
      </c>
      <c r="B242" s="40"/>
      <c r="C242" s="40" t="s">
        <v>207</v>
      </c>
      <c r="D242" s="40"/>
      <c r="E242" s="56">
        <v>1</v>
      </c>
      <c r="F242" s="30" t="s">
        <v>48</v>
      </c>
      <c r="G242" s="74">
        <v>500</v>
      </c>
      <c r="H242" s="74">
        <v>500</v>
      </c>
      <c r="I242" s="36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55"/>
      <c r="X242" s="75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</row>
    <row r="243" spans="1:35" s="46" customFormat="1" ht="14.25" x14ac:dyDescent="0.25">
      <c r="A243" s="56">
        <v>233</v>
      </c>
      <c r="B243" s="40"/>
      <c r="C243" s="40" t="s">
        <v>208</v>
      </c>
      <c r="D243" s="40"/>
      <c r="E243" s="56">
        <v>1</v>
      </c>
      <c r="F243" s="30" t="s">
        <v>48</v>
      </c>
      <c r="G243" s="74">
        <v>200</v>
      </c>
      <c r="H243" s="74">
        <v>200</v>
      </c>
      <c r="I243" s="36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55"/>
      <c r="X243" s="75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</row>
    <row r="244" spans="1:35" s="46" customFormat="1" ht="14.25" x14ac:dyDescent="0.25">
      <c r="A244" s="56">
        <v>234</v>
      </c>
      <c r="B244" s="40"/>
      <c r="C244" s="40" t="s">
        <v>209</v>
      </c>
      <c r="D244" s="40"/>
      <c r="E244" s="56">
        <v>1</v>
      </c>
      <c r="F244" s="30" t="s">
        <v>48</v>
      </c>
      <c r="G244" s="74">
        <v>200</v>
      </c>
      <c r="H244" s="74">
        <v>200</v>
      </c>
      <c r="I244" s="36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55"/>
      <c r="X244" s="75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</row>
    <row r="245" spans="1:35" s="46" customFormat="1" ht="14.25" x14ac:dyDescent="0.25">
      <c r="A245" s="56">
        <v>235</v>
      </c>
      <c r="B245" s="40"/>
      <c r="C245" s="40" t="s">
        <v>210</v>
      </c>
      <c r="D245" s="40"/>
      <c r="E245" s="56">
        <v>1</v>
      </c>
      <c r="F245" s="30" t="s">
        <v>48</v>
      </c>
      <c r="G245" s="74">
        <v>150</v>
      </c>
      <c r="H245" s="74">
        <v>150</v>
      </c>
      <c r="I245" s="36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55"/>
      <c r="X245" s="75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</row>
    <row r="246" spans="1:35" s="46" customFormat="1" ht="14.25" x14ac:dyDescent="0.25">
      <c r="A246" s="56">
        <v>236</v>
      </c>
      <c r="B246" s="40"/>
      <c r="C246" s="40" t="s">
        <v>211</v>
      </c>
      <c r="D246" s="40"/>
      <c r="E246" s="56">
        <v>1</v>
      </c>
      <c r="F246" s="30" t="s">
        <v>48</v>
      </c>
      <c r="G246" s="74">
        <v>250</v>
      </c>
      <c r="H246" s="74">
        <v>250</v>
      </c>
      <c r="I246" s="36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55"/>
      <c r="X246" s="75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</row>
    <row r="247" spans="1:35" s="46" customFormat="1" ht="14.25" x14ac:dyDescent="0.25">
      <c r="A247" s="56">
        <v>237</v>
      </c>
      <c r="B247" s="40"/>
      <c r="C247" s="40" t="s">
        <v>212</v>
      </c>
      <c r="D247" s="40"/>
      <c r="E247" s="56">
        <v>1</v>
      </c>
      <c r="F247" s="30" t="s">
        <v>48</v>
      </c>
      <c r="G247" s="74">
        <v>150</v>
      </c>
      <c r="H247" s="74">
        <v>150</v>
      </c>
      <c r="I247" s="36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55"/>
      <c r="X247" s="75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</row>
    <row r="248" spans="1:35" s="46" customFormat="1" ht="14.25" x14ac:dyDescent="0.25">
      <c r="A248" s="56">
        <v>238</v>
      </c>
      <c r="B248" s="40"/>
      <c r="C248" s="40" t="s">
        <v>213</v>
      </c>
      <c r="D248" s="40"/>
      <c r="E248" s="56">
        <v>1</v>
      </c>
      <c r="F248" s="30" t="s">
        <v>48</v>
      </c>
      <c r="G248" s="74">
        <v>150</v>
      </c>
      <c r="H248" s="74">
        <v>150</v>
      </c>
      <c r="I248" s="36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55"/>
      <c r="X248" s="75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</row>
    <row r="249" spans="1:35" s="46" customFormat="1" ht="27" x14ac:dyDescent="0.25">
      <c r="A249" s="63">
        <v>239</v>
      </c>
      <c r="B249" s="69" t="s">
        <v>62</v>
      </c>
      <c r="C249" s="69" t="s">
        <v>40</v>
      </c>
      <c r="D249" s="69" t="s">
        <v>28</v>
      </c>
      <c r="E249" s="70"/>
      <c r="F249" s="70"/>
      <c r="G249" s="69"/>
      <c r="H249" s="71">
        <v>28631.5</v>
      </c>
      <c r="I249" s="69" t="s">
        <v>64</v>
      </c>
      <c r="J249" s="106"/>
      <c r="K249" s="106">
        <v>1</v>
      </c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55"/>
      <c r="W249" s="47"/>
      <c r="X249" s="77"/>
      <c r="Y249" s="73">
        <f>H249</f>
        <v>28631.5</v>
      </c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s="46" customFormat="1" ht="14.25" x14ac:dyDescent="0.25">
      <c r="A250" s="56">
        <v>240</v>
      </c>
      <c r="B250" s="40"/>
      <c r="C250" s="40" t="s">
        <v>105</v>
      </c>
      <c r="D250" s="40"/>
      <c r="E250" s="56">
        <v>1</v>
      </c>
      <c r="F250" s="30" t="s">
        <v>73</v>
      </c>
      <c r="G250" s="74">
        <v>1100</v>
      </c>
      <c r="H250" s="74">
        <v>1100</v>
      </c>
      <c r="I250" s="36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55"/>
      <c r="X250" s="75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</row>
    <row r="251" spans="1:35" s="46" customFormat="1" ht="14.25" x14ac:dyDescent="0.25">
      <c r="A251" s="56">
        <v>241</v>
      </c>
      <c r="B251" s="40"/>
      <c r="C251" s="40" t="s">
        <v>196</v>
      </c>
      <c r="D251" s="40"/>
      <c r="E251" s="56">
        <v>1</v>
      </c>
      <c r="F251" s="30" t="s">
        <v>73</v>
      </c>
      <c r="G251" s="74">
        <v>81</v>
      </c>
      <c r="H251" s="74">
        <v>81</v>
      </c>
      <c r="I251" s="36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55"/>
      <c r="X251" s="75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</row>
    <row r="252" spans="1:35" s="46" customFormat="1" ht="14.25" x14ac:dyDescent="0.25">
      <c r="A252" s="56">
        <v>242</v>
      </c>
      <c r="B252" s="40"/>
      <c r="C252" s="40" t="s">
        <v>87</v>
      </c>
      <c r="D252" s="40"/>
      <c r="E252" s="56">
        <v>1</v>
      </c>
      <c r="F252" s="30" t="s">
        <v>91</v>
      </c>
      <c r="G252" s="74">
        <v>9</v>
      </c>
      <c r="H252" s="74">
        <v>9</v>
      </c>
      <c r="I252" s="36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55"/>
      <c r="X252" s="75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</row>
    <row r="253" spans="1:35" s="46" customFormat="1" ht="14.25" x14ac:dyDescent="0.25">
      <c r="A253" s="56">
        <v>243</v>
      </c>
      <c r="B253" s="40"/>
      <c r="C253" s="40" t="s">
        <v>144</v>
      </c>
      <c r="D253" s="40"/>
      <c r="E253" s="56">
        <v>1</v>
      </c>
      <c r="F253" s="30" t="s">
        <v>73</v>
      </c>
      <c r="G253" s="74">
        <v>31.5</v>
      </c>
      <c r="H253" s="74">
        <v>31.5</v>
      </c>
      <c r="I253" s="36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55"/>
      <c r="X253" s="75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</row>
    <row r="254" spans="1:35" s="46" customFormat="1" ht="14.25" x14ac:dyDescent="0.25">
      <c r="A254" s="56">
        <v>244</v>
      </c>
      <c r="B254" s="40"/>
      <c r="C254" s="40" t="s">
        <v>197</v>
      </c>
      <c r="D254" s="40"/>
      <c r="E254" s="56">
        <v>1</v>
      </c>
      <c r="F254" s="30" t="s">
        <v>73</v>
      </c>
      <c r="G254" s="74">
        <v>60</v>
      </c>
      <c r="H254" s="74">
        <v>60</v>
      </c>
      <c r="I254" s="36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55"/>
      <c r="X254" s="75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</row>
    <row r="255" spans="1:35" s="46" customFormat="1" ht="14.25" x14ac:dyDescent="0.25">
      <c r="A255" s="56">
        <v>245</v>
      </c>
      <c r="B255" s="40"/>
      <c r="C255" s="40" t="s">
        <v>76</v>
      </c>
      <c r="D255" s="40"/>
      <c r="E255" s="56">
        <v>1</v>
      </c>
      <c r="F255" s="30" t="s">
        <v>73</v>
      </c>
      <c r="G255" s="74">
        <v>60</v>
      </c>
      <c r="H255" s="74">
        <v>60</v>
      </c>
      <c r="I255" s="36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55"/>
      <c r="X255" s="75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</row>
    <row r="256" spans="1:35" s="46" customFormat="1" ht="14.25" x14ac:dyDescent="0.25">
      <c r="A256" s="56">
        <v>246</v>
      </c>
      <c r="B256" s="40"/>
      <c r="C256" s="40" t="s">
        <v>111</v>
      </c>
      <c r="D256" s="40"/>
      <c r="E256" s="56">
        <v>1</v>
      </c>
      <c r="F256" s="30" t="s">
        <v>112</v>
      </c>
      <c r="G256" s="74">
        <v>55</v>
      </c>
      <c r="H256" s="74">
        <v>55</v>
      </c>
      <c r="I256" s="36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55"/>
      <c r="X256" s="75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</row>
    <row r="257" spans="1:35" s="46" customFormat="1" ht="14.25" x14ac:dyDescent="0.25">
      <c r="A257" s="56">
        <v>247</v>
      </c>
      <c r="B257" s="40"/>
      <c r="C257" s="40" t="s">
        <v>143</v>
      </c>
      <c r="D257" s="40"/>
      <c r="E257" s="56">
        <v>1</v>
      </c>
      <c r="F257" s="30" t="s">
        <v>73</v>
      </c>
      <c r="G257" s="74">
        <v>425</v>
      </c>
      <c r="H257" s="74">
        <v>425</v>
      </c>
      <c r="I257" s="36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55"/>
      <c r="X257" s="75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</row>
    <row r="258" spans="1:35" s="46" customFormat="1" ht="14.25" x14ac:dyDescent="0.25">
      <c r="A258" s="56">
        <v>248</v>
      </c>
      <c r="B258" s="40"/>
      <c r="C258" s="40" t="s">
        <v>114</v>
      </c>
      <c r="D258" s="40"/>
      <c r="E258" s="56">
        <v>1</v>
      </c>
      <c r="F258" s="30" t="s">
        <v>73</v>
      </c>
      <c r="G258" s="74">
        <v>30</v>
      </c>
      <c r="H258" s="74">
        <v>30</v>
      </c>
      <c r="I258" s="36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55"/>
      <c r="X258" s="75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</row>
    <row r="259" spans="1:35" s="46" customFormat="1" ht="14.25" x14ac:dyDescent="0.25">
      <c r="A259" s="56">
        <v>249</v>
      </c>
      <c r="B259" s="40"/>
      <c r="C259" s="40" t="s">
        <v>229</v>
      </c>
      <c r="D259" s="40"/>
      <c r="E259" s="56">
        <v>1</v>
      </c>
      <c r="F259" s="30" t="s">
        <v>73</v>
      </c>
      <c r="G259" s="74">
        <v>390</v>
      </c>
      <c r="H259" s="74">
        <v>390</v>
      </c>
      <c r="I259" s="36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55"/>
      <c r="X259" s="75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</row>
    <row r="260" spans="1:35" s="46" customFormat="1" ht="14.25" x14ac:dyDescent="0.25">
      <c r="A260" s="56">
        <v>250</v>
      </c>
      <c r="B260" s="40"/>
      <c r="C260" s="40" t="s">
        <v>230</v>
      </c>
      <c r="D260" s="40"/>
      <c r="E260" s="56">
        <v>1</v>
      </c>
      <c r="F260" s="30" t="s">
        <v>73</v>
      </c>
      <c r="G260" s="74">
        <v>100</v>
      </c>
      <c r="H260" s="74">
        <v>100</v>
      </c>
      <c r="I260" s="36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55"/>
      <c r="X260" s="75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</row>
    <row r="261" spans="1:35" s="46" customFormat="1" ht="14.25" x14ac:dyDescent="0.25">
      <c r="A261" s="56">
        <v>251</v>
      </c>
      <c r="B261" s="40"/>
      <c r="C261" s="40" t="s">
        <v>231</v>
      </c>
      <c r="D261" s="40"/>
      <c r="E261" s="56">
        <v>3</v>
      </c>
      <c r="F261" s="30" t="s">
        <v>232</v>
      </c>
      <c r="G261" s="74">
        <v>45</v>
      </c>
      <c r="H261" s="74">
        <v>135</v>
      </c>
      <c r="I261" s="36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55"/>
      <c r="X261" s="75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</row>
    <row r="262" spans="1:35" s="46" customFormat="1" ht="14.25" x14ac:dyDescent="0.25">
      <c r="A262" s="56">
        <v>252</v>
      </c>
      <c r="B262" s="40"/>
      <c r="C262" s="40" t="s">
        <v>233</v>
      </c>
      <c r="D262" s="40"/>
      <c r="E262" s="56">
        <v>1</v>
      </c>
      <c r="F262" s="30" t="s">
        <v>73</v>
      </c>
      <c r="G262" s="74">
        <v>150</v>
      </c>
      <c r="H262" s="74">
        <v>150</v>
      </c>
      <c r="I262" s="36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55"/>
      <c r="X262" s="75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</row>
    <row r="263" spans="1:35" s="46" customFormat="1" ht="14.25" x14ac:dyDescent="0.25">
      <c r="A263" s="56">
        <v>253</v>
      </c>
      <c r="B263" s="40"/>
      <c r="C263" s="40" t="s">
        <v>119</v>
      </c>
      <c r="D263" s="40"/>
      <c r="E263" s="56">
        <v>5</v>
      </c>
      <c r="F263" s="30" t="s">
        <v>85</v>
      </c>
      <c r="G263" s="74">
        <v>175</v>
      </c>
      <c r="H263" s="74">
        <v>875</v>
      </c>
      <c r="I263" s="36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55"/>
      <c r="X263" s="75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</row>
    <row r="264" spans="1:35" s="46" customFormat="1" ht="14.25" x14ac:dyDescent="0.25">
      <c r="A264" s="56">
        <v>254</v>
      </c>
      <c r="B264" s="40"/>
      <c r="C264" s="40" t="s">
        <v>120</v>
      </c>
      <c r="D264" s="40"/>
      <c r="E264" s="56">
        <v>5</v>
      </c>
      <c r="F264" s="30" t="s">
        <v>85</v>
      </c>
      <c r="G264" s="74">
        <v>190</v>
      </c>
      <c r="H264" s="74">
        <v>950</v>
      </c>
      <c r="I264" s="36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55"/>
      <c r="X264" s="75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</row>
    <row r="265" spans="1:35" s="46" customFormat="1" ht="14.25" x14ac:dyDescent="0.25">
      <c r="A265" s="56">
        <v>255</v>
      </c>
      <c r="B265" s="40"/>
      <c r="C265" s="40" t="s">
        <v>90</v>
      </c>
      <c r="D265" s="40"/>
      <c r="E265" s="56">
        <v>15</v>
      </c>
      <c r="F265" s="30" t="s">
        <v>91</v>
      </c>
      <c r="G265" s="74">
        <v>32</v>
      </c>
      <c r="H265" s="74">
        <v>480</v>
      </c>
      <c r="I265" s="36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55"/>
      <c r="X265" s="75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</row>
    <row r="266" spans="1:35" s="46" customFormat="1" ht="14.25" x14ac:dyDescent="0.25">
      <c r="A266" s="56">
        <v>256</v>
      </c>
      <c r="B266" s="40"/>
      <c r="C266" s="40" t="s">
        <v>92</v>
      </c>
      <c r="D266" s="40"/>
      <c r="E266" s="56">
        <v>1</v>
      </c>
      <c r="F266" s="30" t="s">
        <v>93</v>
      </c>
      <c r="G266" s="74">
        <v>100</v>
      </c>
      <c r="H266" s="74">
        <v>100</v>
      </c>
      <c r="I266" s="36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55"/>
      <c r="X266" s="75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</row>
    <row r="267" spans="1:35" s="46" customFormat="1" ht="14.25" x14ac:dyDescent="0.25">
      <c r="A267" s="56">
        <v>257</v>
      </c>
      <c r="B267" s="40"/>
      <c r="C267" s="40" t="s">
        <v>234</v>
      </c>
      <c r="D267" s="40"/>
      <c r="E267" s="56">
        <v>1</v>
      </c>
      <c r="F267" s="30" t="s">
        <v>73</v>
      </c>
      <c r="G267" s="74">
        <v>14</v>
      </c>
      <c r="H267" s="74">
        <v>14</v>
      </c>
      <c r="I267" s="36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55"/>
      <c r="X267" s="75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</row>
    <row r="268" spans="1:35" s="46" customFormat="1" ht="14.25" x14ac:dyDescent="0.25">
      <c r="A268" s="56">
        <v>258</v>
      </c>
      <c r="B268" s="40"/>
      <c r="C268" s="40" t="s">
        <v>95</v>
      </c>
      <c r="D268" s="40"/>
      <c r="E268" s="56">
        <v>1</v>
      </c>
      <c r="F268" s="30" t="s">
        <v>187</v>
      </c>
      <c r="G268" s="74">
        <v>240</v>
      </c>
      <c r="H268" s="74">
        <v>240</v>
      </c>
      <c r="I268" s="36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55"/>
      <c r="X268" s="75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</row>
    <row r="269" spans="1:35" s="46" customFormat="1" ht="14.25" x14ac:dyDescent="0.25">
      <c r="A269" s="56">
        <v>259</v>
      </c>
      <c r="B269" s="40"/>
      <c r="C269" s="40" t="s">
        <v>97</v>
      </c>
      <c r="D269" s="40"/>
      <c r="E269" s="56">
        <v>1</v>
      </c>
      <c r="F269" s="30" t="s">
        <v>187</v>
      </c>
      <c r="G269" s="74">
        <v>250</v>
      </c>
      <c r="H269" s="74">
        <v>250</v>
      </c>
      <c r="I269" s="36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55"/>
      <c r="X269" s="75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</row>
    <row r="270" spans="1:35" s="46" customFormat="1" ht="14.25" x14ac:dyDescent="0.25">
      <c r="A270" s="56">
        <v>260</v>
      </c>
      <c r="B270" s="40"/>
      <c r="C270" s="40" t="s">
        <v>98</v>
      </c>
      <c r="D270" s="40"/>
      <c r="E270" s="56">
        <v>1</v>
      </c>
      <c r="F270" s="30" t="s">
        <v>187</v>
      </c>
      <c r="G270" s="74">
        <v>250</v>
      </c>
      <c r="H270" s="74">
        <v>250</v>
      </c>
      <c r="I270" s="36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55"/>
      <c r="X270" s="75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</row>
    <row r="271" spans="1:35" s="46" customFormat="1" ht="14.25" x14ac:dyDescent="0.25">
      <c r="A271" s="56">
        <v>261</v>
      </c>
      <c r="B271" s="40"/>
      <c r="C271" s="40" t="s">
        <v>99</v>
      </c>
      <c r="D271" s="40"/>
      <c r="E271" s="56">
        <v>1</v>
      </c>
      <c r="F271" s="30" t="s">
        <v>187</v>
      </c>
      <c r="G271" s="74">
        <v>250</v>
      </c>
      <c r="H271" s="74">
        <v>250</v>
      </c>
      <c r="I271" s="36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55"/>
      <c r="X271" s="75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</row>
    <row r="272" spans="1:35" s="46" customFormat="1" ht="14.25" x14ac:dyDescent="0.25">
      <c r="A272" s="56">
        <v>262</v>
      </c>
      <c r="B272" s="40"/>
      <c r="C272" s="40" t="s">
        <v>126</v>
      </c>
      <c r="D272" s="40"/>
      <c r="E272" s="56">
        <v>1</v>
      </c>
      <c r="F272" s="30" t="s">
        <v>73</v>
      </c>
      <c r="G272" s="74">
        <v>7</v>
      </c>
      <c r="H272" s="74">
        <v>7</v>
      </c>
      <c r="I272" s="36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55"/>
      <c r="X272" s="75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</row>
    <row r="273" spans="1:35" s="46" customFormat="1" ht="14.25" x14ac:dyDescent="0.25">
      <c r="A273" s="56">
        <v>263</v>
      </c>
      <c r="B273" s="40"/>
      <c r="C273" s="40" t="s">
        <v>235</v>
      </c>
      <c r="D273" s="40"/>
      <c r="E273" s="56">
        <v>1</v>
      </c>
      <c r="F273" s="30" t="s">
        <v>73</v>
      </c>
      <c r="G273" s="74">
        <v>20</v>
      </c>
      <c r="H273" s="74">
        <v>20</v>
      </c>
      <c r="I273" s="36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55"/>
      <c r="X273" s="75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</row>
    <row r="274" spans="1:35" s="46" customFormat="1" ht="14.25" x14ac:dyDescent="0.25">
      <c r="A274" s="56">
        <v>264</v>
      </c>
      <c r="B274" s="40"/>
      <c r="C274" s="40" t="s">
        <v>236</v>
      </c>
      <c r="D274" s="40"/>
      <c r="E274" s="56">
        <v>1</v>
      </c>
      <c r="F274" s="30" t="s">
        <v>73</v>
      </c>
      <c r="G274" s="74">
        <v>65</v>
      </c>
      <c r="H274" s="74">
        <v>65</v>
      </c>
      <c r="I274" s="36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55"/>
      <c r="X274" s="75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</row>
    <row r="275" spans="1:35" s="46" customFormat="1" ht="14.25" x14ac:dyDescent="0.25">
      <c r="A275" s="56">
        <v>265</v>
      </c>
      <c r="B275" s="40"/>
      <c r="C275" s="40" t="s">
        <v>237</v>
      </c>
      <c r="D275" s="40"/>
      <c r="E275" s="56">
        <v>1</v>
      </c>
      <c r="F275" s="30" t="s">
        <v>73</v>
      </c>
      <c r="G275" s="74">
        <v>65</v>
      </c>
      <c r="H275" s="74">
        <v>65</v>
      </c>
      <c r="I275" s="36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55"/>
      <c r="X275" s="75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</row>
    <row r="276" spans="1:35" s="46" customFormat="1" ht="14.25" x14ac:dyDescent="0.25">
      <c r="A276" s="56">
        <v>266</v>
      </c>
      <c r="B276" s="40"/>
      <c r="C276" s="40" t="s">
        <v>238</v>
      </c>
      <c r="D276" s="40"/>
      <c r="E276" s="56">
        <v>1</v>
      </c>
      <c r="F276" s="30" t="s">
        <v>73</v>
      </c>
      <c r="G276" s="74">
        <v>65</v>
      </c>
      <c r="H276" s="74">
        <v>65</v>
      </c>
      <c r="I276" s="36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55"/>
      <c r="X276" s="75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</row>
    <row r="277" spans="1:35" s="46" customFormat="1" ht="14.25" x14ac:dyDescent="0.25">
      <c r="A277" s="56">
        <v>267</v>
      </c>
      <c r="B277" s="40"/>
      <c r="C277" s="40" t="s">
        <v>239</v>
      </c>
      <c r="D277" s="40"/>
      <c r="E277" s="56">
        <v>1</v>
      </c>
      <c r="F277" s="30" t="s">
        <v>142</v>
      </c>
      <c r="G277" s="74">
        <v>200</v>
      </c>
      <c r="H277" s="74">
        <v>200</v>
      </c>
      <c r="I277" s="36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55"/>
      <c r="X277" s="75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</row>
    <row r="278" spans="1:35" s="46" customFormat="1" ht="14.25" x14ac:dyDescent="0.25">
      <c r="A278" s="56">
        <v>268</v>
      </c>
      <c r="B278" s="40"/>
      <c r="C278" s="40" t="s">
        <v>240</v>
      </c>
      <c r="D278" s="40"/>
      <c r="E278" s="56">
        <v>1</v>
      </c>
      <c r="F278" s="30" t="s">
        <v>73</v>
      </c>
      <c r="G278" s="74">
        <v>30</v>
      </c>
      <c r="H278" s="74">
        <v>30</v>
      </c>
      <c r="I278" s="36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55"/>
      <c r="X278" s="75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</row>
    <row r="279" spans="1:35" s="46" customFormat="1" ht="14.25" x14ac:dyDescent="0.25">
      <c r="A279" s="56">
        <v>269</v>
      </c>
      <c r="B279" s="40"/>
      <c r="C279" s="40" t="s">
        <v>241</v>
      </c>
      <c r="D279" s="40"/>
      <c r="E279" s="56">
        <v>1</v>
      </c>
      <c r="F279" s="30" t="s">
        <v>73</v>
      </c>
      <c r="G279" s="74">
        <v>30</v>
      </c>
      <c r="H279" s="74">
        <v>30</v>
      </c>
      <c r="I279" s="36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55"/>
      <c r="X279" s="75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</row>
    <row r="280" spans="1:35" s="46" customFormat="1" ht="14.25" x14ac:dyDescent="0.25">
      <c r="A280" s="56">
        <v>270</v>
      </c>
      <c r="B280" s="40"/>
      <c r="C280" s="40" t="s">
        <v>242</v>
      </c>
      <c r="D280" s="40"/>
      <c r="E280" s="56">
        <v>1</v>
      </c>
      <c r="F280" s="30" t="s">
        <v>73</v>
      </c>
      <c r="G280" s="74">
        <v>30</v>
      </c>
      <c r="H280" s="74">
        <v>30</v>
      </c>
      <c r="I280" s="36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55"/>
      <c r="X280" s="75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</row>
    <row r="281" spans="1:35" s="46" customFormat="1" ht="14.25" x14ac:dyDescent="0.25">
      <c r="A281" s="56">
        <v>271</v>
      </c>
      <c r="B281" s="40"/>
      <c r="C281" s="40" t="s">
        <v>243</v>
      </c>
      <c r="D281" s="40"/>
      <c r="E281" s="56">
        <v>1</v>
      </c>
      <c r="F281" s="30" t="s">
        <v>73</v>
      </c>
      <c r="G281" s="74">
        <v>450</v>
      </c>
      <c r="H281" s="74">
        <v>450</v>
      </c>
      <c r="I281" s="36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55"/>
      <c r="X281" s="75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</row>
    <row r="282" spans="1:35" s="46" customFormat="1" ht="14.25" x14ac:dyDescent="0.25">
      <c r="A282" s="56">
        <v>272</v>
      </c>
      <c r="B282" s="40"/>
      <c r="C282" s="40" t="s">
        <v>244</v>
      </c>
      <c r="D282" s="40"/>
      <c r="E282" s="56">
        <v>1</v>
      </c>
      <c r="F282" s="30" t="s">
        <v>73</v>
      </c>
      <c r="G282" s="74">
        <v>65</v>
      </c>
      <c r="H282" s="74">
        <v>65</v>
      </c>
      <c r="I282" s="36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55"/>
      <c r="X282" s="75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</row>
    <row r="283" spans="1:35" s="46" customFormat="1" ht="14.25" x14ac:dyDescent="0.25">
      <c r="A283" s="56">
        <v>273</v>
      </c>
      <c r="B283" s="40"/>
      <c r="C283" s="40" t="s">
        <v>245</v>
      </c>
      <c r="D283" s="40"/>
      <c r="E283" s="56">
        <v>1</v>
      </c>
      <c r="F283" s="30" t="s">
        <v>73</v>
      </c>
      <c r="G283" s="74">
        <v>10</v>
      </c>
      <c r="H283" s="74">
        <v>10</v>
      </c>
      <c r="I283" s="36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55"/>
      <c r="X283" s="75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</row>
    <row r="284" spans="1:35" s="46" customFormat="1" ht="14.25" x14ac:dyDescent="0.25">
      <c r="A284" s="56">
        <v>274</v>
      </c>
      <c r="B284" s="40"/>
      <c r="C284" s="40" t="s">
        <v>246</v>
      </c>
      <c r="D284" s="40"/>
      <c r="E284" s="56">
        <v>1</v>
      </c>
      <c r="F284" s="30" t="s">
        <v>91</v>
      </c>
      <c r="G284" s="74">
        <v>1200</v>
      </c>
      <c r="H284" s="74">
        <v>1200</v>
      </c>
      <c r="I284" s="36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55"/>
      <c r="X284" s="75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</row>
    <row r="285" spans="1:35" s="46" customFormat="1" ht="14.25" x14ac:dyDescent="0.25">
      <c r="A285" s="56">
        <v>275</v>
      </c>
      <c r="B285" s="40"/>
      <c r="C285" s="40" t="s">
        <v>247</v>
      </c>
      <c r="D285" s="40"/>
      <c r="E285" s="56">
        <v>1</v>
      </c>
      <c r="F285" s="30" t="s">
        <v>176</v>
      </c>
      <c r="G285" s="74">
        <v>700</v>
      </c>
      <c r="H285" s="74">
        <v>700</v>
      </c>
      <c r="I285" s="36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55"/>
      <c r="X285" s="75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</row>
    <row r="286" spans="1:35" s="46" customFormat="1" ht="14.25" x14ac:dyDescent="0.25">
      <c r="A286" s="56">
        <v>276</v>
      </c>
      <c r="B286" s="40"/>
      <c r="C286" s="40" t="s">
        <v>248</v>
      </c>
      <c r="D286" s="40"/>
      <c r="E286" s="56">
        <v>1</v>
      </c>
      <c r="F286" s="30" t="s">
        <v>73</v>
      </c>
      <c r="G286" s="74">
        <v>50</v>
      </c>
      <c r="H286" s="74">
        <v>50</v>
      </c>
      <c r="I286" s="36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55"/>
      <c r="X286" s="75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</row>
    <row r="287" spans="1:35" s="46" customFormat="1" ht="14.25" x14ac:dyDescent="0.25">
      <c r="A287" s="56">
        <v>277</v>
      </c>
      <c r="B287" s="40"/>
      <c r="C287" s="40" t="s">
        <v>249</v>
      </c>
      <c r="D287" s="40"/>
      <c r="E287" s="56">
        <v>1</v>
      </c>
      <c r="F287" s="30" t="s">
        <v>93</v>
      </c>
      <c r="G287" s="74">
        <v>105</v>
      </c>
      <c r="H287" s="74">
        <v>105</v>
      </c>
      <c r="I287" s="36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55"/>
      <c r="X287" s="75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</row>
    <row r="288" spans="1:35" s="46" customFormat="1" ht="14.25" x14ac:dyDescent="0.25">
      <c r="A288" s="56">
        <v>278</v>
      </c>
      <c r="B288" s="40"/>
      <c r="C288" s="40" t="s">
        <v>250</v>
      </c>
      <c r="D288" s="40"/>
      <c r="E288" s="56">
        <v>1</v>
      </c>
      <c r="F288" s="30" t="s">
        <v>187</v>
      </c>
      <c r="G288" s="74">
        <v>54</v>
      </c>
      <c r="H288" s="74">
        <v>54</v>
      </c>
      <c r="I288" s="36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55"/>
      <c r="X288" s="75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</row>
    <row r="289" spans="1:35" s="46" customFormat="1" ht="14.25" x14ac:dyDescent="0.25">
      <c r="A289" s="56">
        <v>279</v>
      </c>
      <c r="B289" s="40"/>
      <c r="C289" s="40" t="s">
        <v>102</v>
      </c>
      <c r="D289" s="40"/>
      <c r="E289" s="56">
        <v>1</v>
      </c>
      <c r="F289" s="30" t="s">
        <v>48</v>
      </c>
      <c r="G289" s="74">
        <v>4100</v>
      </c>
      <c r="H289" s="74">
        <v>4100</v>
      </c>
      <c r="I289" s="36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55"/>
      <c r="X289" s="75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</row>
    <row r="290" spans="1:35" s="46" customFormat="1" ht="14.25" x14ac:dyDescent="0.25">
      <c r="A290" s="56">
        <v>280</v>
      </c>
      <c r="B290" s="40"/>
      <c r="C290" s="40" t="s">
        <v>103</v>
      </c>
      <c r="D290" s="40"/>
      <c r="E290" s="56">
        <v>4</v>
      </c>
      <c r="F290" s="30" t="s">
        <v>104</v>
      </c>
      <c r="G290" s="74">
        <v>750</v>
      </c>
      <c r="H290" s="74">
        <v>3000</v>
      </c>
      <c r="I290" s="36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55"/>
      <c r="X290" s="75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</row>
    <row r="291" spans="1:35" s="46" customFormat="1" ht="14.25" x14ac:dyDescent="0.25">
      <c r="A291" s="56">
        <v>281</v>
      </c>
      <c r="B291" s="40"/>
      <c r="C291" s="40" t="s">
        <v>251</v>
      </c>
      <c r="D291" s="40"/>
      <c r="E291" s="56">
        <v>5</v>
      </c>
      <c r="F291" s="30" t="s">
        <v>91</v>
      </c>
      <c r="G291" s="74">
        <v>85</v>
      </c>
      <c r="H291" s="74">
        <v>425</v>
      </c>
      <c r="I291" s="36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55"/>
      <c r="X291" s="75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</row>
    <row r="292" spans="1:35" s="46" customFormat="1" ht="14.25" x14ac:dyDescent="0.25">
      <c r="A292" s="56">
        <v>282</v>
      </c>
      <c r="B292" s="40"/>
      <c r="C292" s="40" t="s">
        <v>250</v>
      </c>
      <c r="D292" s="40"/>
      <c r="E292" s="56">
        <v>5</v>
      </c>
      <c r="F292" s="30" t="s">
        <v>73</v>
      </c>
      <c r="G292" s="74">
        <v>60</v>
      </c>
      <c r="H292" s="74">
        <v>300</v>
      </c>
      <c r="I292" s="36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55"/>
      <c r="X292" s="75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</row>
    <row r="293" spans="1:35" s="46" customFormat="1" ht="14.25" x14ac:dyDescent="0.25">
      <c r="A293" s="56">
        <v>283</v>
      </c>
      <c r="B293" s="40"/>
      <c r="C293" s="40" t="s">
        <v>252</v>
      </c>
      <c r="D293" s="40"/>
      <c r="E293" s="56">
        <v>5</v>
      </c>
      <c r="F293" s="30" t="s">
        <v>73</v>
      </c>
      <c r="G293" s="74">
        <v>54</v>
      </c>
      <c r="H293" s="74">
        <v>270</v>
      </c>
      <c r="I293" s="36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55"/>
      <c r="X293" s="75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</row>
    <row r="294" spans="1:35" s="46" customFormat="1" ht="14.25" x14ac:dyDescent="0.25">
      <c r="A294" s="56">
        <v>284</v>
      </c>
      <c r="B294" s="40"/>
      <c r="C294" s="40" t="s">
        <v>161</v>
      </c>
      <c r="D294" s="40"/>
      <c r="E294" s="56">
        <v>5</v>
      </c>
      <c r="F294" s="30" t="s">
        <v>73</v>
      </c>
      <c r="G294" s="74">
        <v>550</v>
      </c>
      <c r="H294" s="74">
        <v>2750</v>
      </c>
      <c r="I294" s="36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55"/>
      <c r="X294" s="75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</row>
    <row r="295" spans="1:35" s="46" customFormat="1" ht="14.25" x14ac:dyDescent="0.25">
      <c r="A295" s="56">
        <v>285</v>
      </c>
      <c r="B295" s="40"/>
      <c r="C295" s="40" t="s">
        <v>160</v>
      </c>
      <c r="D295" s="40"/>
      <c r="E295" s="56">
        <v>5</v>
      </c>
      <c r="F295" s="30" t="s">
        <v>73</v>
      </c>
      <c r="G295" s="74">
        <v>180</v>
      </c>
      <c r="H295" s="74">
        <v>900</v>
      </c>
      <c r="I295" s="36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55"/>
      <c r="X295" s="75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</row>
    <row r="296" spans="1:35" s="46" customFormat="1" ht="14.25" x14ac:dyDescent="0.25">
      <c r="A296" s="56">
        <v>286</v>
      </c>
      <c r="B296" s="40"/>
      <c r="C296" s="40" t="s">
        <v>162</v>
      </c>
      <c r="D296" s="40"/>
      <c r="E296" s="56">
        <v>5</v>
      </c>
      <c r="F296" s="30" t="s">
        <v>73</v>
      </c>
      <c r="G296" s="74">
        <v>85</v>
      </c>
      <c r="H296" s="74">
        <v>425</v>
      </c>
      <c r="I296" s="36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55"/>
      <c r="X296" s="75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</row>
    <row r="297" spans="1:35" s="46" customFormat="1" ht="14.25" x14ac:dyDescent="0.25">
      <c r="A297" s="56">
        <v>287</v>
      </c>
      <c r="B297" s="40"/>
      <c r="C297" s="40" t="s">
        <v>253</v>
      </c>
      <c r="D297" s="40"/>
      <c r="E297" s="56">
        <v>2</v>
      </c>
      <c r="F297" s="30" t="s">
        <v>73</v>
      </c>
      <c r="G297" s="74">
        <v>700</v>
      </c>
      <c r="H297" s="74">
        <v>1400</v>
      </c>
      <c r="I297" s="36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55"/>
      <c r="X297" s="75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</row>
    <row r="298" spans="1:35" s="46" customFormat="1" ht="14.25" x14ac:dyDescent="0.25">
      <c r="A298" s="56">
        <v>288</v>
      </c>
      <c r="B298" s="40"/>
      <c r="C298" s="40" t="s">
        <v>84</v>
      </c>
      <c r="D298" s="40"/>
      <c r="E298" s="56">
        <v>1</v>
      </c>
      <c r="F298" s="30" t="s">
        <v>91</v>
      </c>
      <c r="G298" s="74">
        <v>1350</v>
      </c>
      <c r="H298" s="74">
        <v>1350</v>
      </c>
      <c r="I298" s="36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55"/>
      <c r="X298" s="75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</row>
    <row r="299" spans="1:35" s="46" customFormat="1" ht="14.25" x14ac:dyDescent="0.25">
      <c r="A299" s="56">
        <v>289</v>
      </c>
      <c r="B299" s="40"/>
      <c r="C299" s="40" t="s">
        <v>254</v>
      </c>
      <c r="D299" s="40"/>
      <c r="E299" s="56">
        <v>3</v>
      </c>
      <c r="F299" s="30" t="s">
        <v>91</v>
      </c>
      <c r="G299" s="74">
        <v>80</v>
      </c>
      <c r="H299" s="74">
        <v>240</v>
      </c>
      <c r="I299" s="36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55"/>
      <c r="X299" s="75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</row>
    <row r="300" spans="1:35" s="46" customFormat="1" ht="14.25" x14ac:dyDescent="0.25">
      <c r="A300" s="56">
        <v>290</v>
      </c>
      <c r="B300" s="40"/>
      <c r="C300" s="40" t="s">
        <v>255</v>
      </c>
      <c r="D300" s="40"/>
      <c r="E300" s="56">
        <v>2</v>
      </c>
      <c r="F300" s="30" t="s">
        <v>73</v>
      </c>
      <c r="G300" s="74">
        <v>65</v>
      </c>
      <c r="H300" s="74">
        <v>130</v>
      </c>
      <c r="I300" s="36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55"/>
      <c r="X300" s="75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</row>
    <row r="301" spans="1:35" s="46" customFormat="1" ht="14.25" x14ac:dyDescent="0.25">
      <c r="A301" s="56">
        <v>291</v>
      </c>
      <c r="B301" s="40"/>
      <c r="C301" s="40" t="s">
        <v>256</v>
      </c>
      <c r="D301" s="40"/>
      <c r="E301" s="56">
        <v>2</v>
      </c>
      <c r="F301" s="30" t="s">
        <v>73</v>
      </c>
      <c r="G301" s="74">
        <v>80</v>
      </c>
      <c r="H301" s="74">
        <v>160</v>
      </c>
      <c r="I301" s="36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55"/>
      <c r="X301" s="75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</row>
    <row r="302" spans="1:35" s="46" customFormat="1" ht="14.25" x14ac:dyDescent="0.25">
      <c r="A302" s="56">
        <v>292</v>
      </c>
      <c r="B302" s="40"/>
      <c r="C302" s="40" t="s">
        <v>163</v>
      </c>
      <c r="D302" s="40"/>
      <c r="E302" s="56">
        <v>2</v>
      </c>
      <c r="F302" s="30" t="s">
        <v>73</v>
      </c>
      <c r="G302" s="74">
        <v>2000</v>
      </c>
      <c r="H302" s="74">
        <v>4000</v>
      </c>
      <c r="I302" s="36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55"/>
      <c r="X302" s="75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</row>
    <row r="303" spans="1:35" s="46" customFormat="1" ht="14.25" x14ac:dyDescent="0.25">
      <c r="A303" s="63">
        <v>293</v>
      </c>
      <c r="B303" s="69" t="s">
        <v>62</v>
      </c>
      <c r="C303" s="69" t="s">
        <v>58</v>
      </c>
      <c r="D303" s="69" t="s">
        <v>28</v>
      </c>
      <c r="E303" s="70"/>
      <c r="F303" s="70"/>
      <c r="G303" s="69"/>
      <c r="H303" s="71">
        <v>84000</v>
      </c>
      <c r="I303" s="69" t="s">
        <v>64</v>
      </c>
      <c r="J303" s="106"/>
      <c r="K303" s="106">
        <v>1</v>
      </c>
      <c r="L303" s="106"/>
      <c r="M303" s="106"/>
      <c r="N303" s="106">
        <v>1</v>
      </c>
      <c r="O303" s="106"/>
      <c r="P303" s="106"/>
      <c r="Q303" s="106"/>
      <c r="R303" s="106">
        <v>1</v>
      </c>
      <c r="S303" s="106"/>
      <c r="T303" s="106"/>
      <c r="U303" s="106"/>
      <c r="V303" s="55"/>
      <c r="W303" s="47"/>
      <c r="X303" s="77"/>
      <c r="Y303" s="73">
        <f>H303/3</f>
        <v>28000</v>
      </c>
      <c r="Z303" s="73"/>
      <c r="AA303" s="73"/>
      <c r="AB303" s="73">
        <f>Y303</f>
        <v>28000</v>
      </c>
      <c r="AC303" s="73"/>
      <c r="AD303" s="73"/>
      <c r="AE303" s="73"/>
      <c r="AF303" s="73">
        <f>AB303</f>
        <v>28000</v>
      </c>
      <c r="AG303" s="73"/>
      <c r="AH303" s="73"/>
      <c r="AI303" s="73"/>
    </row>
    <row r="304" spans="1:35" s="46" customFormat="1" ht="14.25" x14ac:dyDescent="0.25">
      <c r="A304" s="56">
        <v>294</v>
      </c>
      <c r="B304" s="40"/>
      <c r="C304" s="40" t="s">
        <v>87</v>
      </c>
      <c r="D304" s="40"/>
      <c r="E304" s="56">
        <v>24</v>
      </c>
      <c r="F304" s="30" t="s">
        <v>73</v>
      </c>
      <c r="G304" s="74">
        <v>10</v>
      </c>
      <c r="H304" s="74">
        <v>240</v>
      </c>
      <c r="I304" s="36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55"/>
      <c r="X304" s="75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</row>
    <row r="305" spans="1:35" s="46" customFormat="1" ht="14.25" x14ac:dyDescent="0.25">
      <c r="A305" s="56">
        <v>295</v>
      </c>
      <c r="B305" s="40"/>
      <c r="C305" s="40" t="s">
        <v>257</v>
      </c>
      <c r="D305" s="40"/>
      <c r="E305" s="56">
        <v>24</v>
      </c>
      <c r="F305" s="30" t="s">
        <v>73</v>
      </c>
      <c r="G305" s="74">
        <v>700</v>
      </c>
      <c r="H305" s="74">
        <v>16800</v>
      </c>
      <c r="I305" s="36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55"/>
      <c r="X305" s="75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</row>
    <row r="306" spans="1:35" s="46" customFormat="1" ht="14.25" x14ac:dyDescent="0.25">
      <c r="A306" s="56">
        <v>296</v>
      </c>
      <c r="B306" s="40"/>
      <c r="C306" s="40" t="s">
        <v>111</v>
      </c>
      <c r="D306" s="40"/>
      <c r="E306" s="56">
        <v>24</v>
      </c>
      <c r="F306" s="30" t="s">
        <v>112</v>
      </c>
      <c r="G306" s="74">
        <v>35</v>
      </c>
      <c r="H306" s="74">
        <v>840</v>
      </c>
      <c r="I306" s="36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55"/>
      <c r="X306" s="75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</row>
    <row r="307" spans="1:35" s="46" customFormat="1" ht="14.25" x14ac:dyDescent="0.25">
      <c r="A307" s="56">
        <v>297</v>
      </c>
      <c r="B307" s="40"/>
      <c r="C307" s="40" t="s">
        <v>196</v>
      </c>
      <c r="D307" s="40"/>
      <c r="E307" s="56">
        <v>24</v>
      </c>
      <c r="F307" s="30" t="s">
        <v>73</v>
      </c>
      <c r="G307" s="74">
        <v>20</v>
      </c>
      <c r="H307" s="74">
        <v>480</v>
      </c>
      <c r="I307" s="36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55"/>
      <c r="X307" s="75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</row>
    <row r="308" spans="1:35" s="46" customFormat="1" ht="14.25" x14ac:dyDescent="0.25">
      <c r="A308" s="56">
        <v>298</v>
      </c>
      <c r="B308" s="40"/>
      <c r="C308" s="40" t="s">
        <v>144</v>
      </c>
      <c r="D308" s="40"/>
      <c r="E308" s="56">
        <v>24</v>
      </c>
      <c r="F308" s="30" t="s">
        <v>73</v>
      </c>
      <c r="G308" s="74">
        <v>25</v>
      </c>
      <c r="H308" s="74">
        <v>600</v>
      </c>
      <c r="I308" s="36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55"/>
      <c r="X308" s="75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</row>
    <row r="309" spans="1:35" s="46" customFormat="1" ht="14.25" x14ac:dyDescent="0.25">
      <c r="A309" s="56">
        <v>299</v>
      </c>
      <c r="B309" s="40"/>
      <c r="C309" s="40" t="s">
        <v>126</v>
      </c>
      <c r="D309" s="40"/>
      <c r="E309" s="56">
        <v>24</v>
      </c>
      <c r="F309" s="30" t="s">
        <v>73</v>
      </c>
      <c r="G309" s="74">
        <v>10</v>
      </c>
      <c r="H309" s="74">
        <v>240</v>
      </c>
      <c r="I309" s="36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55"/>
      <c r="X309" s="75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</row>
    <row r="310" spans="1:35" s="46" customFormat="1" ht="14.25" x14ac:dyDescent="0.25">
      <c r="A310" s="56">
        <v>300</v>
      </c>
      <c r="B310" s="40"/>
      <c r="C310" s="40" t="s">
        <v>76</v>
      </c>
      <c r="D310" s="40"/>
      <c r="E310" s="56">
        <v>24</v>
      </c>
      <c r="F310" s="30" t="s">
        <v>73</v>
      </c>
      <c r="G310" s="74">
        <v>50</v>
      </c>
      <c r="H310" s="74">
        <v>1200</v>
      </c>
      <c r="I310" s="36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55"/>
      <c r="X310" s="75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</row>
    <row r="311" spans="1:35" s="46" customFormat="1" ht="14.25" x14ac:dyDescent="0.25">
      <c r="A311" s="56">
        <v>301</v>
      </c>
      <c r="B311" s="40"/>
      <c r="C311" s="40" t="s">
        <v>77</v>
      </c>
      <c r="D311" s="40"/>
      <c r="E311" s="56">
        <v>24</v>
      </c>
      <c r="F311" s="30" t="s">
        <v>73</v>
      </c>
      <c r="G311" s="74">
        <v>35</v>
      </c>
      <c r="H311" s="74">
        <v>840</v>
      </c>
      <c r="I311" s="36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55"/>
      <c r="X311" s="75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</row>
    <row r="312" spans="1:35" s="46" customFormat="1" ht="14.25" x14ac:dyDescent="0.25">
      <c r="A312" s="56">
        <v>302</v>
      </c>
      <c r="B312" s="40"/>
      <c r="C312" s="40" t="s">
        <v>258</v>
      </c>
      <c r="D312" s="40"/>
      <c r="E312" s="56">
        <v>24</v>
      </c>
      <c r="F312" s="30" t="s">
        <v>73</v>
      </c>
      <c r="G312" s="74">
        <v>40</v>
      </c>
      <c r="H312" s="74">
        <v>960</v>
      </c>
      <c r="I312" s="36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55"/>
      <c r="X312" s="75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</row>
    <row r="313" spans="1:35" s="46" customFormat="1" ht="14.25" x14ac:dyDescent="0.25">
      <c r="A313" s="56">
        <v>303</v>
      </c>
      <c r="B313" s="40"/>
      <c r="C313" s="40" t="s">
        <v>259</v>
      </c>
      <c r="D313" s="40"/>
      <c r="E313" s="56">
        <v>24</v>
      </c>
      <c r="F313" s="30" t="s">
        <v>73</v>
      </c>
      <c r="G313" s="74">
        <v>25</v>
      </c>
      <c r="H313" s="74">
        <v>600</v>
      </c>
      <c r="I313" s="36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55"/>
      <c r="X313" s="75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</row>
    <row r="314" spans="1:35" s="46" customFormat="1" ht="14.25" x14ac:dyDescent="0.25">
      <c r="A314" s="56">
        <v>304</v>
      </c>
      <c r="B314" s="40"/>
      <c r="C314" s="40" t="s">
        <v>260</v>
      </c>
      <c r="D314" s="40"/>
      <c r="E314" s="56">
        <v>24</v>
      </c>
      <c r="F314" s="30" t="s">
        <v>73</v>
      </c>
      <c r="G314" s="74">
        <v>10</v>
      </c>
      <c r="H314" s="74">
        <v>240</v>
      </c>
      <c r="I314" s="36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55"/>
      <c r="X314" s="75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</row>
    <row r="315" spans="1:35" s="46" customFormat="1" ht="14.25" x14ac:dyDescent="0.25">
      <c r="A315" s="56">
        <v>305</v>
      </c>
      <c r="B315" s="40"/>
      <c r="C315" s="40" t="s">
        <v>261</v>
      </c>
      <c r="D315" s="40"/>
      <c r="E315" s="56">
        <v>24</v>
      </c>
      <c r="F315" s="30" t="s">
        <v>142</v>
      </c>
      <c r="G315" s="74">
        <v>350</v>
      </c>
      <c r="H315" s="74">
        <v>8400</v>
      </c>
      <c r="I315" s="36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55"/>
      <c r="X315" s="75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</row>
    <row r="316" spans="1:35" s="46" customFormat="1" ht="14.25" x14ac:dyDescent="0.25">
      <c r="A316" s="56">
        <v>306</v>
      </c>
      <c r="B316" s="40"/>
      <c r="C316" s="40" t="s">
        <v>78</v>
      </c>
      <c r="D316" s="40"/>
      <c r="E316" s="56">
        <v>24</v>
      </c>
      <c r="F316" s="30" t="s">
        <v>73</v>
      </c>
      <c r="G316" s="74">
        <v>550</v>
      </c>
      <c r="H316" s="74">
        <v>13200</v>
      </c>
      <c r="I316" s="36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55"/>
      <c r="X316" s="75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</row>
    <row r="317" spans="1:35" s="46" customFormat="1" ht="14.25" x14ac:dyDescent="0.25">
      <c r="A317" s="56">
        <v>307</v>
      </c>
      <c r="B317" s="40"/>
      <c r="C317" s="40" t="s">
        <v>79</v>
      </c>
      <c r="D317" s="40"/>
      <c r="E317" s="56">
        <v>24</v>
      </c>
      <c r="F317" s="30" t="s">
        <v>73</v>
      </c>
      <c r="G317" s="74">
        <v>120</v>
      </c>
      <c r="H317" s="74">
        <v>2880</v>
      </c>
      <c r="I317" s="36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55"/>
      <c r="X317" s="75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</row>
    <row r="318" spans="1:35" s="46" customFormat="1" ht="14.25" x14ac:dyDescent="0.25">
      <c r="A318" s="56">
        <v>308</v>
      </c>
      <c r="B318" s="40"/>
      <c r="C318" s="40" t="s">
        <v>250</v>
      </c>
      <c r="D318" s="40"/>
      <c r="E318" s="56">
        <v>24</v>
      </c>
      <c r="F318" s="30" t="s">
        <v>73</v>
      </c>
      <c r="G318" s="74">
        <v>20</v>
      </c>
      <c r="H318" s="74">
        <v>480</v>
      </c>
      <c r="I318" s="36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55"/>
      <c r="X318" s="75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</row>
    <row r="319" spans="1:35" s="46" customFormat="1" ht="14.25" x14ac:dyDescent="0.25">
      <c r="A319" s="56">
        <v>309</v>
      </c>
      <c r="B319" s="40"/>
      <c r="C319" s="40" t="s">
        <v>262</v>
      </c>
      <c r="D319" s="40"/>
      <c r="E319" s="56">
        <v>24</v>
      </c>
      <c r="F319" s="30" t="s">
        <v>67</v>
      </c>
      <c r="G319" s="74">
        <v>1250</v>
      </c>
      <c r="H319" s="74">
        <v>30000</v>
      </c>
      <c r="I319" s="36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55"/>
      <c r="X319" s="75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</row>
    <row r="320" spans="1:35" s="46" customFormat="1" ht="14.25" x14ac:dyDescent="0.25">
      <c r="A320" s="56">
        <v>310</v>
      </c>
      <c r="B320" s="40"/>
      <c r="C320" s="40" t="s">
        <v>263</v>
      </c>
      <c r="D320" s="40"/>
      <c r="E320" s="56">
        <v>24</v>
      </c>
      <c r="F320" s="30" t="s">
        <v>93</v>
      </c>
      <c r="G320" s="74">
        <v>250</v>
      </c>
      <c r="H320" s="74">
        <v>6000</v>
      </c>
      <c r="I320" s="36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55"/>
      <c r="X320" s="75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</row>
    <row r="321" spans="1:35" s="46" customFormat="1" ht="27" x14ac:dyDescent="0.25">
      <c r="A321" s="63">
        <v>311</v>
      </c>
      <c r="B321" s="69" t="s">
        <v>62</v>
      </c>
      <c r="C321" s="69" t="s">
        <v>51</v>
      </c>
      <c r="D321" s="69" t="s">
        <v>28</v>
      </c>
      <c r="E321" s="70"/>
      <c r="F321" s="70"/>
      <c r="G321" s="69"/>
      <c r="H321" s="71">
        <v>31240</v>
      </c>
      <c r="I321" s="69" t="s">
        <v>64</v>
      </c>
      <c r="J321" s="106"/>
      <c r="K321" s="106"/>
      <c r="L321" s="106"/>
      <c r="M321" s="106"/>
      <c r="N321" s="106">
        <v>1</v>
      </c>
      <c r="O321" s="106"/>
      <c r="P321" s="106"/>
      <c r="Q321" s="106"/>
      <c r="R321" s="106"/>
      <c r="S321" s="106"/>
      <c r="T321" s="106"/>
      <c r="U321" s="106"/>
      <c r="V321" s="55"/>
      <c r="W321" s="47"/>
      <c r="X321" s="77"/>
      <c r="Y321" s="73"/>
      <c r="Z321" s="73"/>
      <c r="AA321" s="73"/>
      <c r="AB321" s="73">
        <f>H321</f>
        <v>31240</v>
      </c>
      <c r="AC321" s="73"/>
      <c r="AD321" s="73"/>
      <c r="AE321" s="73"/>
      <c r="AF321" s="73"/>
      <c r="AG321" s="73"/>
      <c r="AH321" s="73"/>
      <c r="AI321" s="73"/>
    </row>
    <row r="322" spans="1:35" s="46" customFormat="1" ht="14.25" x14ac:dyDescent="0.25">
      <c r="A322" s="56">
        <v>312</v>
      </c>
      <c r="B322" s="40"/>
      <c r="C322" s="40" t="s">
        <v>140</v>
      </c>
      <c r="D322" s="40"/>
      <c r="E322" s="56">
        <v>12</v>
      </c>
      <c r="F322" s="30" t="s">
        <v>85</v>
      </c>
      <c r="G322" s="74">
        <v>280</v>
      </c>
      <c r="H322" s="74">
        <v>3360</v>
      </c>
      <c r="I322" s="36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55"/>
      <c r="X322" s="75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</row>
    <row r="323" spans="1:35" s="46" customFormat="1" ht="14.25" x14ac:dyDescent="0.25">
      <c r="A323" s="56">
        <v>313</v>
      </c>
      <c r="B323" s="40"/>
      <c r="C323" s="40" t="s">
        <v>141</v>
      </c>
      <c r="D323" s="40"/>
      <c r="E323" s="56">
        <v>1</v>
      </c>
      <c r="F323" s="30" t="s">
        <v>142</v>
      </c>
      <c r="G323" s="74">
        <v>1300</v>
      </c>
      <c r="H323" s="74">
        <v>1300</v>
      </c>
      <c r="I323" s="36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55"/>
      <c r="X323" s="75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</row>
    <row r="324" spans="1:35" s="46" customFormat="1" ht="14.25" x14ac:dyDescent="0.25">
      <c r="A324" s="56">
        <v>314</v>
      </c>
      <c r="B324" s="40"/>
      <c r="C324" s="40" t="s">
        <v>143</v>
      </c>
      <c r="D324" s="40"/>
      <c r="E324" s="56">
        <v>1</v>
      </c>
      <c r="F324" s="30" t="s">
        <v>73</v>
      </c>
      <c r="G324" s="74">
        <v>330</v>
      </c>
      <c r="H324" s="74">
        <v>330</v>
      </c>
      <c r="I324" s="36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55"/>
      <c r="X324" s="75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</row>
    <row r="325" spans="1:35" s="46" customFormat="1" ht="14.25" x14ac:dyDescent="0.25">
      <c r="A325" s="56">
        <v>315</v>
      </c>
      <c r="B325" s="40"/>
      <c r="C325" s="40" t="s">
        <v>144</v>
      </c>
      <c r="D325" s="40"/>
      <c r="E325" s="56">
        <v>1</v>
      </c>
      <c r="F325" s="30" t="s">
        <v>73</v>
      </c>
      <c r="G325" s="74">
        <v>60</v>
      </c>
      <c r="H325" s="74">
        <v>60</v>
      </c>
      <c r="I325" s="36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55"/>
      <c r="X325" s="75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</row>
    <row r="326" spans="1:35" s="46" customFormat="1" ht="14.25" x14ac:dyDescent="0.25">
      <c r="A326" s="56">
        <v>316</v>
      </c>
      <c r="B326" s="40"/>
      <c r="C326" s="40" t="s">
        <v>145</v>
      </c>
      <c r="D326" s="40"/>
      <c r="E326" s="56">
        <v>1</v>
      </c>
      <c r="F326" s="30" t="s">
        <v>112</v>
      </c>
      <c r="G326" s="74">
        <v>80</v>
      </c>
      <c r="H326" s="74">
        <v>80</v>
      </c>
      <c r="I326" s="36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55"/>
      <c r="X326" s="75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</row>
    <row r="327" spans="1:35" s="46" customFormat="1" ht="14.25" x14ac:dyDescent="0.25">
      <c r="A327" s="56">
        <v>317</v>
      </c>
      <c r="B327" s="40"/>
      <c r="C327" s="40" t="s">
        <v>146</v>
      </c>
      <c r="D327" s="40"/>
      <c r="E327" s="56">
        <v>1</v>
      </c>
      <c r="F327" s="30" t="s">
        <v>73</v>
      </c>
      <c r="G327" s="74">
        <v>30</v>
      </c>
      <c r="H327" s="74">
        <v>30</v>
      </c>
      <c r="I327" s="36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55"/>
      <c r="X327" s="75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</row>
    <row r="328" spans="1:35" s="46" customFormat="1" ht="14.25" x14ac:dyDescent="0.25">
      <c r="A328" s="56">
        <v>318</v>
      </c>
      <c r="B328" s="40"/>
      <c r="C328" s="40" t="s">
        <v>147</v>
      </c>
      <c r="D328" s="40"/>
      <c r="E328" s="56">
        <v>1</v>
      </c>
      <c r="F328" s="30" t="s">
        <v>73</v>
      </c>
      <c r="G328" s="74">
        <v>600</v>
      </c>
      <c r="H328" s="74">
        <v>600</v>
      </c>
      <c r="I328" s="36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55"/>
      <c r="X328" s="75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</row>
    <row r="329" spans="1:35" s="46" customFormat="1" ht="14.25" x14ac:dyDescent="0.25">
      <c r="A329" s="56">
        <v>319</v>
      </c>
      <c r="B329" s="40"/>
      <c r="C329" s="40" t="s">
        <v>105</v>
      </c>
      <c r="D329" s="40"/>
      <c r="E329" s="56">
        <v>1</v>
      </c>
      <c r="F329" s="30" t="s">
        <v>73</v>
      </c>
      <c r="G329" s="74">
        <v>1000</v>
      </c>
      <c r="H329" s="74">
        <v>1000</v>
      </c>
      <c r="I329" s="36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55"/>
      <c r="X329" s="75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</row>
    <row r="330" spans="1:35" s="46" customFormat="1" ht="14.25" x14ac:dyDescent="0.25">
      <c r="A330" s="56">
        <v>320</v>
      </c>
      <c r="B330" s="40"/>
      <c r="C330" s="40" t="s">
        <v>148</v>
      </c>
      <c r="D330" s="40"/>
      <c r="E330" s="56">
        <v>1</v>
      </c>
      <c r="F330" s="30" t="s">
        <v>73</v>
      </c>
      <c r="G330" s="74">
        <v>510</v>
      </c>
      <c r="H330" s="74">
        <v>510</v>
      </c>
      <c r="I330" s="36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55"/>
      <c r="X330" s="75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</row>
    <row r="331" spans="1:35" s="46" customFormat="1" ht="14.25" x14ac:dyDescent="0.25">
      <c r="A331" s="56">
        <v>321</v>
      </c>
      <c r="B331" s="40"/>
      <c r="C331" s="40" t="s">
        <v>149</v>
      </c>
      <c r="D331" s="40"/>
      <c r="E331" s="56">
        <v>3</v>
      </c>
      <c r="F331" s="30" t="s">
        <v>73</v>
      </c>
      <c r="G331" s="74">
        <v>25</v>
      </c>
      <c r="H331" s="74">
        <v>75</v>
      </c>
      <c r="I331" s="36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55"/>
      <c r="X331" s="75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</row>
    <row r="332" spans="1:35" s="46" customFormat="1" ht="14.25" x14ac:dyDescent="0.25">
      <c r="A332" s="56">
        <v>322</v>
      </c>
      <c r="B332" s="40"/>
      <c r="C332" s="40" t="s">
        <v>150</v>
      </c>
      <c r="D332" s="40"/>
      <c r="E332" s="56">
        <v>1</v>
      </c>
      <c r="F332" s="30" t="s">
        <v>73</v>
      </c>
      <c r="G332" s="74">
        <v>80</v>
      </c>
      <c r="H332" s="74">
        <v>80</v>
      </c>
      <c r="I332" s="36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55"/>
      <c r="X332" s="75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</row>
    <row r="333" spans="1:35" s="46" customFormat="1" ht="14.25" x14ac:dyDescent="0.25">
      <c r="A333" s="56">
        <v>323</v>
      </c>
      <c r="B333" s="40"/>
      <c r="C333" s="40" t="s">
        <v>87</v>
      </c>
      <c r="D333" s="40"/>
      <c r="E333" s="56">
        <v>1</v>
      </c>
      <c r="F333" s="30" t="s">
        <v>91</v>
      </c>
      <c r="G333" s="74">
        <v>30</v>
      </c>
      <c r="H333" s="74">
        <v>30</v>
      </c>
      <c r="I333" s="36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55"/>
      <c r="X333" s="75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</row>
    <row r="334" spans="1:35" s="46" customFormat="1" ht="14.25" x14ac:dyDescent="0.25">
      <c r="A334" s="56">
        <v>324</v>
      </c>
      <c r="B334" s="40"/>
      <c r="C334" s="40" t="s">
        <v>151</v>
      </c>
      <c r="D334" s="40"/>
      <c r="E334" s="56">
        <v>1</v>
      </c>
      <c r="F334" s="30" t="s">
        <v>73</v>
      </c>
      <c r="G334" s="74">
        <v>35</v>
      </c>
      <c r="H334" s="74">
        <v>35</v>
      </c>
      <c r="I334" s="36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55"/>
      <c r="X334" s="75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</row>
    <row r="335" spans="1:35" s="46" customFormat="1" ht="14.25" x14ac:dyDescent="0.25">
      <c r="A335" s="56">
        <v>325</v>
      </c>
      <c r="B335" s="40"/>
      <c r="C335" s="40" t="s">
        <v>152</v>
      </c>
      <c r="D335" s="40"/>
      <c r="E335" s="56">
        <v>1</v>
      </c>
      <c r="F335" s="30" t="s">
        <v>73</v>
      </c>
      <c r="G335" s="74">
        <v>120</v>
      </c>
      <c r="H335" s="74">
        <v>120</v>
      </c>
      <c r="I335" s="36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55"/>
      <c r="X335" s="75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</row>
    <row r="336" spans="1:35" s="46" customFormat="1" ht="14.25" x14ac:dyDescent="0.25">
      <c r="A336" s="56">
        <v>326</v>
      </c>
      <c r="B336" s="40"/>
      <c r="C336" s="40" t="s">
        <v>153</v>
      </c>
      <c r="D336" s="40"/>
      <c r="E336" s="56">
        <v>3</v>
      </c>
      <c r="F336" s="30" t="s">
        <v>73</v>
      </c>
      <c r="G336" s="74">
        <v>55</v>
      </c>
      <c r="H336" s="74">
        <v>165</v>
      </c>
      <c r="I336" s="36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55"/>
      <c r="X336" s="75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</row>
    <row r="337" spans="1:35" s="46" customFormat="1" ht="14.25" x14ac:dyDescent="0.25">
      <c r="A337" s="56">
        <v>327</v>
      </c>
      <c r="B337" s="40"/>
      <c r="C337" s="40" t="s">
        <v>154</v>
      </c>
      <c r="D337" s="40"/>
      <c r="E337" s="56">
        <v>1</v>
      </c>
      <c r="F337" s="30" t="s">
        <v>91</v>
      </c>
      <c r="G337" s="74">
        <v>10</v>
      </c>
      <c r="H337" s="74">
        <v>10</v>
      </c>
      <c r="I337" s="36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55"/>
      <c r="X337" s="75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</row>
    <row r="338" spans="1:35" s="46" customFormat="1" ht="14.25" x14ac:dyDescent="0.25">
      <c r="A338" s="56">
        <v>328</v>
      </c>
      <c r="B338" s="40"/>
      <c r="C338" s="40" t="s">
        <v>155</v>
      </c>
      <c r="D338" s="40"/>
      <c r="E338" s="56">
        <v>1</v>
      </c>
      <c r="F338" s="30" t="s">
        <v>73</v>
      </c>
      <c r="G338" s="74">
        <v>5</v>
      </c>
      <c r="H338" s="74">
        <v>5</v>
      </c>
      <c r="I338" s="36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55"/>
      <c r="X338" s="75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</row>
    <row r="339" spans="1:35" s="46" customFormat="1" ht="14.25" x14ac:dyDescent="0.25">
      <c r="A339" s="56">
        <v>329</v>
      </c>
      <c r="B339" s="40"/>
      <c r="C339" s="40" t="s">
        <v>156</v>
      </c>
      <c r="D339" s="40"/>
      <c r="E339" s="56">
        <v>1</v>
      </c>
      <c r="F339" s="30" t="s">
        <v>142</v>
      </c>
      <c r="G339" s="74">
        <v>250</v>
      </c>
      <c r="H339" s="74">
        <v>250</v>
      </c>
      <c r="I339" s="36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55"/>
      <c r="X339" s="75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</row>
    <row r="340" spans="1:35" s="46" customFormat="1" ht="14.25" x14ac:dyDescent="0.25">
      <c r="A340" s="56">
        <v>330</v>
      </c>
      <c r="B340" s="40"/>
      <c r="C340" s="40" t="s">
        <v>157</v>
      </c>
      <c r="D340" s="40"/>
      <c r="E340" s="56">
        <v>4</v>
      </c>
      <c r="F340" s="30" t="s">
        <v>73</v>
      </c>
      <c r="G340" s="74">
        <v>1200</v>
      </c>
      <c r="H340" s="74">
        <v>4800</v>
      </c>
      <c r="I340" s="36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55"/>
      <c r="X340" s="75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</row>
    <row r="341" spans="1:35" s="46" customFormat="1" ht="14.25" x14ac:dyDescent="0.25">
      <c r="A341" s="56">
        <v>331</v>
      </c>
      <c r="B341" s="40"/>
      <c r="C341" s="40" t="s">
        <v>103</v>
      </c>
      <c r="D341" s="40"/>
      <c r="E341" s="56">
        <v>4</v>
      </c>
      <c r="F341" s="30" t="s">
        <v>104</v>
      </c>
      <c r="G341" s="74">
        <v>800</v>
      </c>
      <c r="H341" s="74">
        <v>3200</v>
      </c>
      <c r="I341" s="36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55"/>
      <c r="X341" s="75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</row>
    <row r="342" spans="1:35" s="46" customFormat="1" ht="14.25" x14ac:dyDescent="0.25">
      <c r="A342" s="56">
        <v>332</v>
      </c>
      <c r="B342" s="40"/>
      <c r="C342" s="40" t="s">
        <v>158</v>
      </c>
      <c r="D342" s="40"/>
      <c r="E342" s="56">
        <v>1</v>
      </c>
      <c r="F342" s="30" t="s">
        <v>48</v>
      </c>
      <c r="G342" s="74">
        <v>5000</v>
      </c>
      <c r="H342" s="74">
        <v>5000</v>
      </c>
      <c r="I342" s="36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55"/>
      <c r="X342" s="75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</row>
    <row r="343" spans="1:35" s="46" customFormat="1" ht="14.25" x14ac:dyDescent="0.25">
      <c r="A343" s="56">
        <v>333</v>
      </c>
      <c r="B343" s="40"/>
      <c r="C343" s="40" t="s">
        <v>159</v>
      </c>
      <c r="D343" s="40"/>
      <c r="E343" s="56">
        <v>2</v>
      </c>
      <c r="F343" s="30" t="s">
        <v>48</v>
      </c>
      <c r="G343" s="74">
        <v>1000</v>
      </c>
      <c r="H343" s="74">
        <v>2000</v>
      </c>
      <c r="I343" s="36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55"/>
      <c r="X343" s="75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</row>
    <row r="344" spans="1:35" s="46" customFormat="1" ht="27" x14ac:dyDescent="0.25">
      <c r="A344" s="56">
        <v>334</v>
      </c>
      <c r="B344" s="40"/>
      <c r="C344" s="40" t="s">
        <v>164</v>
      </c>
      <c r="D344" s="40"/>
      <c r="E344" s="56">
        <v>1</v>
      </c>
      <c r="F344" s="30" t="s">
        <v>48</v>
      </c>
      <c r="G344" s="74">
        <v>1000</v>
      </c>
      <c r="H344" s="74">
        <v>1000</v>
      </c>
      <c r="I344" s="36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55"/>
      <c r="X344" s="75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</row>
    <row r="345" spans="1:35" s="46" customFormat="1" ht="14.25" x14ac:dyDescent="0.25">
      <c r="A345" s="56">
        <v>335</v>
      </c>
      <c r="B345" s="40"/>
      <c r="C345" s="40" t="s">
        <v>161</v>
      </c>
      <c r="D345" s="40"/>
      <c r="E345" s="56">
        <v>4</v>
      </c>
      <c r="F345" s="30" t="s">
        <v>48</v>
      </c>
      <c r="G345" s="74">
        <v>550</v>
      </c>
      <c r="H345" s="74">
        <v>2200</v>
      </c>
      <c r="I345" s="36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55"/>
      <c r="X345" s="75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</row>
    <row r="346" spans="1:35" s="46" customFormat="1" ht="14.25" x14ac:dyDescent="0.25">
      <c r="A346" s="56">
        <v>336</v>
      </c>
      <c r="B346" s="40"/>
      <c r="C346" s="40" t="s">
        <v>160</v>
      </c>
      <c r="D346" s="40"/>
      <c r="E346" s="56">
        <v>4</v>
      </c>
      <c r="F346" s="30" t="s">
        <v>264</v>
      </c>
      <c r="G346" s="74">
        <v>185</v>
      </c>
      <c r="H346" s="74">
        <v>740</v>
      </c>
      <c r="I346" s="36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55"/>
      <c r="X346" s="75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</row>
    <row r="347" spans="1:35" s="46" customFormat="1" ht="14.25" x14ac:dyDescent="0.25">
      <c r="A347" s="56">
        <v>337</v>
      </c>
      <c r="B347" s="40"/>
      <c r="C347" s="40" t="s">
        <v>162</v>
      </c>
      <c r="D347" s="40"/>
      <c r="E347" s="56">
        <v>4</v>
      </c>
      <c r="F347" s="30" t="s">
        <v>73</v>
      </c>
      <c r="G347" s="74">
        <v>65</v>
      </c>
      <c r="H347" s="74">
        <v>260</v>
      </c>
      <c r="I347" s="36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55"/>
      <c r="X347" s="75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</row>
    <row r="348" spans="1:35" s="46" customFormat="1" ht="14.25" x14ac:dyDescent="0.25">
      <c r="A348" s="56">
        <v>338</v>
      </c>
      <c r="B348" s="40"/>
      <c r="C348" s="40" t="s">
        <v>163</v>
      </c>
      <c r="D348" s="40"/>
      <c r="E348" s="56">
        <v>2</v>
      </c>
      <c r="F348" s="30" t="s">
        <v>73</v>
      </c>
      <c r="G348" s="74">
        <v>2000</v>
      </c>
      <c r="H348" s="74">
        <v>4000</v>
      </c>
      <c r="I348" s="36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55"/>
      <c r="X348" s="75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</row>
    <row r="349" spans="1:35" s="46" customFormat="1" ht="14.25" x14ac:dyDescent="0.25">
      <c r="A349" s="63">
        <v>339</v>
      </c>
      <c r="B349" s="69" t="s">
        <v>62</v>
      </c>
      <c r="C349" s="69" t="s">
        <v>60</v>
      </c>
      <c r="D349" s="69" t="s">
        <v>28</v>
      </c>
      <c r="E349" s="70"/>
      <c r="F349" s="70"/>
      <c r="G349" s="69"/>
      <c r="H349" s="71">
        <v>12000</v>
      </c>
      <c r="I349" s="69" t="s">
        <v>64</v>
      </c>
      <c r="J349" s="106"/>
      <c r="K349" s="106">
        <v>1</v>
      </c>
      <c r="L349" s="106"/>
      <c r="M349" s="106"/>
      <c r="N349" s="106"/>
      <c r="O349" s="106"/>
      <c r="P349" s="106"/>
      <c r="Q349" s="106"/>
      <c r="R349" s="106">
        <v>1</v>
      </c>
      <c r="S349" s="106"/>
      <c r="T349" s="106"/>
      <c r="U349" s="106"/>
      <c r="V349" s="55"/>
      <c r="W349" s="47"/>
      <c r="X349" s="77"/>
      <c r="Y349" s="73">
        <f>H349/2</f>
        <v>6000</v>
      </c>
      <c r="Z349" s="73"/>
      <c r="AA349" s="73"/>
      <c r="AB349" s="73"/>
      <c r="AC349" s="73"/>
      <c r="AD349" s="73"/>
      <c r="AE349" s="73"/>
      <c r="AF349" s="73">
        <f>Y349</f>
        <v>6000</v>
      </c>
      <c r="AG349" s="73"/>
      <c r="AH349" s="73"/>
      <c r="AI349" s="73"/>
    </row>
    <row r="350" spans="1:35" s="46" customFormat="1" ht="14.25" x14ac:dyDescent="0.25">
      <c r="A350" s="56">
        <v>340</v>
      </c>
      <c r="B350" s="40"/>
      <c r="C350" s="40" t="s">
        <v>257</v>
      </c>
      <c r="D350" s="40"/>
      <c r="E350" s="56">
        <v>2</v>
      </c>
      <c r="F350" s="30" t="s">
        <v>73</v>
      </c>
      <c r="G350" s="74">
        <v>650</v>
      </c>
      <c r="H350" s="74">
        <v>1300</v>
      </c>
      <c r="I350" s="36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55"/>
      <c r="X350" s="75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</row>
    <row r="351" spans="1:35" s="46" customFormat="1" ht="14.25" x14ac:dyDescent="0.25">
      <c r="A351" s="56">
        <v>341</v>
      </c>
      <c r="B351" s="40"/>
      <c r="C351" s="40" t="s">
        <v>111</v>
      </c>
      <c r="D351" s="40"/>
      <c r="E351" s="56">
        <v>2</v>
      </c>
      <c r="F351" s="30" t="s">
        <v>112</v>
      </c>
      <c r="G351" s="74">
        <v>35</v>
      </c>
      <c r="H351" s="74">
        <v>70</v>
      </c>
      <c r="I351" s="36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55"/>
      <c r="X351" s="75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</row>
    <row r="352" spans="1:35" s="46" customFormat="1" ht="14.25" x14ac:dyDescent="0.25">
      <c r="A352" s="56">
        <v>342</v>
      </c>
      <c r="B352" s="40"/>
      <c r="C352" s="40" t="s">
        <v>196</v>
      </c>
      <c r="D352" s="40"/>
      <c r="E352" s="56">
        <v>2</v>
      </c>
      <c r="F352" s="30" t="s">
        <v>73</v>
      </c>
      <c r="G352" s="74">
        <v>20</v>
      </c>
      <c r="H352" s="74">
        <v>40</v>
      </c>
      <c r="I352" s="36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55"/>
      <c r="X352" s="75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</row>
    <row r="353" spans="1:35" s="46" customFormat="1" ht="14.25" x14ac:dyDescent="0.25">
      <c r="A353" s="56">
        <v>343</v>
      </c>
      <c r="B353" s="40"/>
      <c r="C353" s="40" t="s">
        <v>87</v>
      </c>
      <c r="D353" s="40"/>
      <c r="E353" s="56">
        <v>2</v>
      </c>
      <c r="F353" s="30" t="s">
        <v>73</v>
      </c>
      <c r="G353" s="74">
        <v>10</v>
      </c>
      <c r="H353" s="74">
        <v>20</v>
      </c>
      <c r="I353" s="36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55"/>
      <c r="X353" s="75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</row>
    <row r="354" spans="1:35" s="46" customFormat="1" ht="14.25" x14ac:dyDescent="0.25">
      <c r="A354" s="56">
        <v>344</v>
      </c>
      <c r="B354" s="40"/>
      <c r="C354" s="40" t="s">
        <v>144</v>
      </c>
      <c r="D354" s="40"/>
      <c r="E354" s="56">
        <v>2</v>
      </c>
      <c r="F354" s="30" t="s">
        <v>73</v>
      </c>
      <c r="G354" s="74">
        <v>25</v>
      </c>
      <c r="H354" s="74">
        <v>50</v>
      </c>
      <c r="I354" s="36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55"/>
      <c r="X354" s="75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</row>
    <row r="355" spans="1:35" s="46" customFormat="1" ht="14.25" x14ac:dyDescent="0.25">
      <c r="A355" s="56">
        <v>345</v>
      </c>
      <c r="B355" s="40"/>
      <c r="C355" s="40" t="s">
        <v>126</v>
      </c>
      <c r="D355" s="40"/>
      <c r="E355" s="56">
        <v>2</v>
      </c>
      <c r="F355" s="30" t="s">
        <v>73</v>
      </c>
      <c r="G355" s="74">
        <v>10</v>
      </c>
      <c r="H355" s="74">
        <v>20</v>
      </c>
      <c r="I355" s="36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55"/>
      <c r="X355" s="75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</row>
    <row r="356" spans="1:35" s="46" customFormat="1" ht="14.25" x14ac:dyDescent="0.25">
      <c r="A356" s="56">
        <v>346</v>
      </c>
      <c r="B356" s="40"/>
      <c r="C356" s="40" t="s">
        <v>76</v>
      </c>
      <c r="D356" s="40"/>
      <c r="E356" s="56">
        <v>2</v>
      </c>
      <c r="F356" s="30" t="s">
        <v>73</v>
      </c>
      <c r="G356" s="74">
        <v>50</v>
      </c>
      <c r="H356" s="74">
        <v>100</v>
      </c>
      <c r="I356" s="36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55"/>
      <c r="X356" s="75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</row>
    <row r="357" spans="1:35" s="46" customFormat="1" ht="14.25" x14ac:dyDescent="0.25">
      <c r="A357" s="56">
        <v>347</v>
      </c>
      <c r="B357" s="40"/>
      <c r="C357" s="40" t="s">
        <v>77</v>
      </c>
      <c r="D357" s="40"/>
      <c r="E357" s="56">
        <v>2</v>
      </c>
      <c r="F357" s="30" t="s">
        <v>73</v>
      </c>
      <c r="G357" s="74">
        <v>35</v>
      </c>
      <c r="H357" s="74">
        <v>70</v>
      </c>
      <c r="I357" s="36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55"/>
      <c r="X357" s="75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</row>
    <row r="358" spans="1:35" s="46" customFormat="1" ht="14.25" x14ac:dyDescent="0.25">
      <c r="A358" s="56">
        <v>348</v>
      </c>
      <c r="B358" s="40"/>
      <c r="C358" s="40" t="s">
        <v>258</v>
      </c>
      <c r="D358" s="40"/>
      <c r="E358" s="56">
        <v>2</v>
      </c>
      <c r="F358" s="30" t="s">
        <v>73</v>
      </c>
      <c r="G358" s="74">
        <v>40</v>
      </c>
      <c r="H358" s="74">
        <v>80</v>
      </c>
      <c r="I358" s="36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55"/>
      <c r="X358" s="75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</row>
    <row r="359" spans="1:35" s="46" customFormat="1" ht="14.25" x14ac:dyDescent="0.25">
      <c r="A359" s="56">
        <v>349</v>
      </c>
      <c r="B359" s="40"/>
      <c r="C359" s="40" t="s">
        <v>259</v>
      </c>
      <c r="D359" s="40"/>
      <c r="E359" s="56">
        <v>2</v>
      </c>
      <c r="F359" s="30" t="s">
        <v>73</v>
      </c>
      <c r="G359" s="74">
        <v>25</v>
      </c>
      <c r="H359" s="74">
        <v>50</v>
      </c>
      <c r="I359" s="36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55"/>
      <c r="X359" s="75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</row>
    <row r="360" spans="1:35" s="46" customFormat="1" ht="14.25" x14ac:dyDescent="0.25">
      <c r="A360" s="56">
        <v>350</v>
      </c>
      <c r="B360" s="40"/>
      <c r="C360" s="40" t="s">
        <v>260</v>
      </c>
      <c r="D360" s="40"/>
      <c r="E360" s="56">
        <v>2</v>
      </c>
      <c r="F360" s="30" t="s">
        <v>73</v>
      </c>
      <c r="G360" s="74">
        <v>10</v>
      </c>
      <c r="H360" s="74">
        <v>20</v>
      </c>
      <c r="I360" s="36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55"/>
      <c r="X360" s="75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</row>
    <row r="361" spans="1:35" s="46" customFormat="1" ht="14.25" x14ac:dyDescent="0.25">
      <c r="A361" s="56">
        <v>351</v>
      </c>
      <c r="B361" s="40"/>
      <c r="C361" s="40" t="s">
        <v>261</v>
      </c>
      <c r="D361" s="40"/>
      <c r="E361" s="56">
        <v>2</v>
      </c>
      <c r="F361" s="30" t="s">
        <v>142</v>
      </c>
      <c r="G361" s="74">
        <v>850</v>
      </c>
      <c r="H361" s="74">
        <v>1700</v>
      </c>
      <c r="I361" s="36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55"/>
      <c r="X361" s="75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</row>
    <row r="362" spans="1:35" s="46" customFormat="1" ht="14.25" x14ac:dyDescent="0.25">
      <c r="A362" s="56">
        <v>352</v>
      </c>
      <c r="B362" s="40"/>
      <c r="C362" s="40" t="s">
        <v>78</v>
      </c>
      <c r="D362" s="40"/>
      <c r="E362" s="56">
        <v>2</v>
      </c>
      <c r="F362" s="30" t="s">
        <v>73</v>
      </c>
      <c r="G362" s="74">
        <v>400</v>
      </c>
      <c r="H362" s="74">
        <v>800</v>
      </c>
      <c r="I362" s="36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55"/>
      <c r="X362" s="75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</row>
    <row r="363" spans="1:35" s="46" customFormat="1" ht="14.25" x14ac:dyDescent="0.25">
      <c r="A363" s="56">
        <v>353</v>
      </c>
      <c r="B363" s="40"/>
      <c r="C363" s="40" t="s">
        <v>79</v>
      </c>
      <c r="D363" s="40"/>
      <c r="E363" s="56">
        <v>2</v>
      </c>
      <c r="F363" s="30" t="s">
        <v>73</v>
      </c>
      <c r="G363" s="74">
        <v>120</v>
      </c>
      <c r="H363" s="74">
        <v>240</v>
      </c>
      <c r="I363" s="36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55"/>
      <c r="X363" s="75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</row>
    <row r="364" spans="1:35" s="46" customFormat="1" ht="14.25" x14ac:dyDescent="0.25">
      <c r="A364" s="56">
        <v>354</v>
      </c>
      <c r="B364" s="40"/>
      <c r="C364" s="40" t="s">
        <v>262</v>
      </c>
      <c r="D364" s="40"/>
      <c r="E364" s="56">
        <v>2</v>
      </c>
      <c r="F364" s="30" t="s">
        <v>67</v>
      </c>
      <c r="G364" s="74">
        <v>3200</v>
      </c>
      <c r="H364" s="74">
        <v>6400</v>
      </c>
      <c r="I364" s="36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55"/>
      <c r="X364" s="75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</row>
    <row r="365" spans="1:35" s="46" customFormat="1" ht="14.25" x14ac:dyDescent="0.25">
      <c r="A365" s="56">
        <v>355</v>
      </c>
      <c r="B365" s="40"/>
      <c r="C365" s="40" t="s">
        <v>263</v>
      </c>
      <c r="D365" s="40"/>
      <c r="E365" s="56">
        <v>2</v>
      </c>
      <c r="F365" s="30" t="s">
        <v>93</v>
      </c>
      <c r="G365" s="74">
        <v>70</v>
      </c>
      <c r="H365" s="74">
        <v>140</v>
      </c>
      <c r="I365" s="36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55"/>
      <c r="X365" s="75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</row>
    <row r="366" spans="1:35" s="46" customFormat="1" ht="14.25" x14ac:dyDescent="0.25">
      <c r="A366" s="56">
        <v>356</v>
      </c>
      <c r="B366" s="40"/>
      <c r="C366" s="40" t="s">
        <v>250</v>
      </c>
      <c r="D366" s="40"/>
      <c r="E366" s="56">
        <v>2</v>
      </c>
      <c r="F366" s="30" t="s">
        <v>73</v>
      </c>
      <c r="G366" s="74">
        <v>50</v>
      </c>
      <c r="H366" s="74">
        <v>100</v>
      </c>
      <c r="I366" s="36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55"/>
      <c r="X366" s="75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</row>
    <row r="367" spans="1:35" s="46" customFormat="1" ht="14.25" x14ac:dyDescent="0.25">
      <c r="A367" s="56">
        <v>357</v>
      </c>
      <c r="B367" s="40"/>
      <c r="C367" s="40" t="s">
        <v>265</v>
      </c>
      <c r="D367" s="40"/>
      <c r="E367" s="56">
        <v>2</v>
      </c>
      <c r="F367" s="30" t="s">
        <v>73</v>
      </c>
      <c r="G367" s="74">
        <v>400</v>
      </c>
      <c r="H367" s="74">
        <v>800</v>
      </c>
      <c r="I367" s="36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55"/>
      <c r="X367" s="75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</row>
    <row r="368" spans="1:35" s="46" customFormat="1" ht="27" x14ac:dyDescent="0.25">
      <c r="A368" s="63">
        <v>358</v>
      </c>
      <c r="B368" s="69" t="s">
        <v>62</v>
      </c>
      <c r="C368" s="69" t="s">
        <v>33</v>
      </c>
      <c r="D368" s="69" t="s">
        <v>28</v>
      </c>
      <c r="E368" s="70"/>
      <c r="F368" s="70"/>
      <c r="G368" s="69"/>
      <c r="H368" s="71">
        <v>26293.5</v>
      </c>
      <c r="I368" s="69" t="s">
        <v>64</v>
      </c>
      <c r="J368" s="106"/>
      <c r="K368" s="106">
        <v>1</v>
      </c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55"/>
      <c r="X368" s="77"/>
      <c r="Y368" s="73">
        <v>26293.5</v>
      </c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s="46" customFormat="1" ht="14.25" x14ac:dyDescent="0.25">
      <c r="A369" s="56">
        <v>359</v>
      </c>
      <c r="B369" s="40"/>
      <c r="C369" s="40" t="s">
        <v>105</v>
      </c>
      <c r="D369" s="40"/>
      <c r="E369" s="56">
        <v>1</v>
      </c>
      <c r="F369" s="30" t="s">
        <v>73</v>
      </c>
      <c r="G369" s="74">
        <v>1100</v>
      </c>
      <c r="H369" s="74">
        <v>1100</v>
      </c>
      <c r="I369" s="36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55"/>
      <c r="X369" s="75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</row>
    <row r="370" spans="1:35" s="46" customFormat="1" ht="14.25" x14ac:dyDescent="0.25">
      <c r="A370" s="56">
        <v>360</v>
      </c>
      <c r="B370" s="40"/>
      <c r="C370" s="40" t="s">
        <v>196</v>
      </c>
      <c r="D370" s="40"/>
      <c r="E370" s="56">
        <v>1</v>
      </c>
      <c r="F370" s="30" t="s">
        <v>73</v>
      </c>
      <c r="G370" s="74">
        <v>81</v>
      </c>
      <c r="H370" s="74">
        <v>81</v>
      </c>
      <c r="I370" s="36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55"/>
      <c r="X370" s="75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</row>
    <row r="371" spans="1:35" s="46" customFormat="1" ht="14.25" x14ac:dyDescent="0.25">
      <c r="A371" s="56">
        <v>361</v>
      </c>
      <c r="B371" s="40"/>
      <c r="C371" s="40" t="s">
        <v>87</v>
      </c>
      <c r="D371" s="40"/>
      <c r="E371" s="56">
        <v>1</v>
      </c>
      <c r="F371" s="30" t="s">
        <v>73</v>
      </c>
      <c r="G371" s="74">
        <v>9</v>
      </c>
      <c r="H371" s="74">
        <v>9</v>
      </c>
      <c r="I371" s="36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55"/>
      <c r="X371" s="75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</row>
    <row r="372" spans="1:35" s="46" customFormat="1" ht="14.25" x14ac:dyDescent="0.25">
      <c r="A372" s="56">
        <v>362</v>
      </c>
      <c r="B372" s="40"/>
      <c r="C372" s="40" t="s">
        <v>266</v>
      </c>
      <c r="D372" s="40"/>
      <c r="E372" s="56">
        <v>1</v>
      </c>
      <c r="F372" s="30" t="s">
        <v>73</v>
      </c>
      <c r="G372" s="74">
        <v>50</v>
      </c>
      <c r="H372" s="74">
        <v>50</v>
      </c>
      <c r="I372" s="36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55"/>
      <c r="X372" s="75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</row>
    <row r="373" spans="1:35" s="46" customFormat="1" ht="14.25" x14ac:dyDescent="0.25">
      <c r="A373" s="56">
        <v>363</v>
      </c>
      <c r="B373" s="40"/>
      <c r="C373" s="40" t="s">
        <v>267</v>
      </c>
      <c r="D373" s="40"/>
      <c r="E373" s="56">
        <v>1</v>
      </c>
      <c r="F373" s="30" t="s">
        <v>73</v>
      </c>
      <c r="G373" s="74">
        <v>70</v>
      </c>
      <c r="H373" s="74">
        <v>70</v>
      </c>
      <c r="I373" s="36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55"/>
      <c r="X373" s="75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</row>
    <row r="374" spans="1:35" s="46" customFormat="1" ht="14.25" x14ac:dyDescent="0.25">
      <c r="A374" s="56">
        <v>364</v>
      </c>
      <c r="B374" s="40"/>
      <c r="C374" s="40" t="s">
        <v>144</v>
      </c>
      <c r="D374" s="40"/>
      <c r="E374" s="56">
        <v>1</v>
      </c>
      <c r="F374" s="30" t="s">
        <v>73</v>
      </c>
      <c r="G374" s="74">
        <v>31.5</v>
      </c>
      <c r="H374" s="74">
        <v>31.5</v>
      </c>
      <c r="I374" s="36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55"/>
      <c r="X374" s="75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</row>
    <row r="375" spans="1:35" s="46" customFormat="1" ht="14.25" x14ac:dyDescent="0.25">
      <c r="A375" s="56">
        <v>365</v>
      </c>
      <c r="B375" s="40"/>
      <c r="C375" s="40" t="s">
        <v>197</v>
      </c>
      <c r="D375" s="40"/>
      <c r="E375" s="56">
        <v>1</v>
      </c>
      <c r="F375" s="30" t="s">
        <v>73</v>
      </c>
      <c r="G375" s="74">
        <v>60</v>
      </c>
      <c r="H375" s="74">
        <v>60</v>
      </c>
      <c r="I375" s="36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55"/>
      <c r="X375" s="75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</row>
    <row r="376" spans="1:35" s="46" customFormat="1" ht="14.25" x14ac:dyDescent="0.25">
      <c r="A376" s="56">
        <v>366</v>
      </c>
      <c r="B376" s="40"/>
      <c r="C376" s="40" t="s">
        <v>76</v>
      </c>
      <c r="D376" s="40"/>
      <c r="E376" s="56">
        <v>1</v>
      </c>
      <c r="F376" s="30" t="s">
        <v>73</v>
      </c>
      <c r="G376" s="74">
        <v>60</v>
      </c>
      <c r="H376" s="74">
        <v>60</v>
      </c>
      <c r="I376" s="36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55"/>
      <c r="X376" s="75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</row>
    <row r="377" spans="1:35" s="46" customFormat="1" ht="14.25" x14ac:dyDescent="0.25">
      <c r="A377" s="56">
        <v>367</v>
      </c>
      <c r="B377" s="40"/>
      <c r="C377" s="40" t="s">
        <v>111</v>
      </c>
      <c r="D377" s="40"/>
      <c r="E377" s="56">
        <v>1</v>
      </c>
      <c r="F377" s="30" t="s">
        <v>112</v>
      </c>
      <c r="G377" s="74">
        <v>55</v>
      </c>
      <c r="H377" s="74">
        <v>55</v>
      </c>
      <c r="I377" s="36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55"/>
      <c r="X377" s="75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</row>
    <row r="378" spans="1:35" s="46" customFormat="1" ht="14.25" x14ac:dyDescent="0.25">
      <c r="A378" s="56">
        <v>368</v>
      </c>
      <c r="B378" s="40"/>
      <c r="C378" s="40" t="s">
        <v>143</v>
      </c>
      <c r="D378" s="40"/>
      <c r="E378" s="56">
        <v>1</v>
      </c>
      <c r="F378" s="30" t="s">
        <v>71</v>
      </c>
      <c r="G378" s="74">
        <v>425</v>
      </c>
      <c r="H378" s="74">
        <v>425</v>
      </c>
      <c r="I378" s="36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55"/>
      <c r="X378" s="75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</row>
    <row r="379" spans="1:35" s="46" customFormat="1" ht="14.25" x14ac:dyDescent="0.25">
      <c r="A379" s="56">
        <v>369</v>
      </c>
      <c r="B379" s="40"/>
      <c r="C379" s="40" t="s">
        <v>114</v>
      </c>
      <c r="D379" s="40"/>
      <c r="E379" s="56">
        <v>1</v>
      </c>
      <c r="F379" s="30" t="s">
        <v>73</v>
      </c>
      <c r="G379" s="74">
        <v>30</v>
      </c>
      <c r="H379" s="74">
        <v>30</v>
      </c>
      <c r="I379" s="36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55"/>
      <c r="X379" s="75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</row>
    <row r="380" spans="1:35" s="46" customFormat="1" ht="14.25" x14ac:dyDescent="0.25">
      <c r="A380" s="56">
        <v>370</v>
      </c>
      <c r="B380" s="40"/>
      <c r="C380" s="40" t="s">
        <v>229</v>
      </c>
      <c r="D380" s="40"/>
      <c r="E380" s="56">
        <v>1</v>
      </c>
      <c r="F380" s="30" t="s">
        <v>73</v>
      </c>
      <c r="G380" s="74">
        <v>390</v>
      </c>
      <c r="H380" s="74">
        <v>390</v>
      </c>
      <c r="I380" s="36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55"/>
      <c r="X380" s="75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</row>
    <row r="381" spans="1:35" s="46" customFormat="1" ht="14.25" x14ac:dyDescent="0.25">
      <c r="A381" s="56">
        <v>371</v>
      </c>
      <c r="B381" s="40"/>
      <c r="C381" s="40" t="s">
        <v>268</v>
      </c>
      <c r="D381" s="40"/>
      <c r="E381" s="56">
        <v>1</v>
      </c>
      <c r="F381" s="30" t="s">
        <v>73</v>
      </c>
      <c r="G381" s="74">
        <v>100</v>
      </c>
      <c r="H381" s="74">
        <v>100</v>
      </c>
      <c r="I381" s="36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55"/>
      <c r="X381" s="75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</row>
    <row r="382" spans="1:35" s="46" customFormat="1" ht="14.25" x14ac:dyDescent="0.25">
      <c r="A382" s="56">
        <v>372</v>
      </c>
      <c r="B382" s="40"/>
      <c r="C382" s="40" t="s">
        <v>233</v>
      </c>
      <c r="D382" s="40"/>
      <c r="E382" s="56">
        <v>1</v>
      </c>
      <c r="F382" s="30" t="s">
        <v>73</v>
      </c>
      <c r="G382" s="74">
        <v>150</v>
      </c>
      <c r="H382" s="74">
        <v>150</v>
      </c>
      <c r="I382" s="36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55"/>
      <c r="X382" s="75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</row>
    <row r="383" spans="1:35" s="46" customFormat="1" ht="14.25" x14ac:dyDescent="0.25">
      <c r="A383" s="56">
        <v>373</v>
      </c>
      <c r="B383" s="40"/>
      <c r="C383" s="40" t="s">
        <v>236</v>
      </c>
      <c r="D383" s="40"/>
      <c r="E383" s="56">
        <v>1</v>
      </c>
      <c r="F383" s="30" t="s">
        <v>73</v>
      </c>
      <c r="G383" s="74">
        <v>80</v>
      </c>
      <c r="H383" s="74">
        <v>80</v>
      </c>
      <c r="I383" s="36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55"/>
      <c r="X383" s="75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</row>
    <row r="384" spans="1:35" s="46" customFormat="1" ht="14.25" x14ac:dyDescent="0.25">
      <c r="A384" s="56">
        <v>374</v>
      </c>
      <c r="B384" s="40"/>
      <c r="C384" s="40" t="s">
        <v>237</v>
      </c>
      <c r="D384" s="40"/>
      <c r="E384" s="56">
        <v>1</v>
      </c>
      <c r="F384" s="30" t="s">
        <v>73</v>
      </c>
      <c r="G384" s="74">
        <v>80</v>
      </c>
      <c r="H384" s="74">
        <v>80</v>
      </c>
      <c r="I384" s="36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55"/>
      <c r="X384" s="75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</row>
    <row r="385" spans="1:35" s="46" customFormat="1" ht="14.25" x14ac:dyDescent="0.25">
      <c r="A385" s="56">
        <v>375</v>
      </c>
      <c r="B385" s="40"/>
      <c r="C385" s="40" t="s">
        <v>238</v>
      </c>
      <c r="D385" s="40"/>
      <c r="E385" s="56">
        <v>1</v>
      </c>
      <c r="F385" s="30" t="s">
        <v>73</v>
      </c>
      <c r="G385" s="74">
        <v>80</v>
      </c>
      <c r="H385" s="74">
        <v>80</v>
      </c>
      <c r="I385" s="36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55"/>
      <c r="X385" s="75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</row>
    <row r="386" spans="1:35" s="46" customFormat="1" ht="14.25" x14ac:dyDescent="0.25">
      <c r="A386" s="56">
        <v>376</v>
      </c>
      <c r="B386" s="40"/>
      <c r="C386" s="40" t="s">
        <v>89</v>
      </c>
      <c r="D386" s="40"/>
      <c r="E386" s="56">
        <v>8</v>
      </c>
      <c r="F386" s="30" t="s">
        <v>85</v>
      </c>
      <c r="G386" s="74">
        <v>140</v>
      </c>
      <c r="H386" s="74">
        <v>1120</v>
      </c>
      <c r="I386" s="36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55"/>
      <c r="X386" s="75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</row>
    <row r="387" spans="1:35" s="46" customFormat="1" ht="14.25" x14ac:dyDescent="0.25">
      <c r="A387" s="56">
        <v>377</v>
      </c>
      <c r="B387" s="40"/>
      <c r="C387" s="40" t="s">
        <v>90</v>
      </c>
      <c r="D387" s="40"/>
      <c r="E387" s="56">
        <v>16</v>
      </c>
      <c r="F387" s="30" t="s">
        <v>91</v>
      </c>
      <c r="G387" s="74">
        <v>32</v>
      </c>
      <c r="H387" s="74">
        <v>512</v>
      </c>
      <c r="I387" s="36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55"/>
      <c r="X387" s="75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</row>
    <row r="388" spans="1:35" s="46" customFormat="1" ht="14.25" x14ac:dyDescent="0.25">
      <c r="A388" s="56">
        <v>378</v>
      </c>
      <c r="B388" s="40"/>
      <c r="C388" s="40" t="s">
        <v>92</v>
      </c>
      <c r="D388" s="40"/>
      <c r="E388" s="56">
        <v>1</v>
      </c>
      <c r="F388" s="30" t="s">
        <v>93</v>
      </c>
      <c r="G388" s="74">
        <v>100</v>
      </c>
      <c r="H388" s="74">
        <v>100</v>
      </c>
      <c r="I388" s="36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55"/>
      <c r="X388" s="75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</row>
    <row r="389" spans="1:35" s="46" customFormat="1" ht="14.25" x14ac:dyDescent="0.25">
      <c r="A389" s="56">
        <v>379</v>
      </c>
      <c r="B389" s="40"/>
      <c r="C389" s="40" t="s">
        <v>94</v>
      </c>
      <c r="D389" s="40"/>
      <c r="E389" s="56">
        <v>20</v>
      </c>
      <c r="F389" s="30" t="s">
        <v>73</v>
      </c>
      <c r="G389" s="74">
        <v>14</v>
      </c>
      <c r="H389" s="74">
        <v>280</v>
      </c>
      <c r="I389" s="36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55"/>
      <c r="X389" s="75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</row>
    <row r="390" spans="1:35" s="46" customFormat="1" ht="14.25" x14ac:dyDescent="0.25">
      <c r="A390" s="56">
        <v>380</v>
      </c>
      <c r="B390" s="40"/>
      <c r="C390" s="40" t="s">
        <v>95</v>
      </c>
      <c r="D390" s="40"/>
      <c r="E390" s="56">
        <v>3</v>
      </c>
      <c r="F390" s="30" t="s">
        <v>187</v>
      </c>
      <c r="G390" s="74">
        <v>240</v>
      </c>
      <c r="H390" s="74">
        <v>720</v>
      </c>
      <c r="I390" s="36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55"/>
      <c r="X390" s="75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</row>
    <row r="391" spans="1:35" s="46" customFormat="1" ht="14.25" x14ac:dyDescent="0.25">
      <c r="A391" s="56">
        <v>381</v>
      </c>
      <c r="B391" s="40"/>
      <c r="C391" s="40" t="s">
        <v>97</v>
      </c>
      <c r="D391" s="40"/>
      <c r="E391" s="56">
        <v>3</v>
      </c>
      <c r="F391" s="30" t="s">
        <v>187</v>
      </c>
      <c r="G391" s="74">
        <v>250</v>
      </c>
      <c r="H391" s="74">
        <v>750</v>
      </c>
      <c r="I391" s="36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55"/>
      <c r="X391" s="75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</row>
    <row r="392" spans="1:35" s="46" customFormat="1" ht="14.25" x14ac:dyDescent="0.25">
      <c r="A392" s="56">
        <v>382</v>
      </c>
      <c r="B392" s="40"/>
      <c r="C392" s="40" t="s">
        <v>98</v>
      </c>
      <c r="D392" s="40"/>
      <c r="E392" s="56">
        <v>3</v>
      </c>
      <c r="F392" s="30" t="s">
        <v>187</v>
      </c>
      <c r="G392" s="74">
        <v>250</v>
      </c>
      <c r="H392" s="74">
        <v>750</v>
      </c>
      <c r="I392" s="36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55"/>
      <c r="X392" s="75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</row>
    <row r="393" spans="1:35" s="46" customFormat="1" ht="14.25" x14ac:dyDescent="0.25">
      <c r="A393" s="56">
        <v>383</v>
      </c>
      <c r="B393" s="40"/>
      <c r="C393" s="40" t="s">
        <v>99</v>
      </c>
      <c r="D393" s="40"/>
      <c r="E393" s="56">
        <v>3</v>
      </c>
      <c r="F393" s="30" t="s">
        <v>187</v>
      </c>
      <c r="G393" s="74">
        <v>250</v>
      </c>
      <c r="H393" s="74">
        <v>750</v>
      </c>
      <c r="I393" s="36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55"/>
      <c r="X393" s="75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</row>
    <row r="394" spans="1:35" s="46" customFormat="1" ht="14.25" x14ac:dyDescent="0.25">
      <c r="A394" s="56">
        <v>384</v>
      </c>
      <c r="B394" s="40"/>
      <c r="C394" s="40" t="s">
        <v>102</v>
      </c>
      <c r="D394" s="40"/>
      <c r="E394" s="56">
        <v>1</v>
      </c>
      <c r="F394" s="30" t="s">
        <v>48</v>
      </c>
      <c r="G394" s="74">
        <v>4105</v>
      </c>
      <c r="H394" s="74">
        <v>4105</v>
      </c>
      <c r="I394" s="36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55"/>
      <c r="X394" s="75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</row>
    <row r="395" spans="1:35" s="46" customFormat="1" ht="14.25" x14ac:dyDescent="0.25">
      <c r="A395" s="56">
        <v>385</v>
      </c>
      <c r="B395" s="40"/>
      <c r="C395" s="40" t="s">
        <v>103</v>
      </c>
      <c r="D395" s="40"/>
      <c r="E395" s="56">
        <v>4</v>
      </c>
      <c r="F395" s="30" t="s">
        <v>104</v>
      </c>
      <c r="G395" s="74">
        <v>750</v>
      </c>
      <c r="H395" s="74">
        <v>3000</v>
      </c>
      <c r="I395" s="36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55"/>
      <c r="X395" s="75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</row>
    <row r="396" spans="1:35" s="46" customFormat="1" ht="14.25" x14ac:dyDescent="0.25">
      <c r="A396" s="56">
        <v>386</v>
      </c>
      <c r="B396" s="40"/>
      <c r="C396" s="40" t="s">
        <v>253</v>
      </c>
      <c r="D396" s="40"/>
      <c r="E396" s="56">
        <v>2</v>
      </c>
      <c r="F396" s="30" t="s">
        <v>73</v>
      </c>
      <c r="G396" s="74">
        <v>700</v>
      </c>
      <c r="H396" s="74">
        <v>1400</v>
      </c>
      <c r="I396" s="36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55"/>
      <c r="X396" s="75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</row>
    <row r="397" spans="1:35" s="46" customFormat="1" ht="14.25" x14ac:dyDescent="0.25">
      <c r="A397" s="56">
        <v>387</v>
      </c>
      <c r="B397" s="40"/>
      <c r="C397" s="40" t="s">
        <v>84</v>
      </c>
      <c r="D397" s="40"/>
      <c r="E397" s="56">
        <v>2</v>
      </c>
      <c r="F397" s="30" t="s">
        <v>91</v>
      </c>
      <c r="G397" s="74">
        <v>1000</v>
      </c>
      <c r="H397" s="74">
        <v>2000</v>
      </c>
      <c r="I397" s="36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55"/>
      <c r="X397" s="75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</row>
    <row r="398" spans="1:35" s="46" customFormat="1" ht="14.25" x14ac:dyDescent="0.25">
      <c r="A398" s="56">
        <v>388</v>
      </c>
      <c r="B398" s="40"/>
      <c r="C398" s="40" t="s">
        <v>254</v>
      </c>
      <c r="D398" s="40"/>
      <c r="E398" s="56">
        <v>4</v>
      </c>
      <c r="F398" s="30" t="s">
        <v>91</v>
      </c>
      <c r="G398" s="74">
        <v>50</v>
      </c>
      <c r="H398" s="74">
        <v>200</v>
      </c>
      <c r="I398" s="36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55"/>
      <c r="X398" s="75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</row>
    <row r="399" spans="1:35" s="46" customFormat="1" ht="14.25" x14ac:dyDescent="0.25">
      <c r="A399" s="56">
        <v>389</v>
      </c>
      <c r="B399" s="40"/>
      <c r="C399" s="40" t="s">
        <v>255</v>
      </c>
      <c r="D399" s="40"/>
      <c r="E399" s="56">
        <v>4</v>
      </c>
      <c r="F399" s="30" t="s">
        <v>73</v>
      </c>
      <c r="G399" s="74">
        <v>55</v>
      </c>
      <c r="H399" s="74">
        <v>220</v>
      </c>
      <c r="I399" s="36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55"/>
      <c r="X399" s="75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</row>
    <row r="400" spans="1:35" s="46" customFormat="1" ht="14.25" x14ac:dyDescent="0.25">
      <c r="A400" s="56">
        <v>390</v>
      </c>
      <c r="B400" s="40"/>
      <c r="C400" s="40" t="s">
        <v>256</v>
      </c>
      <c r="D400" s="40"/>
      <c r="E400" s="56">
        <v>3</v>
      </c>
      <c r="F400" s="30" t="s">
        <v>73</v>
      </c>
      <c r="G400" s="74">
        <v>75</v>
      </c>
      <c r="H400" s="74">
        <v>225</v>
      </c>
      <c r="I400" s="36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55"/>
      <c r="X400" s="75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</row>
    <row r="401" spans="1:35" s="46" customFormat="1" ht="14.25" x14ac:dyDescent="0.25">
      <c r="A401" s="56">
        <v>391</v>
      </c>
      <c r="B401" s="40"/>
      <c r="C401" s="40" t="s">
        <v>251</v>
      </c>
      <c r="D401" s="40"/>
      <c r="E401" s="56">
        <v>2</v>
      </c>
      <c r="F401" s="30" t="s">
        <v>91</v>
      </c>
      <c r="G401" s="74">
        <v>85</v>
      </c>
      <c r="H401" s="74">
        <v>170</v>
      </c>
      <c r="I401" s="36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55"/>
      <c r="X401" s="75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</row>
    <row r="402" spans="1:35" s="46" customFormat="1" ht="14.25" x14ac:dyDescent="0.25">
      <c r="A402" s="56">
        <v>392</v>
      </c>
      <c r="B402" s="40"/>
      <c r="C402" s="40" t="s">
        <v>250</v>
      </c>
      <c r="D402" s="40"/>
      <c r="E402" s="56">
        <v>3</v>
      </c>
      <c r="F402" s="30" t="s">
        <v>73</v>
      </c>
      <c r="G402" s="74">
        <v>45</v>
      </c>
      <c r="H402" s="74">
        <v>135</v>
      </c>
      <c r="I402" s="36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55"/>
      <c r="X402" s="75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</row>
    <row r="403" spans="1:35" s="46" customFormat="1" ht="14.25" x14ac:dyDescent="0.25">
      <c r="A403" s="56">
        <v>393</v>
      </c>
      <c r="B403" s="40"/>
      <c r="C403" s="40" t="s">
        <v>252</v>
      </c>
      <c r="D403" s="40"/>
      <c r="E403" s="56">
        <v>3</v>
      </c>
      <c r="F403" s="30" t="s">
        <v>73</v>
      </c>
      <c r="G403" s="74">
        <v>85</v>
      </c>
      <c r="H403" s="74">
        <v>255</v>
      </c>
      <c r="I403" s="36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55"/>
      <c r="X403" s="75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</row>
    <row r="404" spans="1:35" s="46" customFormat="1" ht="14.25" x14ac:dyDescent="0.25">
      <c r="A404" s="56">
        <v>394</v>
      </c>
      <c r="B404" s="40"/>
      <c r="C404" s="40" t="s">
        <v>161</v>
      </c>
      <c r="D404" s="40"/>
      <c r="E404" s="56">
        <v>5</v>
      </c>
      <c r="F404" s="30" t="s">
        <v>73</v>
      </c>
      <c r="G404" s="74">
        <v>550</v>
      </c>
      <c r="H404" s="74">
        <v>2750</v>
      </c>
      <c r="I404" s="36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55"/>
      <c r="X404" s="75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</row>
    <row r="405" spans="1:35" s="46" customFormat="1" ht="14.25" x14ac:dyDescent="0.25">
      <c r="A405" s="56">
        <v>395</v>
      </c>
      <c r="B405" s="40"/>
      <c r="C405" s="40" t="s">
        <v>163</v>
      </c>
      <c r="D405" s="40"/>
      <c r="E405" s="56">
        <v>2</v>
      </c>
      <c r="F405" s="30" t="s">
        <v>73</v>
      </c>
      <c r="G405" s="74">
        <v>2000</v>
      </c>
      <c r="H405" s="74">
        <v>4000</v>
      </c>
      <c r="I405" s="36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55"/>
      <c r="X405" s="75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</row>
    <row r="406" spans="1:35" s="46" customFormat="1" ht="14.25" x14ac:dyDescent="0.25">
      <c r="A406" s="63">
        <v>396</v>
      </c>
      <c r="B406" s="69" t="s">
        <v>62</v>
      </c>
      <c r="C406" s="69" t="s">
        <v>50</v>
      </c>
      <c r="D406" s="69" t="s">
        <v>28</v>
      </c>
      <c r="E406" s="70"/>
      <c r="F406" s="70"/>
      <c r="G406" s="69"/>
      <c r="H406" s="71">
        <v>84000</v>
      </c>
      <c r="I406" s="69" t="s">
        <v>64</v>
      </c>
      <c r="J406" s="106"/>
      <c r="K406" s="106">
        <v>1</v>
      </c>
      <c r="L406" s="106"/>
      <c r="M406" s="106"/>
      <c r="N406" s="106">
        <v>1</v>
      </c>
      <c r="O406" s="106"/>
      <c r="P406" s="106"/>
      <c r="Q406" s="106"/>
      <c r="R406" s="106">
        <v>1</v>
      </c>
      <c r="S406" s="106"/>
      <c r="T406" s="106"/>
      <c r="U406" s="106"/>
      <c r="V406" s="55"/>
      <c r="W406" s="47"/>
      <c r="X406" s="77"/>
      <c r="Y406" s="73">
        <f>H406/3</f>
        <v>28000</v>
      </c>
      <c r="Z406" s="73"/>
      <c r="AA406" s="73"/>
      <c r="AB406" s="73">
        <f>Y406</f>
        <v>28000</v>
      </c>
      <c r="AC406" s="73"/>
      <c r="AD406" s="73"/>
      <c r="AE406" s="73"/>
      <c r="AF406" s="73">
        <f>AB406</f>
        <v>28000</v>
      </c>
      <c r="AG406" s="73"/>
      <c r="AH406" s="73"/>
      <c r="AI406" s="73"/>
    </row>
    <row r="407" spans="1:35" s="46" customFormat="1" ht="14.25" x14ac:dyDescent="0.25">
      <c r="A407" s="56">
        <v>397</v>
      </c>
      <c r="B407" s="40"/>
      <c r="C407" s="40" t="s">
        <v>196</v>
      </c>
      <c r="D407" s="40"/>
      <c r="E407" s="56">
        <v>24</v>
      </c>
      <c r="F407" s="30" t="s">
        <v>73</v>
      </c>
      <c r="G407" s="74">
        <v>20</v>
      </c>
      <c r="H407" s="74">
        <v>480</v>
      </c>
      <c r="I407" s="36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55"/>
      <c r="X407" s="75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</row>
    <row r="408" spans="1:35" s="46" customFormat="1" ht="14.25" x14ac:dyDescent="0.25">
      <c r="A408" s="56">
        <v>398</v>
      </c>
      <c r="B408" s="40"/>
      <c r="C408" s="40" t="s">
        <v>144</v>
      </c>
      <c r="D408" s="40"/>
      <c r="E408" s="56">
        <v>24</v>
      </c>
      <c r="F408" s="30" t="s">
        <v>73</v>
      </c>
      <c r="G408" s="74">
        <v>25</v>
      </c>
      <c r="H408" s="74">
        <v>600</v>
      </c>
      <c r="I408" s="36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55"/>
      <c r="X408" s="75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</row>
    <row r="409" spans="1:35" s="46" customFormat="1" ht="14.25" x14ac:dyDescent="0.25">
      <c r="A409" s="56">
        <v>399</v>
      </c>
      <c r="B409" s="40"/>
      <c r="C409" s="40" t="s">
        <v>126</v>
      </c>
      <c r="D409" s="40"/>
      <c r="E409" s="56">
        <v>24</v>
      </c>
      <c r="F409" s="30" t="s">
        <v>73</v>
      </c>
      <c r="G409" s="74">
        <v>10</v>
      </c>
      <c r="H409" s="74">
        <v>240</v>
      </c>
      <c r="I409" s="36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55"/>
      <c r="X409" s="75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</row>
    <row r="410" spans="1:35" s="46" customFormat="1" ht="14.25" x14ac:dyDescent="0.25">
      <c r="A410" s="56">
        <v>400</v>
      </c>
      <c r="B410" s="40"/>
      <c r="C410" s="40" t="s">
        <v>76</v>
      </c>
      <c r="D410" s="40"/>
      <c r="E410" s="56">
        <v>24</v>
      </c>
      <c r="F410" s="30" t="s">
        <v>73</v>
      </c>
      <c r="G410" s="74">
        <v>50</v>
      </c>
      <c r="H410" s="74">
        <v>1200</v>
      </c>
      <c r="I410" s="36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55"/>
      <c r="X410" s="75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</row>
    <row r="411" spans="1:35" s="46" customFormat="1" ht="14.25" x14ac:dyDescent="0.25">
      <c r="A411" s="56">
        <v>401</v>
      </c>
      <c r="B411" s="40"/>
      <c r="C411" s="40" t="s">
        <v>87</v>
      </c>
      <c r="D411" s="40"/>
      <c r="E411" s="56">
        <v>24</v>
      </c>
      <c r="F411" s="30" t="s">
        <v>73</v>
      </c>
      <c r="G411" s="74">
        <v>10</v>
      </c>
      <c r="H411" s="74">
        <v>240</v>
      </c>
      <c r="I411" s="36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55"/>
      <c r="X411" s="75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</row>
    <row r="412" spans="1:35" s="46" customFormat="1" ht="14.25" x14ac:dyDescent="0.25">
      <c r="A412" s="56">
        <v>402</v>
      </c>
      <c r="B412" s="40"/>
      <c r="C412" s="40" t="s">
        <v>257</v>
      </c>
      <c r="D412" s="40"/>
      <c r="E412" s="56">
        <v>24</v>
      </c>
      <c r="F412" s="30" t="s">
        <v>73</v>
      </c>
      <c r="G412" s="74">
        <v>700</v>
      </c>
      <c r="H412" s="74">
        <v>16800</v>
      </c>
      <c r="I412" s="36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55"/>
      <c r="X412" s="75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</row>
    <row r="413" spans="1:35" s="46" customFormat="1" ht="14.25" x14ac:dyDescent="0.25">
      <c r="A413" s="56">
        <v>403</v>
      </c>
      <c r="B413" s="40"/>
      <c r="C413" s="40" t="s">
        <v>111</v>
      </c>
      <c r="D413" s="40"/>
      <c r="E413" s="56">
        <v>24</v>
      </c>
      <c r="F413" s="30" t="s">
        <v>112</v>
      </c>
      <c r="G413" s="74">
        <v>35</v>
      </c>
      <c r="H413" s="74">
        <v>840</v>
      </c>
      <c r="I413" s="36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55"/>
      <c r="X413" s="75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</row>
    <row r="414" spans="1:35" s="46" customFormat="1" ht="14.25" x14ac:dyDescent="0.25">
      <c r="A414" s="56">
        <v>404</v>
      </c>
      <c r="B414" s="40"/>
      <c r="C414" s="40" t="s">
        <v>77</v>
      </c>
      <c r="D414" s="40"/>
      <c r="E414" s="56">
        <v>24</v>
      </c>
      <c r="F414" s="30" t="s">
        <v>73</v>
      </c>
      <c r="G414" s="74">
        <v>35</v>
      </c>
      <c r="H414" s="74">
        <v>840</v>
      </c>
      <c r="I414" s="36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55"/>
      <c r="X414" s="75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</row>
    <row r="415" spans="1:35" s="46" customFormat="1" ht="14.25" x14ac:dyDescent="0.25">
      <c r="A415" s="56">
        <v>405</v>
      </c>
      <c r="B415" s="40"/>
      <c r="C415" s="40" t="s">
        <v>258</v>
      </c>
      <c r="D415" s="40"/>
      <c r="E415" s="56">
        <v>24</v>
      </c>
      <c r="F415" s="30" t="s">
        <v>73</v>
      </c>
      <c r="G415" s="74">
        <v>40</v>
      </c>
      <c r="H415" s="74">
        <v>960</v>
      </c>
      <c r="I415" s="36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55"/>
      <c r="X415" s="75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</row>
    <row r="416" spans="1:35" s="46" customFormat="1" ht="14.25" x14ac:dyDescent="0.25">
      <c r="A416" s="56">
        <v>406</v>
      </c>
      <c r="B416" s="40"/>
      <c r="C416" s="40" t="s">
        <v>259</v>
      </c>
      <c r="D416" s="40"/>
      <c r="E416" s="56">
        <v>24</v>
      </c>
      <c r="F416" s="30" t="s">
        <v>73</v>
      </c>
      <c r="G416" s="74">
        <v>25</v>
      </c>
      <c r="H416" s="74">
        <v>600</v>
      </c>
      <c r="I416" s="36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55"/>
      <c r="X416" s="75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</row>
    <row r="417" spans="1:35" s="46" customFormat="1" ht="14.25" x14ac:dyDescent="0.25">
      <c r="A417" s="56">
        <v>407</v>
      </c>
      <c r="B417" s="40"/>
      <c r="C417" s="40" t="s">
        <v>260</v>
      </c>
      <c r="D417" s="40"/>
      <c r="E417" s="56">
        <v>24</v>
      </c>
      <c r="F417" s="30" t="s">
        <v>73</v>
      </c>
      <c r="G417" s="74">
        <v>10</v>
      </c>
      <c r="H417" s="74">
        <v>240</v>
      </c>
      <c r="I417" s="36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55"/>
      <c r="X417" s="75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</row>
    <row r="418" spans="1:35" s="46" customFormat="1" ht="14.25" x14ac:dyDescent="0.25">
      <c r="A418" s="56">
        <v>408</v>
      </c>
      <c r="B418" s="40"/>
      <c r="C418" s="40" t="s">
        <v>261</v>
      </c>
      <c r="D418" s="40"/>
      <c r="E418" s="56">
        <v>24</v>
      </c>
      <c r="F418" s="30" t="s">
        <v>142</v>
      </c>
      <c r="G418" s="74">
        <v>350</v>
      </c>
      <c r="H418" s="74">
        <v>8400</v>
      </c>
      <c r="I418" s="36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55"/>
      <c r="X418" s="75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</row>
    <row r="419" spans="1:35" s="46" customFormat="1" ht="14.25" x14ac:dyDescent="0.25">
      <c r="A419" s="56">
        <v>409</v>
      </c>
      <c r="B419" s="40"/>
      <c r="C419" s="40" t="s">
        <v>78</v>
      </c>
      <c r="D419" s="40"/>
      <c r="E419" s="56">
        <v>24</v>
      </c>
      <c r="F419" s="30" t="s">
        <v>73</v>
      </c>
      <c r="G419" s="74">
        <v>550</v>
      </c>
      <c r="H419" s="74">
        <v>13200</v>
      </c>
      <c r="I419" s="36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55"/>
      <c r="X419" s="75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</row>
    <row r="420" spans="1:35" s="46" customFormat="1" ht="14.25" x14ac:dyDescent="0.25">
      <c r="A420" s="56">
        <v>410</v>
      </c>
      <c r="B420" s="40"/>
      <c r="C420" s="40" t="s">
        <v>79</v>
      </c>
      <c r="D420" s="40"/>
      <c r="E420" s="56">
        <v>24</v>
      </c>
      <c r="F420" s="30" t="s">
        <v>73</v>
      </c>
      <c r="G420" s="74">
        <v>120</v>
      </c>
      <c r="H420" s="74">
        <v>2880</v>
      </c>
      <c r="I420" s="36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55"/>
      <c r="X420" s="75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</row>
    <row r="421" spans="1:35" s="46" customFormat="1" ht="14.25" x14ac:dyDescent="0.25">
      <c r="A421" s="56">
        <v>411</v>
      </c>
      <c r="B421" s="40"/>
      <c r="C421" s="40" t="s">
        <v>250</v>
      </c>
      <c r="D421" s="40"/>
      <c r="E421" s="56">
        <v>24</v>
      </c>
      <c r="F421" s="30" t="s">
        <v>73</v>
      </c>
      <c r="G421" s="74">
        <v>20</v>
      </c>
      <c r="H421" s="74">
        <v>480</v>
      </c>
      <c r="I421" s="36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55"/>
      <c r="X421" s="75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</row>
    <row r="422" spans="1:35" s="46" customFormat="1" ht="14.25" x14ac:dyDescent="0.25">
      <c r="A422" s="56">
        <v>412</v>
      </c>
      <c r="B422" s="40"/>
      <c r="C422" s="40" t="s">
        <v>262</v>
      </c>
      <c r="D422" s="40"/>
      <c r="E422" s="56">
        <v>24</v>
      </c>
      <c r="F422" s="30" t="s">
        <v>67</v>
      </c>
      <c r="G422" s="74">
        <v>1250</v>
      </c>
      <c r="H422" s="74">
        <v>30000</v>
      </c>
      <c r="I422" s="36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55"/>
      <c r="X422" s="75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</row>
    <row r="423" spans="1:35" s="46" customFormat="1" ht="14.25" x14ac:dyDescent="0.25">
      <c r="A423" s="56">
        <v>413</v>
      </c>
      <c r="B423" s="40"/>
      <c r="C423" s="40" t="s">
        <v>263</v>
      </c>
      <c r="D423" s="40"/>
      <c r="E423" s="56">
        <v>24</v>
      </c>
      <c r="F423" s="30" t="s">
        <v>93</v>
      </c>
      <c r="G423" s="74">
        <v>250</v>
      </c>
      <c r="H423" s="74">
        <v>6000</v>
      </c>
      <c r="I423" s="36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55"/>
      <c r="X423" s="75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</row>
    <row r="424" spans="1:35" s="46" customFormat="1" ht="14.25" x14ac:dyDescent="0.25">
      <c r="A424" s="63">
        <v>414</v>
      </c>
      <c r="B424" s="69" t="s">
        <v>62</v>
      </c>
      <c r="C424" s="69" t="s">
        <v>39</v>
      </c>
      <c r="D424" s="69" t="s">
        <v>28</v>
      </c>
      <c r="E424" s="70"/>
      <c r="F424" s="70"/>
      <c r="G424" s="69"/>
      <c r="H424" s="71">
        <v>3500</v>
      </c>
      <c r="I424" s="69" t="s">
        <v>64</v>
      </c>
      <c r="J424" s="106"/>
      <c r="K424" s="106"/>
      <c r="L424" s="106"/>
      <c r="M424" s="106"/>
      <c r="N424" s="106">
        <v>1</v>
      </c>
      <c r="O424" s="106"/>
      <c r="P424" s="106"/>
      <c r="Q424" s="106"/>
      <c r="R424" s="106"/>
      <c r="S424" s="106"/>
      <c r="T424" s="106"/>
      <c r="U424" s="106"/>
      <c r="V424" s="55"/>
      <c r="W424" s="47"/>
      <c r="X424" s="77"/>
      <c r="Y424" s="73"/>
      <c r="Z424" s="73"/>
      <c r="AA424" s="73"/>
      <c r="AB424" s="73">
        <f>H424</f>
        <v>3500</v>
      </c>
      <c r="AC424" s="73"/>
      <c r="AD424" s="73"/>
      <c r="AE424" s="73"/>
      <c r="AF424" s="73"/>
      <c r="AG424" s="73"/>
      <c r="AH424" s="73"/>
      <c r="AI424" s="73"/>
    </row>
    <row r="425" spans="1:35" s="46" customFormat="1" ht="14.25" x14ac:dyDescent="0.25">
      <c r="A425" s="56">
        <v>415</v>
      </c>
      <c r="B425" s="40"/>
      <c r="C425" s="40" t="s">
        <v>87</v>
      </c>
      <c r="D425" s="40"/>
      <c r="E425" s="56">
        <v>1</v>
      </c>
      <c r="F425" s="30" t="s">
        <v>73</v>
      </c>
      <c r="G425" s="74">
        <v>10</v>
      </c>
      <c r="H425" s="74">
        <v>10</v>
      </c>
      <c r="I425" s="36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55"/>
      <c r="X425" s="75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</row>
    <row r="426" spans="1:35" s="46" customFormat="1" ht="14.25" x14ac:dyDescent="0.25">
      <c r="A426" s="56">
        <v>416</v>
      </c>
      <c r="B426" s="40"/>
      <c r="C426" s="40" t="s">
        <v>257</v>
      </c>
      <c r="D426" s="40"/>
      <c r="E426" s="56">
        <v>1</v>
      </c>
      <c r="F426" s="30" t="s">
        <v>73</v>
      </c>
      <c r="G426" s="74">
        <v>700</v>
      </c>
      <c r="H426" s="74">
        <v>700</v>
      </c>
      <c r="I426" s="36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55"/>
      <c r="X426" s="75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</row>
    <row r="427" spans="1:35" s="46" customFormat="1" ht="14.25" x14ac:dyDescent="0.25">
      <c r="A427" s="56">
        <v>417</v>
      </c>
      <c r="B427" s="40"/>
      <c r="C427" s="40" t="s">
        <v>111</v>
      </c>
      <c r="D427" s="40"/>
      <c r="E427" s="56">
        <v>1</v>
      </c>
      <c r="F427" s="30" t="s">
        <v>112</v>
      </c>
      <c r="G427" s="74">
        <v>35</v>
      </c>
      <c r="H427" s="74">
        <v>35</v>
      </c>
      <c r="I427" s="36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55"/>
      <c r="X427" s="75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</row>
    <row r="428" spans="1:35" s="46" customFormat="1" ht="14.25" x14ac:dyDescent="0.25">
      <c r="A428" s="56">
        <v>418</v>
      </c>
      <c r="B428" s="40"/>
      <c r="C428" s="40" t="s">
        <v>196</v>
      </c>
      <c r="D428" s="40"/>
      <c r="E428" s="56">
        <v>1</v>
      </c>
      <c r="F428" s="30" t="s">
        <v>73</v>
      </c>
      <c r="G428" s="74">
        <v>20</v>
      </c>
      <c r="H428" s="74">
        <v>20</v>
      </c>
      <c r="I428" s="36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55"/>
      <c r="X428" s="75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</row>
    <row r="429" spans="1:35" s="46" customFormat="1" ht="14.25" x14ac:dyDescent="0.25">
      <c r="A429" s="56">
        <v>419</v>
      </c>
      <c r="B429" s="40"/>
      <c r="C429" s="40" t="s">
        <v>144</v>
      </c>
      <c r="D429" s="40"/>
      <c r="E429" s="56">
        <v>1</v>
      </c>
      <c r="F429" s="30" t="s">
        <v>73</v>
      </c>
      <c r="G429" s="74">
        <v>25</v>
      </c>
      <c r="H429" s="74">
        <v>25</v>
      </c>
      <c r="I429" s="36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55"/>
      <c r="X429" s="75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</row>
    <row r="430" spans="1:35" s="46" customFormat="1" ht="14.25" x14ac:dyDescent="0.25">
      <c r="A430" s="56">
        <v>420</v>
      </c>
      <c r="B430" s="40"/>
      <c r="C430" s="40" t="s">
        <v>126</v>
      </c>
      <c r="D430" s="40"/>
      <c r="E430" s="56">
        <v>1</v>
      </c>
      <c r="F430" s="30" t="s">
        <v>73</v>
      </c>
      <c r="G430" s="74">
        <v>10</v>
      </c>
      <c r="H430" s="74">
        <v>10</v>
      </c>
      <c r="I430" s="36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55"/>
      <c r="X430" s="75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</row>
    <row r="431" spans="1:35" s="46" customFormat="1" ht="14.25" x14ac:dyDescent="0.25">
      <c r="A431" s="56">
        <v>421</v>
      </c>
      <c r="B431" s="40"/>
      <c r="C431" s="40" t="s">
        <v>76</v>
      </c>
      <c r="D431" s="40"/>
      <c r="E431" s="56">
        <v>1</v>
      </c>
      <c r="F431" s="30" t="s">
        <v>73</v>
      </c>
      <c r="G431" s="74">
        <v>50</v>
      </c>
      <c r="H431" s="74">
        <v>50</v>
      </c>
      <c r="I431" s="36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55"/>
      <c r="X431" s="75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</row>
    <row r="432" spans="1:35" s="46" customFormat="1" ht="14.25" x14ac:dyDescent="0.25">
      <c r="A432" s="56">
        <v>422</v>
      </c>
      <c r="B432" s="40"/>
      <c r="C432" s="40" t="s">
        <v>77</v>
      </c>
      <c r="D432" s="40"/>
      <c r="E432" s="56">
        <v>1</v>
      </c>
      <c r="F432" s="30" t="s">
        <v>73</v>
      </c>
      <c r="G432" s="74">
        <v>35</v>
      </c>
      <c r="H432" s="74">
        <v>35</v>
      </c>
      <c r="I432" s="36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55"/>
      <c r="X432" s="75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</row>
    <row r="433" spans="1:35" s="46" customFormat="1" ht="14.25" x14ac:dyDescent="0.25">
      <c r="A433" s="56">
        <v>423</v>
      </c>
      <c r="B433" s="40"/>
      <c r="C433" s="40" t="s">
        <v>258</v>
      </c>
      <c r="D433" s="40"/>
      <c r="E433" s="56">
        <v>1</v>
      </c>
      <c r="F433" s="30" t="s">
        <v>73</v>
      </c>
      <c r="G433" s="74">
        <v>40</v>
      </c>
      <c r="H433" s="74">
        <v>40</v>
      </c>
      <c r="I433" s="36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55"/>
      <c r="X433" s="75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</row>
    <row r="434" spans="1:35" s="46" customFormat="1" ht="14.25" x14ac:dyDescent="0.25">
      <c r="A434" s="56">
        <v>424</v>
      </c>
      <c r="B434" s="40"/>
      <c r="C434" s="40" t="s">
        <v>259</v>
      </c>
      <c r="D434" s="40"/>
      <c r="E434" s="56">
        <v>1</v>
      </c>
      <c r="F434" s="30" t="s">
        <v>73</v>
      </c>
      <c r="G434" s="74">
        <v>25</v>
      </c>
      <c r="H434" s="74">
        <v>25</v>
      </c>
      <c r="I434" s="36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55"/>
      <c r="X434" s="75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</row>
    <row r="435" spans="1:35" s="46" customFormat="1" ht="14.25" x14ac:dyDescent="0.25">
      <c r="A435" s="56">
        <v>425</v>
      </c>
      <c r="B435" s="40"/>
      <c r="C435" s="40" t="s">
        <v>260</v>
      </c>
      <c r="D435" s="40"/>
      <c r="E435" s="56">
        <v>1</v>
      </c>
      <c r="F435" s="30" t="s">
        <v>73</v>
      </c>
      <c r="G435" s="74">
        <v>10</v>
      </c>
      <c r="H435" s="74">
        <v>10</v>
      </c>
      <c r="I435" s="36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55"/>
      <c r="X435" s="75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</row>
    <row r="436" spans="1:35" s="46" customFormat="1" ht="14.25" x14ac:dyDescent="0.25">
      <c r="A436" s="56">
        <v>426</v>
      </c>
      <c r="B436" s="40"/>
      <c r="C436" s="40" t="s">
        <v>261</v>
      </c>
      <c r="D436" s="40"/>
      <c r="E436" s="56">
        <v>1</v>
      </c>
      <c r="F436" s="30" t="s">
        <v>142</v>
      </c>
      <c r="G436" s="74">
        <v>350</v>
      </c>
      <c r="H436" s="74">
        <v>350</v>
      </c>
      <c r="I436" s="36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55"/>
      <c r="X436" s="75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</row>
    <row r="437" spans="1:35" s="46" customFormat="1" ht="14.25" x14ac:dyDescent="0.25">
      <c r="A437" s="56">
        <v>427</v>
      </c>
      <c r="B437" s="40"/>
      <c r="C437" s="40" t="s">
        <v>78</v>
      </c>
      <c r="D437" s="40"/>
      <c r="E437" s="56">
        <v>1</v>
      </c>
      <c r="F437" s="30" t="s">
        <v>73</v>
      </c>
      <c r="G437" s="74">
        <v>550</v>
      </c>
      <c r="H437" s="74">
        <v>550</v>
      </c>
      <c r="I437" s="36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55"/>
      <c r="X437" s="75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</row>
    <row r="438" spans="1:35" s="46" customFormat="1" ht="14.25" x14ac:dyDescent="0.25">
      <c r="A438" s="56">
        <v>428</v>
      </c>
      <c r="B438" s="40"/>
      <c r="C438" s="40" t="s">
        <v>79</v>
      </c>
      <c r="D438" s="40"/>
      <c r="E438" s="56">
        <v>1</v>
      </c>
      <c r="F438" s="30" t="s">
        <v>73</v>
      </c>
      <c r="G438" s="74">
        <v>120</v>
      </c>
      <c r="H438" s="74">
        <v>120</v>
      </c>
      <c r="I438" s="36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55"/>
      <c r="X438" s="75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</row>
    <row r="439" spans="1:35" s="46" customFormat="1" ht="14.25" x14ac:dyDescent="0.25">
      <c r="A439" s="56">
        <v>429</v>
      </c>
      <c r="B439" s="40"/>
      <c r="C439" s="40" t="s">
        <v>250</v>
      </c>
      <c r="D439" s="40"/>
      <c r="E439" s="56">
        <v>1</v>
      </c>
      <c r="F439" s="30" t="s">
        <v>73</v>
      </c>
      <c r="G439" s="74">
        <v>20</v>
      </c>
      <c r="H439" s="74">
        <v>20</v>
      </c>
      <c r="I439" s="36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55"/>
      <c r="X439" s="75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</row>
    <row r="440" spans="1:35" s="46" customFormat="1" ht="14.25" x14ac:dyDescent="0.25">
      <c r="A440" s="56">
        <v>430</v>
      </c>
      <c r="B440" s="40"/>
      <c r="C440" s="40" t="s">
        <v>262</v>
      </c>
      <c r="D440" s="40"/>
      <c r="E440" s="56">
        <v>1</v>
      </c>
      <c r="F440" s="30" t="s">
        <v>67</v>
      </c>
      <c r="G440" s="74">
        <v>1250</v>
      </c>
      <c r="H440" s="74">
        <v>1250</v>
      </c>
      <c r="I440" s="36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55"/>
      <c r="X440" s="75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</row>
    <row r="441" spans="1:35" s="46" customFormat="1" ht="14.25" x14ac:dyDescent="0.25">
      <c r="A441" s="56">
        <v>431</v>
      </c>
      <c r="B441" s="40"/>
      <c r="C441" s="40" t="s">
        <v>263</v>
      </c>
      <c r="D441" s="40"/>
      <c r="E441" s="56">
        <v>1</v>
      </c>
      <c r="F441" s="30" t="s">
        <v>93</v>
      </c>
      <c r="G441" s="74">
        <v>250</v>
      </c>
      <c r="H441" s="74">
        <v>250</v>
      </c>
      <c r="I441" s="36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55"/>
      <c r="X441" s="75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</row>
    <row r="442" spans="1:35" s="46" customFormat="1" ht="14.25" x14ac:dyDescent="0.25">
      <c r="A442" s="63">
        <v>432</v>
      </c>
      <c r="B442" s="69" t="s">
        <v>62</v>
      </c>
      <c r="C442" s="69" t="s">
        <v>38</v>
      </c>
      <c r="D442" s="69" t="s">
        <v>28</v>
      </c>
      <c r="E442" s="70"/>
      <c r="F442" s="70"/>
      <c r="G442" s="69"/>
      <c r="H442" s="71">
        <v>4800</v>
      </c>
      <c r="I442" s="69" t="s">
        <v>64</v>
      </c>
      <c r="J442" s="106"/>
      <c r="K442" s="106">
        <v>1</v>
      </c>
      <c r="L442" s="106"/>
      <c r="M442" s="106"/>
      <c r="N442" s="106">
        <v>1</v>
      </c>
      <c r="O442" s="106"/>
      <c r="P442" s="106"/>
      <c r="Q442" s="106"/>
      <c r="R442" s="106">
        <v>1</v>
      </c>
      <c r="S442" s="106"/>
      <c r="T442" s="106"/>
      <c r="U442" s="106"/>
      <c r="V442" s="55"/>
      <c r="W442" s="47"/>
      <c r="X442" s="77"/>
      <c r="Y442" s="73">
        <f>H442/3</f>
        <v>1600</v>
      </c>
      <c r="Z442" s="73"/>
      <c r="AA442" s="73"/>
      <c r="AB442" s="73">
        <f>Y442</f>
        <v>1600</v>
      </c>
      <c r="AC442" s="73"/>
      <c r="AD442" s="73"/>
      <c r="AE442" s="73"/>
      <c r="AF442" s="73">
        <f>AB442</f>
        <v>1600</v>
      </c>
      <c r="AG442" s="73"/>
      <c r="AH442" s="73"/>
      <c r="AI442" s="73"/>
    </row>
    <row r="443" spans="1:35" s="46" customFormat="1" ht="14.25" x14ac:dyDescent="0.25">
      <c r="A443" s="56">
        <v>433</v>
      </c>
      <c r="B443" s="40"/>
      <c r="C443" s="40" t="s">
        <v>257</v>
      </c>
      <c r="D443" s="40"/>
      <c r="E443" s="56">
        <v>3</v>
      </c>
      <c r="F443" s="30" t="s">
        <v>73</v>
      </c>
      <c r="G443" s="74">
        <v>750</v>
      </c>
      <c r="H443" s="74">
        <v>2250</v>
      </c>
      <c r="I443" s="36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55"/>
      <c r="X443" s="75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</row>
    <row r="444" spans="1:35" s="46" customFormat="1" ht="14.25" x14ac:dyDescent="0.25">
      <c r="A444" s="56">
        <v>434</v>
      </c>
      <c r="B444" s="40"/>
      <c r="C444" s="40" t="s">
        <v>262</v>
      </c>
      <c r="D444" s="40"/>
      <c r="E444" s="56">
        <v>3</v>
      </c>
      <c r="F444" s="30" t="s">
        <v>67</v>
      </c>
      <c r="G444" s="74">
        <v>120</v>
      </c>
      <c r="H444" s="74">
        <v>360</v>
      </c>
      <c r="I444" s="36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55"/>
      <c r="X444" s="75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</row>
    <row r="445" spans="1:35" s="46" customFormat="1" ht="14.25" x14ac:dyDescent="0.25">
      <c r="A445" s="56">
        <v>435</v>
      </c>
      <c r="B445" s="40"/>
      <c r="C445" s="40" t="s">
        <v>250</v>
      </c>
      <c r="D445" s="40"/>
      <c r="E445" s="56">
        <v>3</v>
      </c>
      <c r="F445" s="30" t="s">
        <v>73</v>
      </c>
      <c r="G445" s="74">
        <v>20</v>
      </c>
      <c r="H445" s="74">
        <v>60</v>
      </c>
      <c r="I445" s="36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55"/>
      <c r="X445" s="75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</row>
    <row r="446" spans="1:35" s="46" customFormat="1" ht="14.25" x14ac:dyDescent="0.25">
      <c r="A446" s="56">
        <v>436</v>
      </c>
      <c r="B446" s="40"/>
      <c r="C446" s="40" t="s">
        <v>111</v>
      </c>
      <c r="D446" s="40"/>
      <c r="E446" s="56">
        <v>3</v>
      </c>
      <c r="F446" s="30" t="s">
        <v>73</v>
      </c>
      <c r="G446" s="74">
        <v>35</v>
      </c>
      <c r="H446" s="74">
        <v>105</v>
      </c>
      <c r="I446" s="36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55"/>
      <c r="X446" s="75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</row>
    <row r="447" spans="1:35" s="46" customFormat="1" ht="14.25" x14ac:dyDescent="0.25">
      <c r="A447" s="56">
        <v>437</v>
      </c>
      <c r="B447" s="40"/>
      <c r="C447" s="40" t="s">
        <v>196</v>
      </c>
      <c r="D447" s="40"/>
      <c r="E447" s="56">
        <v>3</v>
      </c>
      <c r="F447" s="30" t="s">
        <v>73</v>
      </c>
      <c r="G447" s="74">
        <v>20</v>
      </c>
      <c r="H447" s="74">
        <v>60</v>
      </c>
      <c r="I447" s="36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55"/>
      <c r="X447" s="75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</row>
    <row r="448" spans="1:35" s="46" customFormat="1" ht="14.25" x14ac:dyDescent="0.25">
      <c r="A448" s="56">
        <v>438</v>
      </c>
      <c r="B448" s="40"/>
      <c r="C448" s="40" t="s">
        <v>87</v>
      </c>
      <c r="D448" s="40"/>
      <c r="E448" s="56">
        <v>3</v>
      </c>
      <c r="F448" s="30" t="s">
        <v>73</v>
      </c>
      <c r="G448" s="74">
        <v>10</v>
      </c>
      <c r="H448" s="74">
        <v>30</v>
      </c>
      <c r="I448" s="36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55"/>
      <c r="X448" s="75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</row>
    <row r="449" spans="1:35" s="46" customFormat="1" ht="14.25" x14ac:dyDescent="0.25">
      <c r="A449" s="56">
        <v>439</v>
      </c>
      <c r="B449" s="40"/>
      <c r="C449" s="40" t="s">
        <v>144</v>
      </c>
      <c r="D449" s="40"/>
      <c r="E449" s="56">
        <v>3</v>
      </c>
      <c r="F449" s="30" t="s">
        <v>73</v>
      </c>
      <c r="G449" s="74">
        <v>25</v>
      </c>
      <c r="H449" s="74">
        <v>75</v>
      </c>
      <c r="I449" s="36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55"/>
      <c r="X449" s="75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</row>
    <row r="450" spans="1:35" s="46" customFormat="1" ht="14.25" x14ac:dyDescent="0.25">
      <c r="A450" s="56">
        <v>440</v>
      </c>
      <c r="B450" s="40"/>
      <c r="C450" s="40" t="s">
        <v>197</v>
      </c>
      <c r="D450" s="40"/>
      <c r="E450" s="56">
        <v>3</v>
      </c>
      <c r="F450" s="30" t="s">
        <v>73</v>
      </c>
      <c r="G450" s="74">
        <v>60</v>
      </c>
      <c r="H450" s="74">
        <v>180</v>
      </c>
      <c r="I450" s="36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55"/>
      <c r="X450" s="75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</row>
    <row r="451" spans="1:35" s="46" customFormat="1" ht="14.25" x14ac:dyDescent="0.25">
      <c r="A451" s="56">
        <v>441</v>
      </c>
      <c r="B451" s="40"/>
      <c r="C451" s="40" t="s">
        <v>126</v>
      </c>
      <c r="D451" s="40"/>
      <c r="E451" s="56">
        <v>3</v>
      </c>
      <c r="F451" s="30" t="s">
        <v>73</v>
      </c>
      <c r="G451" s="74">
        <v>12</v>
      </c>
      <c r="H451" s="74">
        <v>36</v>
      </c>
      <c r="I451" s="36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55"/>
      <c r="X451" s="75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</row>
    <row r="452" spans="1:35" s="46" customFormat="1" ht="14.25" x14ac:dyDescent="0.25">
      <c r="A452" s="56">
        <v>442</v>
      </c>
      <c r="B452" s="40"/>
      <c r="C452" s="40" t="s">
        <v>269</v>
      </c>
      <c r="D452" s="40"/>
      <c r="E452" s="56">
        <v>3</v>
      </c>
      <c r="F452" s="30" t="s">
        <v>142</v>
      </c>
      <c r="G452" s="74">
        <v>120</v>
      </c>
      <c r="H452" s="74">
        <v>360</v>
      </c>
      <c r="I452" s="36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55"/>
      <c r="X452" s="75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</row>
    <row r="453" spans="1:35" s="46" customFormat="1" ht="14.25" x14ac:dyDescent="0.25">
      <c r="A453" s="56">
        <v>443</v>
      </c>
      <c r="B453" s="40"/>
      <c r="C453" s="40" t="s">
        <v>76</v>
      </c>
      <c r="D453" s="40"/>
      <c r="E453" s="56">
        <v>3</v>
      </c>
      <c r="F453" s="30" t="s">
        <v>73</v>
      </c>
      <c r="G453" s="74">
        <v>28</v>
      </c>
      <c r="H453" s="74">
        <v>84</v>
      </c>
      <c r="I453" s="36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55"/>
      <c r="X453" s="75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</row>
    <row r="454" spans="1:35" s="46" customFormat="1" ht="14.25" x14ac:dyDescent="0.25">
      <c r="A454" s="56">
        <v>444</v>
      </c>
      <c r="B454" s="40"/>
      <c r="C454" s="40" t="s">
        <v>265</v>
      </c>
      <c r="D454" s="40"/>
      <c r="E454" s="56">
        <v>3</v>
      </c>
      <c r="F454" s="30" t="s">
        <v>73</v>
      </c>
      <c r="G454" s="74">
        <v>400</v>
      </c>
      <c r="H454" s="74">
        <v>1200</v>
      </c>
      <c r="I454" s="36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55"/>
      <c r="X454" s="75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</row>
    <row r="455" spans="1:35" s="46" customFormat="1" ht="14.25" x14ac:dyDescent="0.25">
      <c r="A455" s="63">
        <v>445</v>
      </c>
      <c r="B455" s="69" t="s">
        <v>62</v>
      </c>
      <c r="C455" s="69" t="s">
        <v>270</v>
      </c>
      <c r="D455" s="69" t="s">
        <v>28</v>
      </c>
      <c r="E455" s="70"/>
      <c r="F455" s="70"/>
      <c r="G455" s="69"/>
      <c r="H455" s="71">
        <v>40200</v>
      </c>
      <c r="I455" s="69" t="s">
        <v>64</v>
      </c>
      <c r="J455" s="106"/>
      <c r="K455" s="106"/>
      <c r="L455" s="106"/>
      <c r="M455" s="106"/>
      <c r="N455" s="106"/>
      <c r="O455" s="106"/>
      <c r="P455" s="106"/>
      <c r="Q455" s="106"/>
      <c r="R455" s="106"/>
      <c r="S455" s="106">
        <v>1</v>
      </c>
      <c r="T455" s="106"/>
      <c r="U455" s="106"/>
      <c r="V455" s="55"/>
      <c r="X455" s="77"/>
      <c r="Y455" s="73"/>
      <c r="Z455" s="73"/>
      <c r="AA455" s="73"/>
      <c r="AB455" s="73"/>
      <c r="AC455" s="73"/>
      <c r="AD455" s="73"/>
      <c r="AE455" s="73"/>
      <c r="AF455" s="73"/>
      <c r="AG455" s="73">
        <f>H455</f>
        <v>40200</v>
      </c>
      <c r="AH455" s="73"/>
      <c r="AI455" s="73"/>
    </row>
    <row r="456" spans="1:35" s="46" customFormat="1" ht="14.25" x14ac:dyDescent="0.25">
      <c r="A456" s="56">
        <v>446</v>
      </c>
      <c r="B456" s="40"/>
      <c r="C456" s="40" t="s">
        <v>271</v>
      </c>
      <c r="D456" s="40"/>
      <c r="E456" s="56">
        <v>80</v>
      </c>
      <c r="F456" s="30" t="s">
        <v>67</v>
      </c>
      <c r="G456" s="74">
        <v>120</v>
      </c>
      <c r="H456" s="74">
        <v>9600</v>
      </c>
      <c r="I456" s="36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55"/>
      <c r="X456" s="75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</row>
    <row r="457" spans="1:35" s="46" customFormat="1" ht="14.25" x14ac:dyDescent="0.25">
      <c r="A457" s="56">
        <v>447</v>
      </c>
      <c r="B457" s="40"/>
      <c r="C457" s="40" t="s">
        <v>272</v>
      </c>
      <c r="D457" s="40"/>
      <c r="E457" s="56">
        <v>80</v>
      </c>
      <c r="F457" s="30" t="s">
        <v>67</v>
      </c>
      <c r="G457" s="74">
        <v>180</v>
      </c>
      <c r="H457" s="74">
        <v>14400</v>
      </c>
      <c r="I457" s="36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55"/>
      <c r="X457" s="75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</row>
    <row r="458" spans="1:35" s="46" customFormat="1" ht="14.25" x14ac:dyDescent="0.25">
      <c r="A458" s="56">
        <v>448</v>
      </c>
      <c r="B458" s="40"/>
      <c r="C458" s="40" t="s">
        <v>273</v>
      </c>
      <c r="D458" s="40"/>
      <c r="E458" s="56">
        <v>80</v>
      </c>
      <c r="F458" s="30" t="s">
        <v>67</v>
      </c>
      <c r="G458" s="74">
        <v>120</v>
      </c>
      <c r="H458" s="74">
        <v>9600</v>
      </c>
      <c r="I458" s="36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55"/>
      <c r="X458" s="75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</row>
    <row r="459" spans="1:35" s="46" customFormat="1" ht="14.25" x14ac:dyDescent="0.25">
      <c r="A459" s="56">
        <v>449</v>
      </c>
      <c r="B459" s="40"/>
      <c r="C459" s="40" t="s">
        <v>227</v>
      </c>
      <c r="D459" s="40"/>
      <c r="E459" s="56">
        <v>4</v>
      </c>
      <c r="F459" s="30" t="s">
        <v>93</v>
      </c>
      <c r="G459" s="74">
        <v>350</v>
      </c>
      <c r="H459" s="74">
        <v>1400</v>
      </c>
      <c r="I459" s="36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55"/>
      <c r="X459" s="75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</row>
    <row r="460" spans="1:35" s="46" customFormat="1" ht="14.25" x14ac:dyDescent="0.25">
      <c r="A460" s="56">
        <v>450</v>
      </c>
      <c r="B460" s="40"/>
      <c r="C460" s="40" t="s">
        <v>218</v>
      </c>
      <c r="D460" s="40"/>
      <c r="E460" s="56">
        <v>4</v>
      </c>
      <c r="F460" s="30" t="s">
        <v>93</v>
      </c>
      <c r="G460" s="74">
        <v>150</v>
      </c>
      <c r="H460" s="74">
        <v>600</v>
      </c>
      <c r="I460" s="36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55"/>
      <c r="X460" s="75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</row>
    <row r="461" spans="1:35" s="46" customFormat="1" ht="14.25" x14ac:dyDescent="0.25">
      <c r="A461" s="56">
        <v>451</v>
      </c>
      <c r="B461" s="40"/>
      <c r="C461" s="40" t="s">
        <v>219</v>
      </c>
      <c r="D461" s="40"/>
      <c r="E461" s="56">
        <v>4</v>
      </c>
      <c r="F461" s="30" t="s">
        <v>274</v>
      </c>
      <c r="G461" s="74">
        <v>150</v>
      </c>
      <c r="H461" s="74">
        <v>600</v>
      </c>
      <c r="I461" s="36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55"/>
      <c r="X461" s="75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</row>
    <row r="462" spans="1:35" s="46" customFormat="1" ht="14.25" x14ac:dyDescent="0.25">
      <c r="A462" s="56">
        <v>452</v>
      </c>
      <c r="B462" s="40"/>
      <c r="C462" s="40" t="s">
        <v>275</v>
      </c>
      <c r="D462" s="40"/>
      <c r="E462" s="56">
        <v>2</v>
      </c>
      <c r="F462" s="30" t="s">
        <v>48</v>
      </c>
      <c r="G462" s="74">
        <v>2000</v>
      </c>
      <c r="H462" s="74">
        <v>4000</v>
      </c>
      <c r="I462" s="36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55"/>
      <c r="X462" s="75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</row>
    <row r="463" spans="1:35" s="46" customFormat="1" ht="27" x14ac:dyDescent="0.25">
      <c r="A463" s="63">
        <v>453</v>
      </c>
      <c r="B463" s="69" t="s">
        <v>62</v>
      </c>
      <c r="C463" s="69" t="s">
        <v>30</v>
      </c>
      <c r="D463" s="69" t="s">
        <v>28</v>
      </c>
      <c r="E463" s="70"/>
      <c r="F463" s="70"/>
      <c r="G463" s="69"/>
      <c r="H463" s="71">
        <v>11234</v>
      </c>
      <c r="I463" s="69" t="s">
        <v>64</v>
      </c>
      <c r="J463" s="106"/>
      <c r="K463" s="106"/>
      <c r="L463" s="106"/>
      <c r="M463" s="106"/>
      <c r="N463" s="106">
        <v>1</v>
      </c>
      <c r="O463" s="106"/>
      <c r="P463" s="106"/>
      <c r="Q463" s="106"/>
      <c r="R463" s="106"/>
      <c r="S463" s="106"/>
      <c r="T463" s="106"/>
      <c r="U463" s="106"/>
      <c r="V463" s="78"/>
      <c r="W463" s="47"/>
      <c r="X463" s="79"/>
      <c r="Y463" s="79"/>
      <c r="Z463" s="79"/>
      <c r="AA463" s="79"/>
      <c r="AB463" s="79">
        <f>H463</f>
        <v>11234</v>
      </c>
      <c r="AC463" s="79"/>
      <c r="AD463" s="73"/>
      <c r="AE463" s="73"/>
      <c r="AF463" s="73"/>
      <c r="AG463" s="73"/>
      <c r="AH463" s="73"/>
      <c r="AI463" s="73"/>
    </row>
    <row r="464" spans="1:35" s="46" customFormat="1" ht="14.25" x14ac:dyDescent="0.25">
      <c r="A464" s="56">
        <v>454</v>
      </c>
      <c r="B464" s="40"/>
      <c r="C464" s="40" t="s">
        <v>165</v>
      </c>
      <c r="D464" s="40"/>
      <c r="E464" s="56">
        <v>2</v>
      </c>
      <c r="F464" s="30" t="s">
        <v>73</v>
      </c>
      <c r="G464" s="74">
        <v>30</v>
      </c>
      <c r="H464" s="74">
        <v>60</v>
      </c>
      <c r="I464" s="36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55"/>
      <c r="X464" s="75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</row>
    <row r="465" spans="1:35" s="46" customFormat="1" ht="14.25" x14ac:dyDescent="0.25">
      <c r="A465" s="56">
        <v>455</v>
      </c>
      <c r="B465" s="40"/>
      <c r="C465" s="40" t="s">
        <v>166</v>
      </c>
      <c r="D465" s="40"/>
      <c r="E465" s="56">
        <v>2</v>
      </c>
      <c r="F465" s="30" t="s">
        <v>73</v>
      </c>
      <c r="G465" s="74">
        <v>84</v>
      </c>
      <c r="H465" s="74">
        <v>168</v>
      </c>
      <c r="I465" s="36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55"/>
      <c r="X465" s="75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</row>
    <row r="466" spans="1:35" s="46" customFormat="1" ht="14.25" x14ac:dyDescent="0.25">
      <c r="A466" s="56">
        <v>456</v>
      </c>
      <c r="B466" s="40"/>
      <c r="C466" s="40" t="s">
        <v>167</v>
      </c>
      <c r="D466" s="40"/>
      <c r="E466" s="56">
        <v>1</v>
      </c>
      <c r="F466" s="30" t="s">
        <v>73</v>
      </c>
      <c r="G466" s="74">
        <v>20</v>
      </c>
      <c r="H466" s="74">
        <v>20</v>
      </c>
      <c r="I466" s="36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55"/>
      <c r="X466" s="75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</row>
    <row r="467" spans="1:35" s="46" customFormat="1" ht="14.25" x14ac:dyDescent="0.25">
      <c r="A467" s="56">
        <v>457</v>
      </c>
      <c r="B467" s="40"/>
      <c r="C467" s="40" t="s">
        <v>168</v>
      </c>
      <c r="D467" s="40"/>
      <c r="E467" s="56">
        <v>5</v>
      </c>
      <c r="F467" s="30" t="s">
        <v>169</v>
      </c>
      <c r="G467" s="74">
        <v>28.5</v>
      </c>
      <c r="H467" s="74">
        <v>142.5</v>
      </c>
      <c r="I467" s="36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55"/>
      <c r="X467" s="75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</row>
    <row r="468" spans="1:35" s="46" customFormat="1" ht="14.25" x14ac:dyDescent="0.25">
      <c r="A468" s="56">
        <v>458</v>
      </c>
      <c r="B468" s="40"/>
      <c r="C468" s="40" t="s">
        <v>170</v>
      </c>
      <c r="D468" s="40"/>
      <c r="E468" s="56">
        <v>1</v>
      </c>
      <c r="F468" s="30" t="s">
        <v>85</v>
      </c>
      <c r="G468" s="74">
        <v>1800</v>
      </c>
      <c r="H468" s="74">
        <v>1800</v>
      </c>
      <c r="I468" s="36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55"/>
      <c r="X468" s="75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</row>
    <row r="469" spans="1:35" s="46" customFormat="1" ht="14.25" x14ac:dyDescent="0.25">
      <c r="A469" s="56">
        <v>459</v>
      </c>
      <c r="B469" s="40"/>
      <c r="C469" s="40" t="s">
        <v>171</v>
      </c>
      <c r="D469" s="40"/>
      <c r="E469" s="56">
        <v>2</v>
      </c>
      <c r="F469" s="30" t="s">
        <v>73</v>
      </c>
      <c r="G469" s="74">
        <v>27.5</v>
      </c>
      <c r="H469" s="74">
        <v>55</v>
      </c>
      <c r="I469" s="36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55"/>
      <c r="X469" s="75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</row>
    <row r="470" spans="1:35" s="46" customFormat="1" ht="14.25" x14ac:dyDescent="0.25">
      <c r="A470" s="56">
        <v>460</v>
      </c>
      <c r="B470" s="40"/>
      <c r="C470" s="40" t="s">
        <v>172</v>
      </c>
      <c r="D470" s="40"/>
      <c r="E470" s="56">
        <v>1</v>
      </c>
      <c r="F470" s="30" t="s">
        <v>73</v>
      </c>
      <c r="G470" s="74">
        <v>56</v>
      </c>
      <c r="H470" s="74">
        <v>56</v>
      </c>
      <c r="I470" s="36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55"/>
      <c r="X470" s="75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</row>
    <row r="471" spans="1:35" s="46" customFormat="1" ht="14.25" x14ac:dyDescent="0.25">
      <c r="A471" s="56">
        <v>461</v>
      </c>
      <c r="B471" s="40"/>
      <c r="C471" s="40" t="s">
        <v>173</v>
      </c>
      <c r="D471" s="40"/>
      <c r="E471" s="56">
        <v>1</v>
      </c>
      <c r="F471" s="30" t="s">
        <v>73</v>
      </c>
      <c r="G471" s="74">
        <v>22</v>
      </c>
      <c r="H471" s="74">
        <v>22</v>
      </c>
      <c r="I471" s="36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55"/>
      <c r="X471" s="75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</row>
    <row r="472" spans="1:35" s="46" customFormat="1" ht="14.25" x14ac:dyDescent="0.25">
      <c r="A472" s="56">
        <v>462</v>
      </c>
      <c r="B472" s="40"/>
      <c r="C472" s="40" t="s">
        <v>174</v>
      </c>
      <c r="D472" s="40"/>
      <c r="E472" s="56">
        <v>1</v>
      </c>
      <c r="F472" s="30" t="s">
        <v>73</v>
      </c>
      <c r="G472" s="74">
        <v>44</v>
      </c>
      <c r="H472" s="74">
        <v>44</v>
      </c>
      <c r="I472" s="36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55"/>
      <c r="X472" s="75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</row>
    <row r="473" spans="1:35" s="46" customFormat="1" ht="14.25" x14ac:dyDescent="0.25">
      <c r="A473" s="56">
        <v>463</v>
      </c>
      <c r="B473" s="40"/>
      <c r="C473" s="40" t="s">
        <v>153</v>
      </c>
      <c r="D473" s="40"/>
      <c r="E473" s="56">
        <v>1</v>
      </c>
      <c r="F473" s="30" t="s">
        <v>142</v>
      </c>
      <c r="G473" s="74">
        <v>350</v>
      </c>
      <c r="H473" s="74">
        <v>350</v>
      </c>
      <c r="I473" s="36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55"/>
      <c r="X473" s="75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</row>
    <row r="474" spans="1:35" s="46" customFormat="1" ht="14.25" x14ac:dyDescent="0.25">
      <c r="A474" s="56">
        <v>464</v>
      </c>
      <c r="B474" s="40"/>
      <c r="C474" s="40" t="s">
        <v>175</v>
      </c>
      <c r="D474" s="40"/>
      <c r="E474" s="56">
        <v>1</v>
      </c>
      <c r="F474" s="30" t="s">
        <v>176</v>
      </c>
      <c r="G474" s="74">
        <v>44</v>
      </c>
      <c r="H474" s="74">
        <v>44</v>
      </c>
      <c r="I474" s="36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55"/>
      <c r="X474" s="75"/>
      <c r="Y474" s="76"/>
      <c r="Z474" s="76"/>
      <c r="AA474" s="76"/>
      <c r="AB474" s="76"/>
      <c r="AC474" s="76"/>
      <c r="AD474" s="76"/>
      <c r="AE474" s="76"/>
      <c r="AF474" s="76"/>
      <c r="AG474" s="76"/>
      <c r="AH474" s="76"/>
      <c r="AI474" s="76"/>
    </row>
    <row r="475" spans="1:35" s="46" customFormat="1" ht="14.25" x14ac:dyDescent="0.25">
      <c r="A475" s="56">
        <v>465</v>
      </c>
      <c r="B475" s="40"/>
      <c r="C475" s="40" t="s">
        <v>177</v>
      </c>
      <c r="D475" s="40"/>
      <c r="E475" s="56">
        <v>1</v>
      </c>
      <c r="F475" s="30" t="s">
        <v>73</v>
      </c>
      <c r="G475" s="74">
        <v>220</v>
      </c>
      <c r="H475" s="74">
        <v>220</v>
      </c>
      <c r="I475" s="36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55"/>
      <c r="X475" s="75"/>
      <c r="Y475" s="76"/>
      <c r="Z475" s="76"/>
      <c r="AA475" s="76"/>
      <c r="AB475" s="76"/>
      <c r="AC475" s="76"/>
      <c r="AD475" s="76"/>
      <c r="AE475" s="76"/>
      <c r="AF475" s="76"/>
      <c r="AG475" s="76"/>
      <c r="AH475" s="76"/>
      <c r="AI475" s="76"/>
    </row>
    <row r="476" spans="1:35" s="46" customFormat="1" ht="14.25" x14ac:dyDescent="0.25">
      <c r="A476" s="56">
        <v>466</v>
      </c>
      <c r="B476" s="40"/>
      <c r="C476" s="40" t="s">
        <v>178</v>
      </c>
      <c r="D476" s="40"/>
      <c r="E476" s="56">
        <v>1</v>
      </c>
      <c r="F476" s="30" t="s">
        <v>91</v>
      </c>
      <c r="G476" s="74">
        <v>300</v>
      </c>
      <c r="H476" s="74">
        <v>300</v>
      </c>
      <c r="I476" s="36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55"/>
      <c r="X476" s="75"/>
      <c r="Y476" s="76"/>
      <c r="Z476" s="76"/>
      <c r="AA476" s="76"/>
      <c r="AB476" s="76"/>
      <c r="AC476" s="76"/>
      <c r="AD476" s="76"/>
      <c r="AE476" s="76"/>
      <c r="AF476" s="76"/>
      <c r="AG476" s="76"/>
      <c r="AH476" s="76"/>
      <c r="AI476" s="76"/>
    </row>
    <row r="477" spans="1:35" s="46" customFormat="1" ht="14.25" x14ac:dyDescent="0.25">
      <c r="A477" s="56">
        <v>467</v>
      </c>
      <c r="B477" s="40"/>
      <c r="C477" s="40" t="s">
        <v>179</v>
      </c>
      <c r="D477" s="40"/>
      <c r="E477" s="56">
        <v>1</v>
      </c>
      <c r="F477" s="30" t="s">
        <v>73</v>
      </c>
      <c r="G477" s="74">
        <v>71.5</v>
      </c>
      <c r="H477" s="74">
        <v>71.5</v>
      </c>
      <c r="I477" s="36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55"/>
      <c r="X477" s="75"/>
      <c r="Y477" s="76"/>
      <c r="Z477" s="76"/>
      <c r="AA477" s="76"/>
      <c r="AB477" s="76"/>
      <c r="AC477" s="76"/>
      <c r="AD477" s="76"/>
      <c r="AE477" s="76"/>
      <c r="AF477" s="76"/>
      <c r="AG477" s="76"/>
      <c r="AH477" s="76"/>
      <c r="AI477" s="76"/>
    </row>
    <row r="478" spans="1:35" s="46" customFormat="1" ht="14.25" x14ac:dyDescent="0.25">
      <c r="A478" s="56">
        <v>468</v>
      </c>
      <c r="B478" s="40"/>
      <c r="C478" s="40" t="s">
        <v>180</v>
      </c>
      <c r="D478" s="40"/>
      <c r="E478" s="56">
        <v>1</v>
      </c>
      <c r="F478" s="30" t="s">
        <v>73</v>
      </c>
      <c r="G478" s="74">
        <v>94</v>
      </c>
      <c r="H478" s="74">
        <v>94</v>
      </c>
      <c r="I478" s="36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55"/>
      <c r="X478" s="75"/>
      <c r="Y478" s="76"/>
      <c r="Z478" s="76"/>
      <c r="AA478" s="76"/>
      <c r="AB478" s="76"/>
      <c r="AC478" s="76"/>
      <c r="AD478" s="76"/>
      <c r="AE478" s="76"/>
      <c r="AF478" s="76"/>
      <c r="AG478" s="76"/>
      <c r="AH478" s="76"/>
      <c r="AI478" s="76"/>
    </row>
    <row r="479" spans="1:35" s="46" customFormat="1" ht="14.25" x14ac:dyDescent="0.25">
      <c r="A479" s="56">
        <v>469</v>
      </c>
      <c r="B479" s="40"/>
      <c r="C479" s="40" t="s">
        <v>181</v>
      </c>
      <c r="D479" s="40"/>
      <c r="E479" s="56">
        <v>1</v>
      </c>
      <c r="F479" s="30" t="s">
        <v>73</v>
      </c>
      <c r="G479" s="74">
        <v>38</v>
      </c>
      <c r="H479" s="74">
        <v>38</v>
      </c>
      <c r="I479" s="36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55"/>
      <c r="X479" s="75"/>
      <c r="Y479" s="76"/>
      <c r="Z479" s="76"/>
      <c r="AA479" s="76"/>
      <c r="AB479" s="76"/>
      <c r="AC479" s="76"/>
      <c r="AD479" s="76"/>
      <c r="AE479" s="76"/>
      <c r="AF479" s="76"/>
      <c r="AG479" s="76"/>
      <c r="AH479" s="76"/>
      <c r="AI479" s="76"/>
    </row>
    <row r="480" spans="1:35" s="46" customFormat="1" ht="14.25" x14ac:dyDescent="0.25">
      <c r="A480" s="56">
        <v>470</v>
      </c>
      <c r="B480" s="40"/>
      <c r="C480" s="40" t="s">
        <v>182</v>
      </c>
      <c r="D480" s="40"/>
      <c r="E480" s="56">
        <v>1</v>
      </c>
      <c r="F480" s="30" t="s">
        <v>73</v>
      </c>
      <c r="G480" s="74">
        <v>22</v>
      </c>
      <c r="H480" s="74">
        <v>22</v>
      </c>
      <c r="I480" s="36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55"/>
      <c r="X480" s="75"/>
      <c r="Y480" s="76"/>
      <c r="Z480" s="76"/>
      <c r="AA480" s="76"/>
      <c r="AB480" s="76"/>
      <c r="AC480" s="76"/>
      <c r="AD480" s="76"/>
      <c r="AE480" s="76"/>
      <c r="AF480" s="76"/>
      <c r="AG480" s="76"/>
      <c r="AH480" s="76"/>
      <c r="AI480" s="76"/>
    </row>
    <row r="481" spans="1:35" s="46" customFormat="1" ht="14.25" x14ac:dyDescent="0.25">
      <c r="A481" s="56">
        <v>471</v>
      </c>
      <c r="B481" s="40"/>
      <c r="C481" s="40" t="s">
        <v>183</v>
      </c>
      <c r="D481" s="40"/>
      <c r="E481" s="56">
        <v>1</v>
      </c>
      <c r="F481" s="30" t="s">
        <v>176</v>
      </c>
      <c r="G481" s="74">
        <v>1750</v>
      </c>
      <c r="H481" s="74">
        <v>1750</v>
      </c>
      <c r="I481" s="36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55"/>
      <c r="X481" s="75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</row>
    <row r="482" spans="1:35" s="46" customFormat="1" ht="14.25" x14ac:dyDescent="0.25">
      <c r="A482" s="56">
        <v>472</v>
      </c>
      <c r="B482" s="40"/>
      <c r="C482" s="40" t="s">
        <v>184</v>
      </c>
      <c r="D482" s="40"/>
      <c r="E482" s="56">
        <v>1</v>
      </c>
      <c r="F482" s="30" t="s">
        <v>85</v>
      </c>
      <c r="G482" s="74">
        <v>220</v>
      </c>
      <c r="H482" s="74">
        <v>220</v>
      </c>
      <c r="I482" s="36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55"/>
      <c r="X482" s="75"/>
      <c r="Y482" s="76"/>
      <c r="Z482" s="76"/>
      <c r="AA482" s="76"/>
      <c r="AB482" s="76"/>
      <c r="AC482" s="76"/>
      <c r="AD482" s="76"/>
      <c r="AE482" s="76"/>
      <c r="AF482" s="76"/>
      <c r="AG482" s="76"/>
      <c r="AH482" s="76"/>
      <c r="AI482" s="76"/>
    </row>
    <row r="483" spans="1:35" s="46" customFormat="1" ht="14.25" x14ac:dyDescent="0.25">
      <c r="A483" s="56">
        <v>473</v>
      </c>
      <c r="B483" s="40"/>
      <c r="C483" s="40" t="s">
        <v>185</v>
      </c>
      <c r="D483" s="40"/>
      <c r="E483" s="56">
        <v>1</v>
      </c>
      <c r="F483" s="30" t="s">
        <v>91</v>
      </c>
      <c r="G483" s="74">
        <v>54</v>
      </c>
      <c r="H483" s="74">
        <v>54</v>
      </c>
      <c r="I483" s="36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55"/>
      <c r="X483" s="75"/>
      <c r="Y483" s="76"/>
      <c r="Z483" s="76"/>
      <c r="AA483" s="76"/>
      <c r="AB483" s="76"/>
      <c r="AC483" s="76"/>
      <c r="AD483" s="76"/>
      <c r="AE483" s="76"/>
      <c r="AF483" s="76"/>
      <c r="AG483" s="76"/>
      <c r="AH483" s="76"/>
      <c r="AI483" s="76"/>
    </row>
    <row r="484" spans="1:35" s="46" customFormat="1" ht="14.25" x14ac:dyDescent="0.25">
      <c r="A484" s="56">
        <v>474</v>
      </c>
      <c r="B484" s="40"/>
      <c r="C484" s="40" t="s">
        <v>186</v>
      </c>
      <c r="D484" s="40"/>
      <c r="E484" s="56">
        <v>1</v>
      </c>
      <c r="F484" s="30" t="s">
        <v>96</v>
      </c>
      <c r="G484" s="74">
        <v>70</v>
      </c>
      <c r="H484" s="74">
        <v>70</v>
      </c>
      <c r="I484" s="36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55"/>
      <c r="X484" s="75"/>
      <c r="Y484" s="76"/>
      <c r="Z484" s="76"/>
      <c r="AA484" s="76"/>
      <c r="AB484" s="76"/>
      <c r="AC484" s="76"/>
      <c r="AD484" s="76"/>
      <c r="AE484" s="76"/>
      <c r="AF484" s="76"/>
      <c r="AG484" s="76"/>
      <c r="AH484" s="76"/>
      <c r="AI484" s="76"/>
    </row>
    <row r="485" spans="1:35" s="46" customFormat="1" ht="14.25" x14ac:dyDescent="0.25">
      <c r="A485" s="56">
        <v>475</v>
      </c>
      <c r="B485" s="40"/>
      <c r="C485" s="40" t="s">
        <v>188</v>
      </c>
      <c r="D485" s="40"/>
      <c r="E485" s="56">
        <v>1</v>
      </c>
      <c r="F485" s="30" t="s">
        <v>189</v>
      </c>
      <c r="G485" s="74">
        <v>27.5</v>
      </c>
      <c r="H485" s="74">
        <v>27.5</v>
      </c>
      <c r="I485" s="36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55"/>
      <c r="X485" s="75"/>
      <c r="Y485" s="76"/>
      <c r="Z485" s="76"/>
      <c r="AA485" s="76"/>
      <c r="AB485" s="76"/>
      <c r="AC485" s="76"/>
      <c r="AD485" s="76"/>
      <c r="AE485" s="76"/>
      <c r="AF485" s="76"/>
      <c r="AG485" s="76"/>
      <c r="AH485" s="76"/>
      <c r="AI485" s="76"/>
    </row>
    <row r="486" spans="1:35" s="46" customFormat="1" ht="14.25" x14ac:dyDescent="0.25">
      <c r="A486" s="56">
        <v>476</v>
      </c>
      <c r="B486" s="40"/>
      <c r="C486" s="40" t="s">
        <v>190</v>
      </c>
      <c r="D486" s="40"/>
      <c r="E486" s="56">
        <v>1</v>
      </c>
      <c r="F486" s="30" t="s">
        <v>73</v>
      </c>
      <c r="G486" s="74">
        <v>25</v>
      </c>
      <c r="H486" s="74">
        <v>25</v>
      </c>
      <c r="I486" s="36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55"/>
      <c r="X486" s="75"/>
      <c r="Y486" s="76"/>
      <c r="Z486" s="76"/>
      <c r="AA486" s="76"/>
      <c r="AB486" s="76"/>
      <c r="AC486" s="76"/>
      <c r="AD486" s="76"/>
      <c r="AE486" s="76"/>
      <c r="AF486" s="76"/>
      <c r="AG486" s="76"/>
      <c r="AH486" s="76"/>
      <c r="AI486" s="76"/>
    </row>
    <row r="487" spans="1:35" s="46" customFormat="1" ht="14.25" x14ac:dyDescent="0.25">
      <c r="A487" s="56">
        <v>477</v>
      </c>
      <c r="B487" s="40"/>
      <c r="C487" s="40" t="s">
        <v>191</v>
      </c>
      <c r="D487" s="40"/>
      <c r="E487" s="56">
        <v>1</v>
      </c>
      <c r="F487" s="30" t="s">
        <v>189</v>
      </c>
      <c r="G487" s="74">
        <v>55</v>
      </c>
      <c r="H487" s="74">
        <v>55</v>
      </c>
      <c r="I487" s="36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55"/>
      <c r="X487" s="75"/>
      <c r="Y487" s="76"/>
      <c r="Z487" s="76"/>
      <c r="AA487" s="76"/>
      <c r="AB487" s="76"/>
      <c r="AC487" s="76"/>
      <c r="AD487" s="76"/>
      <c r="AE487" s="76"/>
      <c r="AF487" s="76"/>
      <c r="AG487" s="76"/>
      <c r="AH487" s="76"/>
      <c r="AI487" s="76"/>
    </row>
    <row r="488" spans="1:35" s="46" customFormat="1" ht="14.25" x14ac:dyDescent="0.25">
      <c r="A488" s="56">
        <v>478</v>
      </c>
      <c r="B488" s="40"/>
      <c r="C488" s="40" t="s">
        <v>192</v>
      </c>
      <c r="D488" s="40"/>
      <c r="E488" s="56">
        <v>1</v>
      </c>
      <c r="F488" s="30" t="s">
        <v>142</v>
      </c>
      <c r="G488" s="74">
        <v>480</v>
      </c>
      <c r="H488" s="74">
        <v>480</v>
      </c>
      <c r="I488" s="36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55"/>
      <c r="X488" s="75"/>
      <c r="Y488" s="76"/>
      <c r="Z488" s="76"/>
      <c r="AA488" s="76"/>
      <c r="AB488" s="76"/>
      <c r="AC488" s="76"/>
      <c r="AD488" s="76"/>
      <c r="AE488" s="76"/>
      <c r="AF488" s="76"/>
      <c r="AG488" s="76"/>
      <c r="AH488" s="76"/>
      <c r="AI488" s="76"/>
    </row>
    <row r="489" spans="1:35" s="46" customFormat="1" ht="14.25" x14ac:dyDescent="0.25">
      <c r="A489" s="56">
        <v>479</v>
      </c>
      <c r="B489" s="40"/>
      <c r="C489" s="40" t="s">
        <v>193</v>
      </c>
      <c r="D489" s="40"/>
      <c r="E489" s="56">
        <v>1</v>
      </c>
      <c r="F489" s="30" t="s">
        <v>73</v>
      </c>
      <c r="G489" s="74">
        <v>21.5</v>
      </c>
      <c r="H489" s="74">
        <v>21.5</v>
      </c>
      <c r="I489" s="36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55"/>
      <c r="X489" s="75"/>
      <c r="Y489" s="76"/>
      <c r="Z489" s="76"/>
      <c r="AA489" s="76"/>
      <c r="AB489" s="76"/>
      <c r="AC489" s="76"/>
      <c r="AD489" s="76"/>
      <c r="AE489" s="76"/>
      <c r="AF489" s="76"/>
      <c r="AG489" s="76"/>
      <c r="AH489" s="76"/>
      <c r="AI489" s="76"/>
    </row>
    <row r="490" spans="1:35" s="46" customFormat="1" ht="14.25" x14ac:dyDescent="0.25">
      <c r="A490" s="56">
        <v>480</v>
      </c>
      <c r="B490" s="40"/>
      <c r="C490" s="40" t="s">
        <v>194</v>
      </c>
      <c r="D490" s="40"/>
      <c r="E490" s="56">
        <v>1</v>
      </c>
      <c r="F490" s="30" t="s">
        <v>176</v>
      </c>
      <c r="G490" s="74">
        <v>200</v>
      </c>
      <c r="H490" s="74">
        <v>200</v>
      </c>
      <c r="I490" s="36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55"/>
      <c r="X490" s="75"/>
      <c r="Y490" s="76"/>
      <c r="Z490" s="76"/>
      <c r="AA490" s="76"/>
      <c r="AB490" s="76"/>
      <c r="AC490" s="76"/>
      <c r="AD490" s="76"/>
      <c r="AE490" s="76"/>
      <c r="AF490" s="76"/>
      <c r="AG490" s="76"/>
      <c r="AH490" s="76"/>
      <c r="AI490" s="76"/>
    </row>
    <row r="491" spans="1:35" s="46" customFormat="1" ht="14.25" x14ac:dyDescent="0.25">
      <c r="A491" s="56">
        <v>481</v>
      </c>
      <c r="B491" s="40"/>
      <c r="C491" s="40" t="s">
        <v>105</v>
      </c>
      <c r="D491" s="40"/>
      <c r="E491" s="56">
        <v>1</v>
      </c>
      <c r="F491" s="30" t="s">
        <v>73</v>
      </c>
      <c r="G491" s="74">
        <v>1000</v>
      </c>
      <c r="H491" s="74">
        <v>1000</v>
      </c>
      <c r="I491" s="36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55"/>
      <c r="X491" s="75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</row>
    <row r="492" spans="1:35" s="46" customFormat="1" ht="14.25" x14ac:dyDescent="0.25">
      <c r="A492" s="56">
        <v>482</v>
      </c>
      <c r="B492" s="40"/>
      <c r="C492" s="40" t="s">
        <v>76</v>
      </c>
      <c r="D492" s="40"/>
      <c r="E492" s="56">
        <v>1</v>
      </c>
      <c r="F492" s="30" t="s">
        <v>73</v>
      </c>
      <c r="G492" s="74">
        <v>50</v>
      </c>
      <c r="H492" s="74">
        <v>50</v>
      </c>
      <c r="I492" s="36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55"/>
      <c r="X492" s="75"/>
      <c r="Y492" s="76"/>
      <c r="Z492" s="76"/>
      <c r="AA492" s="76"/>
      <c r="AB492" s="76"/>
      <c r="AC492" s="76"/>
      <c r="AD492" s="76"/>
      <c r="AE492" s="76"/>
      <c r="AF492" s="76"/>
      <c r="AG492" s="76"/>
      <c r="AH492" s="76"/>
      <c r="AI492" s="76"/>
    </row>
    <row r="493" spans="1:35" s="46" customFormat="1" ht="14.25" x14ac:dyDescent="0.25">
      <c r="A493" s="56">
        <v>483</v>
      </c>
      <c r="B493" s="40"/>
      <c r="C493" s="40" t="s">
        <v>195</v>
      </c>
      <c r="D493" s="40"/>
      <c r="E493" s="56">
        <v>1</v>
      </c>
      <c r="F493" s="30" t="s">
        <v>73</v>
      </c>
      <c r="G493" s="74">
        <v>320</v>
      </c>
      <c r="H493" s="74">
        <v>320</v>
      </c>
      <c r="I493" s="36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55"/>
      <c r="X493" s="75"/>
      <c r="Y493" s="76"/>
      <c r="Z493" s="76"/>
      <c r="AA493" s="76"/>
      <c r="AB493" s="76"/>
      <c r="AC493" s="76"/>
      <c r="AD493" s="76"/>
      <c r="AE493" s="76"/>
      <c r="AF493" s="76"/>
      <c r="AG493" s="76"/>
      <c r="AH493" s="76"/>
      <c r="AI493" s="76"/>
    </row>
    <row r="494" spans="1:35" s="46" customFormat="1" ht="14.25" x14ac:dyDescent="0.25">
      <c r="A494" s="56">
        <v>484</v>
      </c>
      <c r="B494" s="40"/>
      <c r="C494" s="40" t="s">
        <v>196</v>
      </c>
      <c r="D494" s="40"/>
      <c r="E494" s="56">
        <v>1</v>
      </c>
      <c r="F494" s="30" t="s">
        <v>73</v>
      </c>
      <c r="G494" s="74">
        <v>20</v>
      </c>
      <c r="H494" s="74">
        <v>20</v>
      </c>
      <c r="I494" s="36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55"/>
      <c r="X494" s="75"/>
      <c r="Y494" s="76"/>
      <c r="Z494" s="76"/>
      <c r="AA494" s="76"/>
      <c r="AB494" s="76"/>
      <c r="AC494" s="76"/>
      <c r="AD494" s="76"/>
      <c r="AE494" s="76"/>
      <c r="AF494" s="76"/>
      <c r="AG494" s="76"/>
      <c r="AH494" s="76"/>
      <c r="AI494" s="76"/>
    </row>
    <row r="495" spans="1:35" s="46" customFormat="1" ht="14.25" x14ac:dyDescent="0.25">
      <c r="A495" s="56">
        <v>485</v>
      </c>
      <c r="B495" s="40"/>
      <c r="C495" s="40" t="s">
        <v>87</v>
      </c>
      <c r="D495" s="40"/>
      <c r="E495" s="56">
        <v>1</v>
      </c>
      <c r="F495" s="30" t="s">
        <v>73</v>
      </c>
      <c r="G495" s="74">
        <v>9</v>
      </c>
      <c r="H495" s="74">
        <v>9</v>
      </c>
      <c r="I495" s="36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55"/>
      <c r="X495" s="75"/>
      <c r="Y495" s="76"/>
      <c r="Z495" s="76"/>
      <c r="AA495" s="76"/>
      <c r="AB495" s="76"/>
      <c r="AC495" s="76"/>
      <c r="AD495" s="76"/>
      <c r="AE495" s="76"/>
      <c r="AF495" s="76"/>
      <c r="AG495" s="76"/>
      <c r="AH495" s="76"/>
      <c r="AI495" s="76"/>
    </row>
    <row r="496" spans="1:35" s="46" customFormat="1" ht="14.25" x14ac:dyDescent="0.25">
      <c r="A496" s="56">
        <v>486</v>
      </c>
      <c r="B496" s="40"/>
      <c r="C496" s="40" t="s">
        <v>197</v>
      </c>
      <c r="D496" s="40"/>
      <c r="E496" s="56">
        <v>1</v>
      </c>
      <c r="F496" s="30" t="s">
        <v>73</v>
      </c>
      <c r="G496" s="74">
        <v>50</v>
      </c>
      <c r="H496" s="74">
        <v>50</v>
      </c>
      <c r="I496" s="36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55"/>
      <c r="X496" s="75"/>
      <c r="Y496" s="76"/>
      <c r="Z496" s="76"/>
      <c r="AA496" s="76"/>
      <c r="AB496" s="76"/>
      <c r="AC496" s="76"/>
      <c r="AD496" s="76"/>
      <c r="AE496" s="76"/>
      <c r="AF496" s="76"/>
      <c r="AG496" s="76"/>
      <c r="AH496" s="76"/>
      <c r="AI496" s="76"/>
    </row>
    <row r="497" spans="1:35" s="46" customFormat="1" ht="14.25" x14ac:dyDescent="0.25">
      <c r="A497" s="56">
        <v>487</v>
      </c>
      <c r="B497" s="40"/>
      <c r="C497" s="40" t="s">
        <v>198</v>
      </c>
      <c r="D497" s="40"/>
      <c r="E497" s="56">
        <v>1</v>
      </c>
      <c r="F497" s="30" t="s">
        <v>73</v>
      </c>
      <c r="G497" s="74">
        <v>45</v>
      </c>
      <c r="H497" s="74">
        <v>45</v>
      </c>
      <c r="I497" s="36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55"/>
      <c r="X497" s="75"/>
      <c r="Y497" s="76"/>
      <c r="Z497" s="76"/>
      <c r="AA497" s="76"/>
      <c r="AB497" s="76"/>
      <c r="AC497" s="76"/>
      <c r="AD497" s="76"/>
      <c r="AE497" s="76"/>
      <c r="AF497" s="76"/>
      <c r="AG497" s="76"/>
      <c r="AH497" s="76"/>
      <c r="AI497" s="76"/>
    </row>
    <row r="498" spans="1:35" s="46" customFormat="1" ht="14.25" x14ac:dyDescent="0.25">
      <c r="A498" s="56">
        <v>488</v>
      </c>
      <c r="B498" s="40"/>
      <c r="C498" s="40" t="s">
        <v>111</v>
      </c>
      <c r="D498" s="40"/>
      <c r="E498" s="56">
        <v>1</v>
      </c>
      <c r="F498" s="30" t="s">
        <v>73</v>
      </c>
      <c r="G498" s="74">
        <v>55</v>
      </c>
      <c r="H498" s="74">
        <v>55</v>
      </c>
      <c r="I498" s="36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55"/>
      <c r="X498" s="75"/>
      <c r="Y498" s="76"/>
      <c r="Z498" s="76"/>
      <c r="AA498" s="76"/>
      <c r="AB498" s="76"/>
      <c r="AC498" s="76"/>
      <c r="AD498" s="76"/>
      <c r="AE498" s="76"/>
      <c r="AF498" s="76"/>
      <c r="AG498" s="76"/>
      <c r="AH498" s="76"/>
      <c r="AI498" s="76"/>
    </row>
    <row r="499" spans="1:35" s="46" customFormat="1" ht="14.25" x14ac:dyDescent="0.25">
      <c r="A499" s="56">
        <v>489</v>
      </c>
      <c r="B499" s="40"/>
      <c r="C499" s="40" t="s">
        <v>199</v>
      </c>
      <c r="D499" s="40"/>
      <c r="E499" s="56">
        <v>1</v>
      </c>
      <c r="F499" s="30" t="s">
        <v>73</v>
      </c>
      <c r="G499" s="74">
        <v>40</v>
      </c>
      <c r="H499" s="74">
        <v>40</v>
      </c>
      <c r="I499" s="36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55"/>
      <c r="X499" s="75"/>
      <c r="Y499" s="76"/>
      <c r="Z499" s="76"/>
      <c r="AA499" s="76"/>
      <c r="AB499" s="76"/>
      <c r="AC499" s="76"/>
      <c r="AD499" s="76"/>
      <c r="AE499" s="76"/>
      <c r="AF499" s="76"/>
      <c r="AG499" s="76"/>
      <c r="AH499" s="76"/>
      <c r="AI499" s="76"/>
    </row>
    <row r="500" spans="1:35" s="46" customFormat="1" ht="14.25" x14ac:dyDescent="0.25">
      <c r="A500" s="56">
        <v>490</v>
      </c>
      <c r="B500" s="40"/>
      <c r="C500" s="40" t="s">
        <v>143</v>
      </c>
      <c r="D500" s="40"/>
      <c r="E500" s="56">
        <v>1</v>
      </c>
      <c r="F500" s="30" t="s">
        <v>73</v>
      </c>
      <c r="G500" s="74">
        <v>550</v>
      </c>
      <c r="H500" s="74">
        <v>550</v>
      </c>
      <c r="I500" s="36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55"/>
      <c r="X500" s="75"/>
      <c r="Y500" s="76"/>
      <c r="Z500" s="76"/>
      <c r="AA500" s="76"/>
      <c r="AB500" s="76"/>
      <c r="AC500" s="76"/>
      <c r="AD500" s="76"/>
      <c r="AE500" s="76"/>
      <c r="AF500" s="76"/>
      <c r="AG500" s="76"/>
      <c r="AH500" s="76"/>
      <c r="AI500" s="76"/>
    </row>
    <row r="501" spans="1:35" s="46" customFormat="1" ht="14.25" x14ac:dyDescent="0.25">
      <c r="A501" s="56">
        <v>491</v>
      </c>
      <c r="B501" s="40"/>
      <c r="C501" s="40" t="s">
        <v>200</v>
      </c>
      <c r="D501" s="40"/>
      <c r="E501" s="56">
        <v>1</v>
      </c>
      <c r="F501" s="30" t="s">
        <v>73</v>
      </c>
      <c r="G501" s="74">
        <v>65</v>
      </c>
      <c r="H501" s="74">
        <v>65</v>
      </c>
      <c r="I501" s="36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55"/>
      <c r="X501" s="75"/>
      <c r="Y501" s="76"/>
      <c r="Z501" s="76"/>
      <c r="AA501" s="76"/>
      <c r="AB501" s="76"/>
      <c r="AC501" s="76"/>
      <c r="AD501" s="76"/>
      <c r="AE501" s="76"/>
      <c r="AF501" s="76"/>
      <c r="AG501" s="76"/>
      <c r="AH501" s="76"/>
      <c r="AI501" s="76"/>
    </row>
    <row r="502" spans="1:35" s="46" customFormat="1" ht="14.25" x14ac:dyDescent="0.25">
      <c r="A502" s="56">
        <v>492</v>
      </c>
      <c r="B502" s="40"/>
      <c r="C502" s="40" t="s">
        <v>113</v>
      </c>
      <c r="D502" s="40"/>
      <c r="E502" s="56">
        <v>1</v>
      </c>
      <c r="F502" s="30" t="s">
        <v>73</v>
      </c>
      <c r="G502" s="74">
        <v>100</v>
      </c>
      <c r="H502" s="74">
        <v>100</v>
      </c>
      <c r="I502" s="36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55"/>
      <c r="X502" s="75"/>
      <c r="Y502" s="76"/>
      <c r="Z502" s="76"/>
      <c r="AA502" s="76"/>
      <c r="AB502" s="76"/>
      <c r="AC502" s="76"/>
      <c r="AD502" s="76"/>
      <c r="AE502" s="76"/>
      <c r="AF502" s="76"/>
      <c r="AG502" s="76"/>
      <c r="AH502" s="76"/>
      <c r="AI502" s="76"/>
    </row>
    <row r="503" spans="1:35" s="46" customFormat="1" ht="14.25" x14ac:dyDescent="0.25">
      <c r="A503" s="56">
        <v>493</v>
      </c>
      <c r="B503" s="40"/>
      <c r="C503" s="40" t="s">
        <v>201</v>
      </c>
      <c r="D503" s="40"/>
      <c r="E503" s="56">
        <v>1</v>
      </c>
      <c r="F503" s="30" t="s">
        <v>73</v>
      </c>
      <c r="G503" s="74">
        <v>420</v>
      </c>
      <c r="H503" s="74">
        <v>420</v>
      </c>
      <c r="I503" s="36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55"/>
      <c r="X503" s="75"/>
      <c r="Y503" s="76"/>
      <c r="Z503" s="76"/>
      <c r="AA503" s="76"/>
      <c r="AB503" s="76"/>
      <c r="AC503" s="76"/>
      <c r="AD503" s="76"/>
      <c r="AE503" s="76"/>
      <c r="AF503" s="76"/>
      <c r="AG503" s="76"/>
      <c r="AH503" s="76"/>
      <c r="AI503" s="76"/>
    </row>
    <row r="504" spans="1:35" s="46" customFormat="1" ht="14.25" x14ac:dyDescent="0.25">
      <c r="A504" s="56">
        <v>494</v>
      </c>
      <c r="B504" s="40"/>
      <c r="C504" s="40" t="s">
        <v>202</v>
      </c>
      <c r="D504" s="40"/>
      <c r="E504" s="56">
        <v>1</v>
      </c>
      <c r="F504" s="30" t="s">
        <v>48</v>
      </c>
      <c r="G504" s="74">
        <v>100</v>
      </c>
      <c r="H504" s="74">
        <v>100</v>
      </c>
      <c r="I504" s="36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55"/>
      <c r="X504" s="75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</row>
    <row r="505" spans="1:35" s="46" customFormat="1" ht="14.25" x14ac:dyDescent="0.25">
      <c r="A505" s="56">
        <v>495</v>
      </c>
      <c r="B505" s="40"/>
      <c r="C505" s="40" t="s">
        <v>203</v>
      </c>
      <c r="D505" s="40"/>
      <c r="E505" s="56">
        <v>1</v>
      </c>
      <c r="F505" s="30" t="s">
        <v>48</v>
      </c>
      <c r="G505" s="74">
        <v>100</v>
      </c>
      <c r="H505" s="74">
        <v>100</v>
      </c>
      <c r="I505" s="36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55"/>
      <c r="X505" s="75"/>
      <c r="Y505" s="76"/>
      <c r="Z505" s="76"/>
      <c r="AA505" s="76"/>
      <c r="AB505" s="76"/>
      <c r="AC505" s="76"/>
      <c r="AD505" s="76"/>
      <c r="AE505" s="76"/>
      <c r="AF505" s="76"/>
      <c r="AG505" s="76"/>
      <c r="AH505" s="76"/>
      <c r="AI505" s="76"/>
    </row>
    <row r="506" spans="1:35" s="46" customFormat="1" ht="14.25" x14ac:dyDescent="0.25">
      <c r="A506" s="56">
        <v>496</v>
      </c>
      <c r="B506" s="40"/>
      <c r="C506" s="40" t="s">
        <v>204</v>
      </c>
      <c r="D506" s="40"/>
      <c r="E506" s="56">
        <v>1</v>
      </c>
      <c r="F506" s="30" t="s">
        <v>48</v>
      </c>
      <c r="G506" s="74">
        <v>200</v>
      </c>
      <c r="H506" s="74">
        <v>200</v>
      </c>
      <c r="I506" s="36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55"/>
      <c r="X506" s="75"/>
      <c r="Y506" s="76"/>
      <c r="Z506" s="76"/>
      <c r="AA506" s="76"/>
      <c r="AB506" s="76"/>
      <c r="AC506" s="76"/>
      <c r="AD506" s="76"/>
      <c r="AE506" s="76"/>
      <c r="AF506" s="76"/>
      <c r="AG506" s="76"/>
      <c r="AH506" s="76"/>
      <c r="AI506" s="76"/>
    </row>
    <row r="507" spans="1:35" s="46" customFormat="1" ht="14.25" x14ac:dyDescent="0.25">
      <c r="A507" s="56">
        <v>497</v>
      </c>
      <c r="B507" s="40"/>
      <c r="C507" s="40" t="s">
        <v>205</v>
      </c>
      <c r="D507" s="40"/>
      <c r="E507" s="56">
        <v>1</v>
      </c>
      <c r="F507" s="30" t="s">
        <v>48</v>
      </c>
      <c r="G507" s="74">
        <v>50</v>
      </c>
      <c r="H507" s="74">
        <v>50</v>
      </c>
      <c r="I507" s="36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55"/>
      <c r="X507" s="75"/>
      <c r="Y507" s="76"/>
      <c r="Z507" s="76"/>
      <c r="AA507" s="76"/>
      <c r="AB507" s="76"/>
      <c r="AC507" s="76"/>
      <c r="AD507" s="76"/>
      <c r="AE507" s="76"/>
      <c r="AF507" s="76"/>
      <c r="AG507" s="76"/>
      <c r="AH507" s="76"/>
      <c r="AI507" s="76"/>
    </row>
    <row r="508" spans="1:35" s="46" customFormat="1" ht="14.25" x14ac:dyDescent="0.25">
      <c r="A508" s="56">
        <v>498</v>
      </c>
      <c r="B508" s="40"/>
      <c r="C508" s="40" t="s">
        <v>206</v>
      </c>
      <c r="D508" s="40"/>
      <c r="E508" s="56">
        <v>1</v>
      </c>
      <c r="F508" s="30" t="s">
        <v>48</v>
      </c>
      <c r="G508" s="74">
        <v>50</v>
      </c>
      <c r="H508" s="74">
        <v>50</v>
      </c>
      <c r="I508" s="36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55"/>
      <c r="X508" s="75"/>
      <c r="Y508" s="76"/>
      <c r="Z508" s="76"/>
      <c r="AA508" s="76"/>
      <c r="AB508" s="76"/>
      <c r="AC508" s="76"/>
      <c r="AD508" s="76"/>
      <c r="AE508" s="76"/>
      <c r="AF508" s="76"/>
      <c r="AG508" s="76"/>
      <c r="AH508" s="76"/>
      <c r="AI508" s="76"/>
    </row>
    <row r="509" spans="1:35" s="46" customFormat="1" ht="14.25" x14ac:dyDescent="0.25">
      <c r="A509" s="56">
        <v>499</v>
      </c>
      <c r="B509" s="40"/>
      <c r="C509" s="40" t="s">
        <v>207</v>
      </c>
      <c r="D509" s="40"/>
      <c r="E509" s="56">
        <v>1</v>
      </c>
      <c r="F509" s="30" t="s">
        <v>48</v>
      </c>
      <c r="G509" s="74">
        <v>500</v>
      </c>
      <c r="H509" s="74">
        <v>500</v>
      </c>
      <c r="I509" s="36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55"/>
      <c r="X509" s="75"/>
      <c r="Y509" s="76"/>
      <c r="Z509" s="76"/>
      <c r="AA509" s="76"/>
      <c r="AB509" s="76"/>
      <c r="AC509" s="76"/>
      <c r="AD509" s="76"/>
      <c r="AE509" s="76"/>
      <c r="AF509" s="76"/>
      <c r="AG509" s="76"/>
      <c r="AH509" s="76"/>
      <c r="AI509" s="76"/>
    </row>
    <row r="510" spans="1:35" s="46" customFormat="1" ht="14.25" x14ac:dyDescent="0.25">
      <c r="A510" s="56">
        <v>500</v>
      </c>
      <c r="B510" s="40"/>
      <c r="C510" s="40" t="s">
        <v>208</v>
      </c>
      <c r="D510" s="40"/>
      <c r="E510" s="56">
        <v>1</v>
      </c>
      <c r="F510" s="30" t="s">
        <v>48</v>
      </c>
      <c r="G510" s="74">
        <v>200</v>
      </c>
      <c r="H510" s="74">
        <v>200</v>
      </c>
      <c r="I510" s="36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55"/>
      <c r="X510" s="75"/>
      <c r="Y510" s="76"/>
      <c r="Z510" s="76"/>
      <c r="AA510" s="76"/>
      <c r="AB510" s="76"/>
      <c r="AC510" s="76"/>
      <c r="AD510" s="76"/>
      <c r="AE510" s="76"/>
      <c r="AF510" s="76"/>
      <c r="AG510" s="76"/>
      <c r="AH510" s="76"/>
      <c r="AI510" s="76"/>
    </row>
    <row r="511" spans="1:35" s="46" customFormat="1" ht="14.25" x14ac:dyDescent="0.25">
      <c r="A511" s="56">
        <v>501</v>
      </c>
      <c r="B511" s="40"/>
      <c r="C511" s="40" t="s">
        <v>209</v>
      </c>
      <c r="D511" s="40"/>
      <c r="E511" s="56">
        <v>1</v>
      </c>
      <c r="F511" s="30" t="s">
        <v>48</v>
      </c>
      <c r="G511" s="74">
        <v>200</v>
      </c>
      <c r="H511" s="74">
        <v>200</v>
      </c>
      <c r="I511" s="36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55"/>
      <c r="X511" s="75"/>
      <c r="Y511" s="76"/>
      <c r="Z511" s="76"/>
      <c r="AA511" s="76"/>
      <c r="AB511" s="76"/>
      <c r="AC511" s="76"/>
      <c r="AD511" s="76"/>
      <c r="AE511" s="76"/>
      <c r="AF511" s="76"/>
      <c r="AG511" s="76"/>
      <c r="AH511" s="76"/>
      <c r="AI511" s="76"/>
    </row>
    <row r="512" spans="1:35" s="46" customFormat="1" ht="14.25" x14ac:dyDescent="0.25">
      <c r="A512" s="56">
        <v>502</v>
      </c>
      <c r="B512" s="40"/>
      <c r="C512" s="40" t="s">
        <v>210</v>
      </c>
      <c r="D512" s="40"/>
      <c r="E512" s="56">
        <v>1</v>
      </c>
      <c r="F512" s="30" t="s">
        <v>48</v>
      </c>
      <c r="G512" s="74">
        <v>150</v>
      </c>
      <c r="H512" s="74">
        <v>150</v>
      </c>
      <c r="I512" s="36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55"/>
      <c r="X512" s="75"/>
      <c r="Y512" s="76"/>
      <c r="Z512" s="76"/>
      <c r="AA512" s="76"/>
      <c r="AB512" s="76"/>
      <c r="AC512" s="76"/>
      <c r="AD512" s="76"/>
      <c r="AE512" s="76"/>
      <c r="AF512" s="76"/>
      <c r="AG512" s="76"/>
      <c r="AH512" s="76"/>
      <c r="AI512" s="76"/>
    </row>
    <row r="513" spans="1:35" s="46" customFormat="1" ht="14.25" x14ac:dyDescent="0.25">
      <c r="A513" s="56">
        <v>503</v>
      </c>
      <c r="B513" s="40"/>
      <c r="C513" s="40" t="s">
        <v>276</v>
      </c>
      <c r="D513" s="40"/>
      <c r="E513" s="56">
        <v>1</v>
      </c>
      <c r="F513" s="30" t="s">
        <v>48</v>
      </c>
      <c r="G513" s="74">
        <v>250</v>
      </c>
      <c r="H513" s="74">
        <v>250</v>
      </c>
      <c r="I513" s="36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55"/>
      <c r="X513" s="75"/>
      <c r="Y513" s="76"/>
      <c r="Z513" s="76"/>
      <c r="AA513" s="76"/>
      <c r="AB513" s="76"/>
      <c r="AC513" s="76"/>
      <c r="AD513" s="76"/>
      <c r="AE513" s="76"/>
      <c r="AF513" s="76"/>
      <c r="AG513" s="76"/>
      <c r="AH513" s="76"/>
      <c r="AI513" s="76"/>
    </row>
    <row r="514" spans="1:35" s="46" customFormat="1" ht="14.25" x14ac:dyDescent="0.25">
      <c r="A514" s="56">
        <v>504</v>
      </c>
      <c r="B514" s="40"/>
      <c r="C514" s="40" t="s">
        <v>212</v>
      </c>
      <c r="D514" s="40"/>
      <c r="E514" s="56">
        <v>1</v>
      </c>
      <c r="F514" s="30" t="s">
        <v>48</v>
      </c>
      <c r="G514" s="74">
        <v>150</v>
      </c>
      <c r="H514" s="74">
        <v>150</v>
      </c>
      <c r="I514" s="36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55"/>
      <c r="X514" s="75"/>
      <c r="Y514" s="76"/>
      <c r="Z514" s="76"/>
      <c r="AA514" s="76"/>
      <c r="AB514" s="76"/>
      <c r="AC514" s="76"/>
      <c r="AD514" s="76"/>
      <c r="AE514" s="76"/>
      <c r="AF514" s="76"/>
      <c r="AG514" s="76"/>
      <c r="AH514" s="76"/>
      <c r="AI514" s="76"/>
    </row>
    <row r="515" spans="1:35" s="46" customFormat="1" ht="14.25" x14ac:dyDescent="0.25">
      <c r="A515" s="56">
        <v>505</v>
      </c>
      <c r="B515" s="40"/>
      <c r="C515" s="40" t="s">
        <v>213</v>
      </c>
      <c r="D515" s="40"/>
      <c r="E515" s="56">
        <v>1</v>
      </c>
      <c r="F515" s="30" t="s">
        <v>48</v>
      </c>
      <c r="G515" s="74">
        <v>150</v>
      </c>
      <c r="H515" s="74">
        <v>150</v>
      </c>
      <c r="I515" s="36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55"/>
      <c r="X515" s="75"/>
      <c r="Y515" s="76"/>
      <c r="Z515" s="76"/>
      <c r="AA515" s="76"/>
      <c r="AB515" s="76"/>
      <c r="AC515" s="76"/>
      <c r="AD515" s="76"/>
      <c r="AE515" s="76"/>
      <c r="AF515" s="76"/>
      <c r="AG515" s="76"/>
      <c r="AH515" s="76"/>
      <c r="AI515" s="76"/>
    </row>
    <row r="516" spans="1:35" s="46" customFormat="1" ht="27" x14ac:dyDescent="0.25">
      <c r="A516" s="63">
        <v>506</v>
      </c>
      <c r="B516" s="69" t="s">
        <v>62</v>
      </c>
      <c r="C516" s="69" t="s">
        <v>54</v>
      </c>
      <c r="D516" s="69" t="s">
        <v>28</v>
      </c>
      <c r="E516" s="70"/>
      <c r="F516" s="70"/>
      <c r="G516" s="69"/>
      <c r="H516" s="71">
        <v>55947</v>
      </c>
      <c r="I516" s="69" t="s">
        <v>64</v>
      </c>
      <c r="J516" s="106"/>
      <c r="K516" s="106">
        <v>1</v>
      </c>
      <c r="L516" s="106"/>
      <c r="M516" s="106"/>
      <c r="N516" s="106"/>
      <c r="O516" s="106"/>
      <c r="P516" s="106"/>
      <c r="Q516" s="106"/>
      <c r="R516" s="106">
        <v>1</v>
      </c>
      <c r="S516" s="106"/>
      <c r="T516" s="106"/>
      <c r="U516" s="106"/>
      <c r="V516" s="55"/>
      <c r="W516" s="47"/>
      <c r="X516" s="77"/>
      <c r="Y516" s="73">
        <f>H516/2</f>
        <v>27973.5</v>
      </c>
      <c r="Z516" s="73"/>
      <c r="AA516" s="73"/>
      <c r="AB516" s="73"/>
      <c r="AC516" s="73"/>
      <c r="AD516" s="73"/>
      <c r="AE516" s="73"/>
      <c r="AF516" s="73">
        <f>Y516</f>
        <v>27973.5</v>
      </c>
      <c r="AG516" s="73"/>
      <c r="AH516" s="73"/>
      <c r="AI516" s="73"/>
    </row>
    <row r="517" spans="1:35" s="46" customFormat="1" ht="14.25" x14ac:dyDescent="0.25">
      <c r="A517" s="56">
        <v>507</v>
      </c>
      <c r="B517" s="40"/>
      <c r="C517" s="40" t="s">
        <v>105</v>
      </c>
      <c r="D517" s="40"/>
      <c r="E517" s="56">
        <v>2</v>
      </c>
      <c r="F517" s="30" t="s">
        <v>73</v>
      </c>
      <c r="G517" s="74">
        <v>1100</v>
      </c>
      <c r="H517" s="74">
        <v>2200</v>
      </c>
      <c r="I517" s="36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55"/>
      <c r="X517" s="75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</row>
    <row r="518" spans="1:35" s="46" customFormat="1" ht="14.25" x14ac:dyDescent="0.25">
      <c r="A518" s="56">
        <v>508</v>
      </c>
      <c r="B518" s="40"/>
      <c r="C518" s="40" t="s">
        <v>196</v>
      </c>
      <c r="D518" s="40"/>
      <c r="E518" s="56">
        <v>2</v>
      </c>
      <c r="F518" s="30" t="s">
        <v>73</v>
      </c>
      <c r="G518" s="74">
        <v>81</v>
      </c>
      <c r="H518" s="74">
        <v>162</v>
      </c>
      <c r="I518" s="36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55"/>
      <c r="X518" s="75"/>
      <c r="Y518" s="76"/>
      <c r="Z518" s="76"/>
      <c r="AA518" s="76"/>
      <c r="AB518" s="76"/>
      <c r="AC518" s="76"/>
      <c r="AD518" s="76"/>
      <c r="AE518" s="76"/>
      <c r="AF518" s="76"/>
      <c r="AG518" s="76"/>
      <c r="AH518" s="76"/>
      <c r="AI518" s="76"/>
    </row>
    <row r="519" spans="1:35" s="46" customFormat="1" ht="14.25" x14ac:dyDescent="0.25">
      <c r="A519" s="56">
        <v>509</v>
      </c>
      <c r="B519" s="40"/>
      <c r="C519" s="40" t="s">
        <v>87</v>
      </c>
      <c r="D519" s="40"/>
      <c r="E519" s="56">
        <v>2</v>
      </c>
      <c r="F519" s="30" t="s">
        <v>73</v>
      </c>
      <c r="G519" s="74">
        <v>9</v>
      </c>
      <c r="H519" s="74">
        <v>18</v>
      </c>
      <c r="I519" s="36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55"/>
      <c r="X519" s="75"/>
      <c r="Y519" s="76"/>
      <c r="Z519" s="76"/>
      <c r="AA519" s="76"/>
      <c r="AB519" s="76"/>
      <c r="AC519" s="76"/>
      <c r="AD519" s="76"/>
      <c r="AE519" s="76"/>
      <c r="AF519" s="76"/>
      <c r="AG519" s="76"/>
      <c r="AH519" s="76"/>
      <c r="AI519" s="76"/>
    </row>
    <row r="520" spans="1:35" s="46" customFormat="1" ht="14.25" x14ac:dyDescent="0.25">
      <c r="A520" s="56">
        <v>510</v>
      </c>
      <c r="B520" s="40"/>
      <c r="C520" s="40" t="s">
        <v>144</v>
      </c>
      <c r="D520" s="40"/>
      <c r="E520" s="56">
        <v>2</v>
      </c>
      <c r="F520" s="30" t="s">
        <v>73</v>
      </c>
      <c r="G520" s="74">
        <v>31.5</v>
      </c>
      <c r="H520" s="74">
        <v>63</v>
      </c>
      <c r="I520" s="36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55"/>
      <c r="X520" s="75"/>
      <c r="Y520" s="76"/>
      <c r="Z520" s="76"/>
      <c r="AA520" s="76"/>
      <c r="AB520" s="76"/>
      <c r="AC520" s="76"/>
      <c r="AD520" s="76"/>
      <c r="AE520" s="76"/>
      <c r="AF520" s="76"/>
      <c r="AG520" s="76"/>
      <c r="AH520" s="76"/>
      <c r="AI520" s="76"/>
    </row>
    <row r="521" spans="1:35" s="46" customFormat="1" ht="14.25" x14ac:dyDescent="0.25">
      <c r="A521" s="56">
        <v>511</v>
      </c>
      <c r="B521" s="40"/>
      <c r="C521" s="40" t="s">
        <v>197</v>
      </c>
      <c r="D521" s="40"/>
      <c r="E521" s="56">
        <v>2</v>
      </c>
      <c r="F521" s="30" t="s">
        <v>73</v>
      </c>
      <c r="G521" s="74">
        <v>60</v>
      </c>
      <c r="H521" s="74">
        <v>120</v>
      </c>
      <c r="I521" s="36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55"/>
      <c r="X521" s="75"/>
      <c r="Y521" s="76"/>
      <c r="Z521" s="76"/>
      <c r="AA521" s="76"/>
      <c r="AB521" s="76"/>
      <c r="AC521" s="76"/>
      <c r="AD521" s="76"/>
      <c r="AE521" s="76"/>
      <c r="AF521" s="76"/>
      <c r="AG521" s="76"/>
      <c r="AH521" s="76"/>
      <c r="AI521" s="76"/>
    </row>
    <row r="522" spans="1:35" s="46" customFormat="1" ht="14.25" x14ac:dyDescent="0.25">
      <c r="A522" s="56">
        <v>512</v>
      </c>
      <c r="B522" s="40"/>
      <c r="C522" s="40" t="s">
        <v>76</v>
      </c>
      <c r="D522" s="40"/>
      <c r="E522" s="56">
        <v>2</v>
      </c>
      <c r="F522" s="30" t="s">
        <v>73</v>
      </c>
      <c r="G522" s="74">
        <v>60</v>
      </c>
      <c r="H522" s="74">
        <v>120</v>
      </c>
      <c r="I522" s="36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55"/>
      <c r="X522" s="75"/>
      <c r="Y522" s="76"/>
      <c r="Z522" s="76"/>
      <c r="AA522" s="76"/>
      <c r="AB522" s="76"/>
      <c r="AC522" s="76"/>
      <c r="AD522" s="76"/>
      <c r="AE522" s="76"/>
      <c r="AF522" s="76"/>
      <c r="AG522" s="76"/>
      <c r="AH522" s="76"/>
      <c r="AI522" s="76"/>
    </row>
    <row r="523" spans="1:35" s="46" customFormat="1" ht="14.25" x14ac:dyDescent="0.25">
      <c r="A523" s="56">
        <v>513</v>
      </c>
      <c r="B523" s="40"/>
      <c r="C523" s="40" t="s">
        <v>111</v>
      </c>
      <c r="D523" s="40"/>
      <c r="E523" s="56">
        <v>2</v>
      </c>
      <c r="F523" s="30" t="s">
        <v>112</v>
      </c>
      <c r="G523" s="74">
        <v>55</v>
      </c>
      <c r="H523" s="74">
        <v>110</v>
      </c>
      <c r="I523" s="36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55"/>
      <c r="X523" s="75"/>
      <c r="Y523" s="76"/>
      <c r="Z523" s="76"/>
      <c r="AA523" s="76"/>
      <c r="AB523" s="76"/>
      <c r="AC523" s="76"/>
      <c r="AD523" s="76"/>
      <c r="AE523" s="76"/>
      <c r="AF523" s="76"/>
      <c r="AG523" s="76"/>
      <c r="AH523" s="76"/>
      <c r="AI523" s="76"/>
    </row>
    <row r="524" spans="1:35" s="46" customFormat="1" ht="14.25" x14ac:dyDescent="0.25">
      <c r="A524" s="56">
        <v>514</v>
      </c>
      <c r="B524" s="40"/>
      <c r="C524" s="40" t="s">
        <v>143</v>
      </c>
      <c r="D524" s="40"/>
      <c r="E524" s="56">
        <v>2</v>
      </c>
      <c r="F524" s="30" t="s">
        <v>73</v>
      </c>
      <c r="G524" s="74">
        <v>425</v>
      </c>
      <c r="H524" s="74">
        <v>850</v>
      </c>
      <c r="I524" s="36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55"/>
      <c r="X524" s="75"/>
      <c r="Y524" s="76"/>
      <c r="Z524" s="76"/>
      <c r="AA524" s="76"/>
      <c r="AB524" s="76"/>
      <c r="AC524" s="76"/>
      <c r="AD524" s="76"/>
      <c r="AE524" s="76"/>
      <c r="AF524" s="76"/>
      <c r="AG524" s="76"/>
      <c r="AH524" s="76"/>
      <c r="AI524" s="76"/>
    </row>
    <row r="525" spans="1:35" s="46" customFormat="1" ht="14.25" x14ac:dyDescent="0.25">
      <c r="A525" s="56">
        <v>515</v>
      </c>
      <c r="B525" s="40"/>
      <c r="C525" s="40" t="s">
        <v>114</v>
      </c>
      <c r="D525" s="40"/>
      <c r="E525" s="56">
        <v>2</v>
      </c>
      <c r="F525" s="30" t="s">
        <v>73</v>
      </c>
      <c r="G525" s="74">
        <v>30</v>
      </c>
      <c r="H525" s="74">
        <v>60</v>
      </c>
      <c r="I525" s="36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55"/>
      <c r="X525" s="75"/>
      <c r="Y525" s="76"/>
      <c r="Z525" s="76"/>
      <c r="AA525" s="76"/>
      <c r="AB525" s="76"/>
      <c r="AC525" s="76"/>
      <c r="AD525" s="76"/>
      <c r="AE525" s="76"/>
      <c r="AF525" s="76"/>
      <c r="AG525" s="76"/>
      <c r="AH525" s="76"/>
      <c r="AI525" s="76"/>
    </row>
    <row r="526" spans="1:35" s="46" customFormat="1" ht="14.25" x14ac:dyDescent="0.25">
      <c r="A526" s="56">
        <v>516</v>
      </c>
      <c r="B526" s="40"/>
      <c r="C526" s="40" t="s">
        <v>229</v>
      </c>
      <c r="D526" s="40"/>
      <c r="E526" s="56">
        <v>2</v>
      </c>
      <c r="F526" s="30" t="s">
        <v>73</v>
      </c>
      <c r="G526" s="74">
        <v>390</v>
      </c>
      <c r="H526" s="74">
        <v>780</v>
      </c>
      <c r="I526" s="36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55"/>
      <c r="X526" s="75"/>
      <c r="Y526" s="76"/>
      <c r="Z526" s="76"/>
      <c r="AA526" s="76"/>
      <c r="AB526" s="76"/>
      <c r="AC526" s="76"/>
      <c r="AD526" s="76"/>
      <c r="AE526" s="76"/>
      <c r="AF526" s="76"/>
      <c r="AG526" s="76"/>
      <c r="AH526" s="76"/>
      <c r="AI526" s="76"/>
    </row>
    <row r="527" spans="1:35" s="46" customFormat="1" ht="14.25" x14ac:dyDescent="0.25">
      <c r="A527" s="56">
        <v>517</v>
      </c>
      <c r="B527" s="40"/>
      <c r="C527" s="40" t="s">
        <v>268</v>
      </c>
      <c r="D527" s="40"/>
      <c r="E527" s="56">
        <v>2</v>
      </c>
      <c r="F527" s="30" t="s">
        <v>73</v>
      </c>
      <c r="G527" s="74">
        <v>100</v>
      </c>
      <c r="H527" s="74">
        <v>200</v>
      </c>
      <c r="I527" s="36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55"/>
      <c r="X527" s="75"/>
      <c r="Y527" s="76"/>
      <c r="Z527" s="76"/>
      <c r="AA527" s="76"/>
      <c r="AB527" s="76"/>
      <c r="AC527" s="76"/>
      <c r="AD527" s="76"/>
      <c r="AE527" s="76"/>
      <c r="AF527" s="76"/>
      <c r="AG527" s="76"/>
      <c r="AH527" s="76"/>
      <c r="AI527" s="76"/>
    </row>
    <row r="528" spans="1:35" s="46" customFormat="1" ht="14.25" x14ac:dyDescent="0.25">
      <c r="A528" s="56">
        <v>518</v>
      </c>
      <c r="B528" s="40"/>
      <c r="C528" s="40" t="s">
        <v>233</v>
      </c>
      <c r="D528" s="40"/>
      <c r="E528" s="56">
        <v>2</v>
      </c>
      <c r="F528" s="30" t="s">
        <v>73</v>
      </c>
      <c r="G528" s="74">
        <v>150</v>
      </c>
      <c r="H528" s="74">
        <v>300</v>
      </c>
      <c r="I528" s="36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55"/>
      <c r="X528" s="75"/>
      <c r="Y528" s="76"/>
      <c r="Z528" s="76"/>
      <c r="AA528" s="76"/>
      <c r="AB528" s="76"/>
      <c r="AC528" s="76"/>
      <c r="AD528" s="76"/>
      <c r="AE528" s="76"/>
      <c r="AF528" s="76"/>
      <c r="AG528" s="76"/>
      <c r="AH528" s="76"/>
      <c r="AI528" s="76"/>
    </row>
    <row r="529" spans="1:35" s="46" customFormat="1" ht="14.25" x14ac:dyDescent="0.25">
      <c r="A529" s="56">
        <v>519</v>
      </c>
      <c r="B529" s="40"/>
      <c r="C529" s="40" t="s">
        <v>236</v>
      </c>
      <c r="D529" s="40"/>
      <c r="E529" s="56">
        <v>2</v>
      </c>
      <c r="F529" s="30" t="s">
        <v>73</v>
      </c>
      <c r="G529" s="74">
        <v>80</v>
      </c>
      <c r="H529" s="74">
        <v>160</v>
      </c>
      <c r="I529" s="36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55"/>
      <c r="X529" s="75"/>
      <c r="Y529" s="76"/>
      <c r="Z529" s="76"/>
      <c r="AA529" s="76"/>
      <c r="AB529" s="76"/>
      <c r="AC529" s="76"/>
      <c r="AD529" s="76"/>
      <c r="AE529" s="76"/>
      <c r="AF529" s="76"/>
      <c r="AG529" s="76"/>
      <c r="AH529" s="76"/>
      <c r="AI529" s="76"/>
    </row>
    <row r="530" spans="1:35" s="46" customFormat="1" ht="14.25" x14ac:dyDescent="0.25">
      <c r="A530" s="56">
        <v>520</v>
      </c>
      <c r="B530" s="40"/>
      <c r="C530" s="40" t="s">
        <v>237</v>
      </c>
      <c r="D530" s="40"/>
      <c r="E530" s="56">
        <v>2</v>
      </c>
      <c r="F530" s="30" t="s">
        <v>73</v>
      </c>
      <c r="G530" s="74">
        <v>80</v>
      </c>
      <c r="H530" s="74">
        <v>160</v>
      </c>
      <c r="I530" s="36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55"/>
      <c r="X530" s="75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</row>
    <row r="531" spans="1:35" s="46" customFormat="1" ht="14.25" x14ac:dyDescent="0.25">
      <c r="A531" s="56">
        <v>521</v>
      </c>
      <c r="B531" s="40"/>
      <c r="C531" s="40" t="s">
        <v>238</v>
      </c>
      <c r="D531" s="40"/>
      <c r="E531" s="56">
        <v>2</v>
      </c>
      <c r="F531" s="30" t="s">
        <v>73</v>
      </c>
      <c r="G531" s="74">
        <v>80</v>
      </c>
      <c r="H531" s="74">
        <v>160</v>
      </c>
      <c r="I531" s="36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55"/>
      <c r="X531" s="75"/>
      <c r="Y531" s="76"/>
      <c r="Z531" s="76"/>
      <c r="AA531" s="76"/>
      <c r="AB531" s="76"/>
      <c r="AC531" s="76"/>
      <c r="AD531" s="76"/>
      <c r="AE531" s="76"/>
      <c r="AF531" s="76"/>
      <c r="AG531" s="76"/>
      <c r="AH531" s="76"/>
      <c r="AI531" s="76"/>
    </row>
    <row r="532" spans="1:35" s="46" customFormat="1" ht="14.25" x14ac:dyDescent="0.25">
      <c r="A532" s="56">
        <v>522</v>
      </c>
      <c r="B532" s="40"/>
      <c r="C532" s="40" t="s">
        <v>89</v>
      </c>
      <c r="D532" s="40"/>
      <c r="E532" s="56">
        <v>16</v>
      </c>
      <c r="F532" s="30" t="s">
        <v>85</v>
      </c>
      <c r="G532" s="74">
        <v>175</v>
      </c>
      <c r="H532" s="74">
        <v>2800</v>
      </c>
      <c r="I532" s="36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55"/>
      <c r="X532" s="75"/>
      <c r="Y532" s="76"/>
      <c r="Z532" s="76"/>
      <c r="AA532" s="76"/>
      <c r="AB532" s="76"/>
      <c r="AC532" s="76"/>
      <c r="AD532" s="76"/>
      <c r="AE532" s="76"/>
      <c r="AF532" s="76"/>
      <c r="AG532" s="76"/>
      <c r="AH532" s="76"/>
      <c r="AI532" s="76"/>
    </row>
    <row r="533" spans="1:35" s="46" customFormat="1" ht="14.25" x14ac:dyDescent="0.25">
      <c r="A533" s="56">
        <v>523</v>
      </c>
      <c r="B533" s="40"/>
      <c r="C533" s="40" t="s">
        <v>277</v>
      </c>
      <c r="D533" s="40"/>
      <c r="E533" s="56">
        <v>16</v>
      </c>
      <c r="F533" s="30" t="s">
        <v>85</v>
      </c>
      <c r="G533" s="74">
        <v>190</v>
      </c>
      <c r="H533" s="74">
        <v>3040</v>
      </c>
      <c r="I533" s="36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55"/>
      <c r="X533" s="75"/>
      <c r="Y533" s="76"/>
      <c r="Z533" s="76"/>
      <c r="AA533" s="76"/>
      <c r="AB533" s="76"/>
      <c r="AC533" s="76"/>
      <c r="AD533" s="76"/>
      <c r="AE533" s="76"/>
      <c r="AF533" s="76"/>
      <c r="AG533" s="76"/>
      <c r="AH533" s="76"/>
      <c r="AI533" s="76"/>
    </row>
    <row r="534" spans="1:35" s="46" customFormat="1" ht="14.25" x14ac:dyDescent="0.25">
      <c r="A534" s="56">
        <v>524</v>
      </c>
      <c r="B534" s="40"/>
      <c r="C534" s="40" t="s">
        <v>90</v>
      </c>
      <c r="D534" s="40"/>
      <c r="E534" s="56">
        <v>32</v>
      </c>
      <c r="F534" s="30" t="s">
        <v>91</v>
      </c>
      <c r="G534" s="74">
        <v>32</v>
      </c>
      <c r="H534" s="74">
        <v>1024</v>
      </c>
      <c r="I534" s="36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55"/>
      <c r="X534" s="75"/>
      <c r="Y534" s="76"/>
      <c r="Z534" s="76"/>
      <c r="AA534" s="76"/>
      <c r="AB534" s="76"/>
      <c r="AC534" s="76"/>
      <c r="AD534" s="76"/>
      <c r="AE534" s="76"/>
      <c r="AF534" s="76"/>
      <c r="AG534" s="76"/>
      <c r="AH534" s="76"/>
      <c r="AI534" s="76"/>
    </row>
    <row r="535" spans="1:35" s="46" customFormat="1" ht="14.25" x14ac:dyDescent="0.25">
      <c r="A535" s="56">
        <v>525</v>
      </c>
      <c r="B535" s="40"/>
      <c r="C535" s="40" t="s">
        <v>92</v>
      </c>
      <c r="D535" s="40"/>
      <c r="E535" s="56">
        <v>2</v>
      </c>
      <c r="F535" s="30" t="s">
        <v>93</v>
      </c>
      <c r="G535" s="74">
        <v>100</v>
      </c>
      <c r="H535" s="74">
        <v>200</v>
      </c>
      <c r="I535" s="36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55"/>
      <c r="X535" s="75"/>
      <c r="Y535" s="76"/>
      <c r="Z535" s="76"/>
      <c r="AA535" s="76"/>
      <c r="AB535" s="76"/>
      <c r="AC535" s="76"/>
      <c r="AD535" s="76"/>
      <c r="AE535" s="76"/>
      <c r="AF535" s="76"/>
      <c r="AG535" s="76"/>
      <c r="AH535" s="76"/>
      <c r="AI535" s="76"/>
    </row>
    <row r="536" spans="1:35" s="46" customFormat="1" ht="14.25" x14ac:dyDescent="0.25">
      <c r="A536" s="56">
        <v>526</v>
      </c>
      <c r="B536" s="40"/>
      <c r="C536" s="40" t="s">
        <v>94</v>
      </c>
      <c r="D536" s="40"/>
      <c r="E536" s="56">
        <v>40</v>
      </c>
      <c r="F536" s="30" t="s">
        <v>73</v>
      </c>
      <c r="G536" s="74">
        <v>14</v>
      </c>
      <c r="H536" s="74">
        <v>560</v>
      </c>
      <c r="I536" s="36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55"/>
      <c r="X536" s="75"/>
      <c r="Y536" s="76"/>
      <c r="Z536" s="76"/>
      <c r="AA536" s="76"/>
      <c r="AB536" s="76"/>
      <c r="AC536" s="76"/>
      <c r="AD536" s="76"/>
      <c r="AE536" s="76"/>
      <c r="AF536" s="76"/>
      <c r="AG536" s="76"/>
      <c r="AH536" s="76"/>
      <c r="AI536" s="76"/>
    </row>
    <row r="537" spans="1:35" s="46" customFormat="1" ht="14.25" x14ac:dyDescent="0.25">
      <c r="A537" s="56">
        <v>527</v>
      </c>
      <c r="B537" s="40"/>
      <c r="C537" s="40" t="s">
        <v>95</v>
      </c>
      <c r="D537" s="40"/>
      <c r="E537" s="56">
        <v>4</v>
      </c>
      <c r="F537" s="30" t="s">
        <v>187</v>
      </c>
      <c r="G537" s="74">
        <v>240</v>
      </c>
      <c r="H537" s="74">
        <v>960</v>
      </c>
      <c r="I537" s="36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55"/>
      <c r="X537" s="75"/>
      <c r="Y537" s="76"/>
      <c r="Z537" s="76"/>
      <c r="AA537" s="76"/>
      <c r="AB537" s="76"/>
      <c r="AC537" s="76"/>
      <c r="AD537" s="76"/>
      <c r="AE537" s="76"/>
      <c r="AF537" s="76"/>
      <c r="AG537" s="76"/>
      <c r="AH537" s="76"/>
      <c r="AI537" s="76"/>
    </row>
    <row r="538" spans="1:35" s="46" customFormat="1" ht="14.25" x14ac:dyDescent="0.25">
      <c r="A538" s="56">
        <v>528</v>
      </c>
      <c r="B538" s="40"/>
      <c r="C538" s="40" t="s">
        <v>97</v>
      </c>
      <c r="D538" s="40"/>
      <c r="E538" s="56">
        <v>4</v>
      </c>
      <c r="F538" s="30" t="s">
        <v>187</v>
      </c>
      <c r="G538" s="74">
        <v>250</v>
      </c>
      <c r="H538" s="74">
        <v>1000</v>
      </c>
      <c r="I538" s="36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55"/>
      <c r="X538" s="75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</row>
    <row r="539" spans="1:35" s="46" customFormat="1" ht="14.25" x14ac:dyDescent="0.25">
      <c r="A539" s="56">
        <v>529</v>
      </c>
      <c r="B539" s="40"/>
      <c r="C539" s="40" t="s">
        <v>98</v>
      </c>
      <c r="D539" s="40"/>
      <c r="E539" s="56">
        <v>4</v>
      </c>
      <c r="F539" s="30" t="s">
        <v>187</v>
      </c>
      <c r="G539" s="74">
        <v>250</v>
      </c>
      <c r="H539" s="74">
        <v>1000</v>
      </c>
      <c r="I539" s="36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55"/>
      <c r="X539" s="75"/>
      <c r="Y539" s="76"/>
      <c r="Z539" s="76"/>
      <c r="AA539" s="76"/>
      <c r="AB539" s="76"/>
      <c r="AC539" s="76"/>
      <c r="AD539" s="76"/>
      <c r="AE539" s="76"/>
      <c r="AF539" s="76"/>
      <c r="AG539" s="76"/>
      <c r="AH539" s="76"/>
      <c r="AI539" s="76"/>
    </row>
    <row r="540" spans="1:35" s="46" customFormat="1" ht="14.25" x14ac:dyDescent="0.25">
      <c r="A540" s="56">
        <v>530</v>
      </c>
      <c r="B540" s="40"/>
      <c r="C540" s="40" t="s">
        <v>99</v>
      </c>
      <c r="D540" s="40"/>
      <c r="E540" s="56">
        <v>4</v>
      </c>
      <c r="F540" s="30" t="s">
        <v>187</v>
      </c>
      <c r="G540" s="74">
        <v>250</v>
      </c>
      <c r="H540" s="74">
        <v>1000</v>
      </c>
      <c r="I540" s="36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55"/>
      <c r="X540" s="75"/>
      <c r="Y540" s="76"/>
      <c r="Z540" s="76"/>
      <c r="AA540" s="76"/>
      <c r="AB540" s="76"/>
      <c r="AC540" s="76"/>
      <c r="AD540" s="76"/>
      <c r="AE540" s="76"/>
      <c r="AF540" s="76"/>
      <c r="AG540" s="76"/>
      <c r="AH540" s="76"/>
      <c r="AI540" s="76"/>
    </row>
    <row r="541" spans="1:35" s="46" customFormat="1" ht="14.25" x14ac:dyDescent="0.25">
      <c r="A541" s="56">
        <v>531</v>
      </c>
      <c r="B541" s="40"/>
      <c r="C541" s="40" t="s">
        <v>102</v>
      </c>
      <c r="D541" s="40"/>
      <c r="E541" s="56">
        <v>2</v>
      </c>
      <c r="F541" s="30" t="s">
        <v>48</v>
      </c>
      <c r="G541" s="74">
        <v>4100</v>
      </c>
      <c r="H541" s="74">
        <v>8200</v>
      </c>
      <c r="I541" s="36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55"/>
      <c r="X541" s="75"/>
      <c r="Y541" s="76"/>
      <c r="Z541" s="76"/>
      <c r="AA541" s="76"/>
      <c r="AB541" s="76"/>
      <c r="AC541" s="76"/>
      <c r="AD541" s="76"/>
      <c r="AE541" s="76"/>
      <c r="AF541" s="76"/>
      <c r="AG541" s="76"/>
      <c r="AH541" s="76"/>
      <c r="AI541" s="76"/>
    </row>
    <row r="542" spans="1:35" s="46" customFormat="1" ht="14.25" x14ac:dyDescent="0.25">
      <c r="A542" s="56">
        <v>532</v>
      </c>
      <c r="B542" s="40"/>
      <c r="C542" s="40" t="s">
        <v>103</v>
      </c>
      <c r="D542" s="40"/>
      <c r="E542" s="56">
        <v>8</v>
      </c>
      <c r="F542" s="30" t="s">
        <v>104</v>
      </c>
      <c r="G542" s="74">
        <v>750</v>
      </c>
      <c r="H542" s="74">
        <v>6000</v>
      </c>
      <c r="I542" s="36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55"/>
      <c r="X542" s="75"/>
      <c r="Y542" s="76"/>
      <c r="Z542" s="76"/>
      <c r="AA542" s="76"/>
      <c r="AB542" s="76"/>
      <c r="AC542" s="76"/>
      <c r="AD542" s="76"/>
      <c r="AE542" s="76"/>
      <c r="AF542" s="76"/>
      <c r="AG542" s="76"/>
      <c r="AH542" s="76"/>
      <c r="AI542" s="76"/>
    </row>
    <row r="543" spans="1:35" s="46" customFormat="1" ht="14.25" x14ac:dyDescent="0.25">
      <c r="A543" s="56">
        <v>533</v>
      </c>
      <c r="B543" s="40"/>
      <c r="C543" s="40" t="s">
        <v>253</v>
      </c>
      <c r="D543" s="40"/>
      <c r="E543" s="56">
        <v>4</v>
      </c>
      <c r="F543" s="30" t="s">
        <v>73</v>
      </c>
      <c r="G543" s="74">
        <v>700</v>
      </c>
      <c r="H543" s="74">
        <v>2800</v>
      </c>
      <c r="I543" s="36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55"/>
      <c r="X543" s="75"/>
      <c r="Y543" s="76"/>
      <c r="Z543" s="76"/>
      <c r="AA543" s="76"/>
      <c r="AB543" s="76"/>
      <c r="AC543" s="76"/>
      <c r="AD543" s="76"/>
      <c r="AE543" s="76"/>
      <c r="AF543" s="76"/>
      <c r="AG543" s="76"/>
      <c r="AH543" s="76"/>
      <c r="AI543" s="76"/>
    </row>
    <row r="544" spans="1:35" s="46" customFormat="1" ht="14.25" x14ac:dyDescent="0.25">
      <c r="A544" s="56">
        <v>534</v>
      </c>
      <c r="B544" s="40"/>
      <c r="C544" s="40" t="s">
        <v>84</v>
      </c>
      <c r="D544" s="40"/>
      <c r="E544" s="56">
        <v>2</v>
      </c>
      <c r="F544" s="30" t="s">
        <v>91</v>
      </c>
      <c r="G544" s="74">
        <v>1350</v>
      </c>
      <c r="H544" s="74">
        <v>2700</v>
      </c>
      <c r="I544" s="36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55"/>
      <c r="X544" s="75"/>
      <c r="Y544" s="76"/>
      <c r="Z544" s="76"/>
      <c r="AA544" s="76"/>
      <c r="AB544" s="76"/>
      <c r="AC544" s="76"/>
      <c r="AD544" s="76"/>
      <c r="AE544" s="76"/>
      <c r="AF544" s="76"/>
      <c r="AG544" s="76"/>
      <c r="AH544" s="76"/>
      <c r="AI544" s="76"/>
    </row>
    <row r="545" spans="1:35" s="46" customFormat="1" ht="14.25" x14ac:dyDescent="0.25">
      <c r="A545" s="56">
        <v>535</v>
      </c>
      <c r="B545" s="40"/>
      <c r="C545" s="40" t="s">
        <v>254</v>
      </c>
      <c r="D545" s="40"/>
      <c r="E545" s="56">
        <v>6</v>
      </c>
      <c r="F545" s="30" t="s">
        <v>91</v>
      </c>
      <c r="G545" s="74">
        <v>80</v>
      </c>
      <c r="H545" s="74">
        <v>480</v>
      </c>
      <c r="I545" s="36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55"/>
      <c r="X545" s="75"/>
      <c r="Y545" s="76"/>
      <c r="Z545" s="76"/>
      <c r="AA545" s="76"/>
      <c r="AB545" s="76"/>
      <c r="AC545" s="76"/>
      <c r="AD545" s="76"/>
      <c r="AE545" s="76"/>
      <c r="AF545" s="76"/>
      <c r="AG545" s="76"/>
      <c r="AH545" s="76"/>
      <c r="AI545" s="76"/>
    </row>
    <row r="546" spans="1:35" s="46" customFormat="1" ht="14.25" x14ac:dyDescent="0.25">
      <c r="A546" s="56">
        <v>536</v>
      </c>
      <c r="B546" s="40"/>
      <c r="C546" s="40" t="s">
        <v>255</v>
      </c>
      <c r="D546" s="40"/>
      <c r="E546" s="56">
        <v>4</v>
      </c>
      <c r="F546" s="30" t="s">
        <v>73</v>
      </c>
      <c r="G546" s="74">
        <v>65</v>
      </c>
      <c r="H546" s="74">
        <v>260</v>
      </c>
      <c r="I546" s="36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55"/>
      <c r="X546" s="75"/>
      <c r="Y546" s="76"/>
      <c r="Z546" s="76"/>
      <c r="AA546" s="76"/>
      <c r="AB546" s="76"/>
      <c r="AC546" s="76"/>
      <c r="AD546" s="76"/>
      <c r="AE546" s="76"/>
      <c r="AF546" s="76"/>
      <c r="AG546" s="76"/>
      <c r="AH546" s="76"/>
      <c r="AI546" s="76"/>
    </row>
    <row r="547" spans="1:35" s="46" customFormat="1" ht="14.25" x14ac:dyDescent="0.25">
      <c r="A547" s="56">
        <v>537</v>
      </c>
      <c r="B547" s="40"/>
      <c r="C547" s="40" t="s">
        <v>256</v>
      </c>
      <c r="D547" s="40"/>
      <c r="E547" s="56">
        <v>4</v>
      </c>
      <c r="F547" s="30" t="s">
        <v>73</v>
      </c>
      <c r="G547" s="74">
        <v>80</v>
      </c>
      <c r="H547" s="74">
        <v>320</v>
      </c>
      <c r="I547" s="36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55"/>
      <c r="X547" s="75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</row>
    <row r="548" spans="1:35" s="46" customFormat="1" ht="14.25" x14ac:dyDescent="0.25">
      <c r="A548" s="56">
        <v>538</v>
      </c>
      <c r="B548" s="40"/>
      <c r="C548" s="40" t="s">
        <v>251</v>
      </c>
      <c r="D548" s="40"/>
      <c r="E548" s="56">
        <v>10</v>
      </c>
      <c r="F548" s="30" t="s">
        <v>91</v>
      </c>
      <c r="G548" s="74">
        <v>85</v>
      </c>
      <c r="H548" s="74">
        <v>850</v>
      </c>
      <c r="I548" s="36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55"/>
      <c r="X548" s="75"/>
      <c r="Y548" s="76"/>
      <c r="Z548" s="76"/>
      <c r="AA548" s="76"/>
      <c r="AB548" s="76"/>
      <c r="AC548" s="76"/>
      <c r="AD548" s="76"/>
      <c r="AE548" s="76"/>
      <c r="AF548" s="76"/>
      <c r="AG548" s="76"/>
      <c r="AH548" s="76"/>
      <c r="AI548" s="76"/>
    </row>
    <row r="549" spans="1:35" s="46" customFormat="1" ht="14.25" x14ac:dyDescent="0.25">
      <c r="A549" s="56">
        <v>539</v>
      </c>
      <c r="B549" s="40"/>
      <c r="C549" s="40" t="s">
        <v>250</v>
      </c>
      <c r="D549" s="40"/>
      <c r="E549" s="56">
        <v>10</v>
      </c>
      <c r="F549" s="30" t="s">
        <v>73</v>
      </c>
      <c r="G549" s="74">
        <v>60</v>
      </c>
      <c r="H549" s="74">
        <v>600</v>
      </c>
      <c r="I549" s="36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55"/>
      <c r="X549" s="75"/>
      <c r="Y549" s="76"/>
      <c r="Z549" s="76"/>
      <c r="AA549" s="76"/>
      <c r="AB549" s="76"/>
      <c r="AC549" s="76"/>
      <c r="AD549" s="76"/>
      <c r="AE549" s="76"/>
      <c r="AF549" s="76"/>
      <c r="AG549" s="76"/>
      <c r="AH549" s="76"/>
      <c r="AI549" s="76"/>
    </row>
    <row r="550" spans="1:35" s="46" customFormat="1" ht="14.25" x14ac:dyDescent="0.25">
      <c r="A550" s="56">
        <v>540</v>
      </c>
      <c r="B550" s="40"/>
      <c r="C550" s="40" t="s">
        <v>252</v>
      </c>
      <c r="D550" s="40"/>
      <c r="E550" s="56">
        <v>10</v>
      </c>
      <c r="F550" s="30" t="s">
        <v>73</v>
      </c>
      <c r="G550" s="74">
        <v>85</v>
      </c>
      <c r="H550" s="74">
        <v>850</v>
      </c>
      <c r="I550" s="36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55"/>
      <c r="X550" s="75"/>
      <c r="Y550" s="76"/>
      <c r="Z550" s="76"/>
      <c r="AA550" s="76"/>
      <c r="AB550" s="76"/>
      <c r="AC550" s="76"/>
      <c r="AD550" s="76"/>
      <c r="AE550" s="76"/>
      <c r="AF550" s="76"/>
      <c r="AG550" s="76"/>
      <c r="AH550" s="76"/>
      <c r="AI550" s="76"/>
    </row>
    <row r="551" spans="1:35" s="46" customFormat="1" ht="14.25" x14ac:dyDescent="0.25">
      <c r="A551" s="56">
        <v>541</v>
      </c>
      <c r="B551" s="40"/>
      <c r="C551" s="40" t="s">
        <v>161</v>
      </c>
      <c r="D551" s="40"/>
      <c r="E551" s="56">
        <v>10</v>
      </c>
      <c r="F551" s="30" t="s">
        <v>73</v>
      </c>
      <c r="G551" s="74">
        <v>550</v>
      </c>
      <c r="H551" s="74">
        <v>5500</v>
      </c>
      <c r="I551" s="36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55"/>
      <c r="X551" s="75"/>
      <c r="Y551" s="76"/>
      <c r="Z551" s="76"/>
      <c r="AA551" s="76"/>
      <c r="AB551" s="76"/>
      <c r="AC551" s="76"/>
      <c r="AD551" s="76"/>
      <c r="AE551" s="76"/>
      <c r="AF551" s="76"/>
      <c r="AG551" s="76"/>
      <c r="AH551" s="76"/>
      <c r="AI551" s="76"/>
    </row>
    <row r="552" spans="1:35" s="46" customFormat="1" ht="14.25" x14ac:dyDescent="0.25">
      <c r="A552" s="56">
        <v>542</v>
      </c>
      <c r="B552" s="40"/>
      <c r="C552" s="40" t="s">
        <v>160</v>
      </c>
      <c r="D552" s="40"/>
      <c r="E552" s="56">
        <v>10</v>
      </c>
      <c r="F552" s="30" t="s">
        <v>73</v>
      </c>
      <c r="G552" s="74">
        <v>180</v>
      </c>
      <c r="H552" s="74">
        <v>1800</v>
      </c>
      <c r="I552" s="36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55"/>
      <c r="X552" s="75"/>
      <c r="Y552" s="76"/>
      <c r="Z552" s="76"/>
      <c r="AA552" s="76"/>
      <c r="AB552" s="76"/>
      <c r="AC552" s="76"/>
      <c r="AD552" s="76"/>
      <c r="AE552" s="76"/>
      <c r="AF552" s="76"/>
      <c r="AG552" s="76"/>
      <c r="AH552" s="76"/>
      <c r="AI552" s="76"/>
    </row>
    <row r="553" spans="1:35" s="46" customFormat="1" ht="14.25" x14ac:dyDescent="0.25">
      <c r="A553" s="56">
        <v>543</v>
      </c>
      <c r="B553" s="40"/>
      <c r="C553" s="40" t="s">
        <v>162</v>
      </c>
      <c r="D553" s="40"/>
      <c r="E553" s="56">
        <v>10</v>
      </c>
      <c r="F553" s="30" t="s">
        <v>73</v>
      </c>
      <c r="G553" s="74">
        <v>54</v>
      </c>
      <c r="H553" s="74">
        <v>540</v>
      </c>
      <c r="I553" s="36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55"/>
      <c r="X553" s="75"/>
      <c r="Y553" s="76"/>
      <c r="Z553" s="76"/>
      <c r="AA553" s="76"/>
      <c r="AB553" s="76"/>
      <c r="AC553" s="76"/>
      <c r="AD553" s="76"/>
      <c r="AE553" s="76"/>
      <c r="AF553" s="76"/>
      <c r="AG553" s="76"/>
      <c r="AH553" s="76"/>
      <c r="AI553" s="76"/>
    </row>
    <row r="554" spans="1:35" s="46" customFormat="1" ht="14.25" x14ac:dyDescent="0.25">
      <c r="A554" s="56">
        <v>544</v>
      </c>
      <c r="B554" s="40"/>
      <c r="C554" s="40" t="s">
        <v>163</v>
      </c>
      <c r="D554" s="40"/>
      <c r="E554" s="56">
        <v>4</v>
      </c>
      <c r="F554" s="30" t="s">
        <v>73</v>
      </c>
      <c r="G554" s="74">
        <v>2000</v>
      </c>
      <c r="H554" s="74">
        <v>8000</v>
      </c>
      <c r="I554" s="36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55"/>
      <c r="X554" s="75"/>
      <c r="Y554" s="76"/>
      <c r="Z554" s="76"/>
      <c r="AA554" s="76"/>
      <c r="AB554" s="76"/>
      <c r="AC554" s="76"/>
      <c r="AD554" s="76"/>
      <c r="AE554" s="76"/>
      <c r="AF554" s="76"/>
      <c r="AG554" s="76"/>
      <c r="AH554" s="76"/>
      <c r="AI554" s="76"/>
    </row>
    <row r="555" spans="1:35" s="46" customFormat="1" ht="27" x14ac:dyDescent="0.25">
      <c r="A555" s="63">
        <v>545</v>
      </c>
      <c r="B555" s="69" t="s">
        <v>62</v>
      </c>
      <c r="C555" s="69" t="s">
        <v>49</v>
      </c>
      <c r="D555" s="69" t="s">
        <v>28</v>
      </c>
      <c r="E555" s="70"/>
      <c r="F555" s="70"/>
      <c r="G555" s="69"/>
      <c r="H555" s="71">
        <v>26993.5</v>
      </c>
      <c r="I555" s="69" t="s">
        <v>64</v>
      </c>
      <c r="J555" s="106"/>
      <c r="K555" s="106"/>
      <c r="L555" s="106"/>
      <c r="M555" s="106"/>
      <c r="N555" s="106">
        <v>1</v>
      </c>
      <c r="O555" s="106"/>
      <c r="P555" s="106"/>
      <c r="Q555" s="106"/>
      <c r="R555" s="106"/>
      <c r="S555" s="106"/>
      <c r="T555" s="106"/>
      <c r="U555" s="106"/>
      <c r="V555" s="55"/>
      <c r="W555" s="47"/>
      <c r="X555" s="77"/>
      <c r="Y555" s="73"/>
      <c r="Z555" s="73"/>
      <c r="AA555" s="73"/>
      <c r="AB555" s="73">
        <f>H555</f>
        <v>26993.5</v>
      </c>
      <c r="AC555" s="73"/>
      <c r="AD555" s="73"/>
      <c r="AE555" s="73"/>
      <c r="AF555" s="73"/>
      <c r="AG555" s="73"/>
      <c r="AH555" s="73"/>
      <c r="AI555" s="73"/>
    </row>
    <row r="556" spans="1:35" s="46" customFormat="1" ht="14.25" x14ac:dyDescent="0.25">
      <c r="A556" s="56">
        <v>546</v>
      </c>
      <c r="B556" s="40"/>
      <c r="C556" s="40" t="s">
        <v>105</v>
      </c>
      <c r="D556" s="40"/>
      <c r="E556" s="56">
        <v>1</v>
      </c>
      <c r="F556" s="30" t="s">
        <v>73</v>
      </c>
      <c r="G556" s="74">
        <v>1100</v>
      </c>
      <c r="H556" s="74">
        <v>1100</v>
      </c>
      <c r="I556" s="36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55"/>
      <c r="X556" s="75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</row>
    <row r="557" spans="1:35" s="46" customFormat="1" ht="14.25" x14ac:dyDescent="0.25">
      <c r="A557" s="56">
        <v>547</v>
      </c>
      <c r="B557" s="40"/>
      <c r="C557" s="40" t="s">
        <v>196</v>
      </c>
      <c r="D557" s="40"/>
      <c r="E557" s="56">
        <v>1</v>
      </c>
      <c r="F557" s="30" t="s">
        <v>73</v>
      </c>
      <c r="G557" s="74">
        <v>81</v>
      </c>
      <c r="H557" s="74">
        <v>81</v>
      </c>
      <c r="I557" s="36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55"/>
      <c r="X557" s="75"/>
      <c r="Y557" s="76"/>
      <c r="Z557" s="76"/>
      <c r="AA557" s="76"/>
      <c r="AB557" s="76"/>
      <c r="AC557" s="76"/>
      <c r="AD557" s="76"/>
      <c r="AE557" s="76"/>
      <c r="AF557" s="76"/>
      <c r="AG557" s="76"/>
      <c r="AH557" s="76"/>
      <c r="AI557" s="76"/>
    </row>
    <row r="558" spans="1:35" s="46" customFormat="1" ht="14.25" x14ac:dyDescent="0.25">
      <c r="A558" s="56">
        <v>548</v>
      </c>
      <c r="B558" s="40"/>
      <c r="C558" s="40" t="s">
        <v>87</v>
      </c>
      <c r="D558" s="40"/>
      <c r="E558" s="56">
        <v>1</v>
      </c>
      <c r="F558" s="30" t="s">
        <v>73</v>
      </c>
      <c r="G558" s="74">
        <v>9</v>
      </c>
      <c r="H558" s="74">
        <v>9</v>
      </c>
      <c r="I558" s="36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55"/>
      <c r="X558" s="75"/>
      <c r="Y558" s="76"/>
      <c r="Z558" s="76"/>
      <c r="AA558" s="76"/>
      <c r="AB558" s="76"/>
      <c r="AC558" s="76"/>
      <c r="AD558" s="76"/>
      <c r="AE558" s="76"/>
      <c r="AF558" s="76"/>
      <c r="AG558" s="76"/>
      <c r="AH558" s="76"/>
      <c r="AI558" s="76"/>
    </row>
    <row r="559" spans="1:35" s="46" customFormat="1" ht="14.25" x14ac:dyDescent="0.25">
      <c r="A559" s="56">
        <v>549</v>
      </c>
      <c r="B559" s="40"/>
      <c r="C559" s="40" t="s">
        <v>266</v>
      </c>
      <c r="D559" s="40"/>
      <c r="E559" s="56">
        <v>1</v>
      </c>
      <c r="F559" s="30" t="s">
        <v>73</v>
      </c>
      <c r="G559" s="74">
        <v>50</v>
      </c>
      <c r="H559" s="74">
        <v>50</v>
      </c>
      <c r="I559" s="36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55"/>
      <c r="X559" s="75"/>
      <c r="Y559" s="76"/>
      <c r="Z559" s="76"/>
      <c r="AA559" s="76"/>
      <c r="AB559" s="76"/>
      <c r="AC559" s="76"/>
      <c r="AD559" s="76"/>
      <c r="AE559" s="76"/>
      <c r="AF559" s="76"/>
      <c r="AG559" s="76"/>
      <c r="AH559" s="76"/>
      <c r="AI559" s="76"/>
    </row>
    <row r="560" spans="1:35" s="46" customFormat="1" ht="14.25" x14ac:dyDescent="0.25">
      <c r="A560" s="56">
        <v>550</v>
      </c>
      <c r="B560" s="40"/>
      <c r="C560" s="40" t="s">
        <v>267</v>
      </c>
      <c r="D560" s="40"/>
      <c r="E560" s="56">
        <v>1</v>
      </c>
      <c r="F560" s="30" t="s">
        <v>73</v>
      </c>
      <c r="G560" s="74">
        <v>70</v>
      </c>
      <c r="H560" s="74">
        <v>70</v>
      </c>
      <c r="I560" s="36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55"/>
      <c r="X560" s="75"/>
      <c r="Y560" s="76"/>
      <c r="Z560" s="76"/>
      <c r="AA560" s="76"/>
      <c r="AB560" s="76"/>
      <c r="AC560" s="76"/>
      <c r="AD560" s="76"/>
      <c r="AE560" s="76"/>
      <c r="AF560" s="76"/>
      <c r="AG560" s="76"/>
      <c r="AH560" s="76"/>
      <c r="AI560" s="76"/>
    </row>
    <row r="561" spans="1:35" s="46" customFormat="1" ht="14.25" x14ac:dyDescent="0.25">
      <c r="A561" s="56">
        <v>551</v>
      </c>
      <c r="B561" s="40"/>
      <c r="C561" s="40" t="s">
        <v>144</v>
      </c>
      <c r="D561" s="40"/>
      <c r="E561" s="56">
        <v>1</v>
      </c>
      <c r="F561" s="30" t="s">
        <v>73</v>
      </c>
      <c r="G561" s="74">
        <v>31.5</v>
      </c>
      <c r="H561" s="74">
        <v>31.5</v>
      </c>
      <c r="I561" s="36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55"/>
      <c r="X561" s="75"/>
      <c r="Y561" s="76"/>
      <c r="Z561" s="76"/>
      <c r="AA561" s="76"/>
      <c r="AB561" s="76"/>
      <c r="AC561" s="76"/>
      <c r="AD561" s="76"/>
      <c r="AE561" s="76"/>
      <c r="AF561" s="76"/>
      <c r="AG561" s="76"/>
      <c r="AH561" s="76"/>
      <c r="AI561" s="76"/>
    </row>
    <row r="562" spans="1:35" s="46" customFormat="1" ht="14.25" x14ac:dyDescent="0.25">
      <c r="A562" s="56">
        <v>552</v>
      </c>
      <c r="B562" s="40"/>
      <c r="C562" s="40" t="s">
        <v>197</v>
      </c>
      <c r="D562" s="40"/>
      <c r="E562" s="56">
        <v>1</v>
      </c>
      <c r="F562" s="30" t="s">
        <v>73</v>
      </c>
      <c r="G562" s="74">
        <v>60</v>
      </c>
      <c r="H562" s="74">
        <v>60</v>
      </c>
      <c r="I562" s="36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55"/>
      <c r="X562" s="75"/>
      <c r="Y562" s="76"/>
      <c r="Z562" s="76"/>
      <c r="AA562" s="76"/>
      <c r="AB562" s="76"/>
      <c r="AC562" s="76"/>
      <c r="AD562" s="76"/>
      <c r="AE562" s="76"/>
      <c r="AF562" s="76"/>
      <c r="AG562" s="76"/>
      <c r="AH562" s="76"/>
      <c r="AI562" s="76"/>
    </row>
    <row r="563" spans="1:35" s="46" customFormat="1" ht="14.25" x14ac:dyDescent="0.25">
      <c r="A563" s="56">
        <v>553</v>
      </c>
      <c r="B563" s="40"/>
      <c r="C563" s="40" t="s">
        <v>76</v>
      </c>
      <c r="D563" s="40"/>
      <c r="E563" s="56">
        <v>1</v>
      </c>
      <c r="F563" s="30" t="s">
        <v>73</v>
      </c>
      <c r="G563" s="74">
        <v>60</v>
      </c>
      <c r="H563" s="74">
        <v>60</v>
      </c>
      <c r="I563" s="36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55"/>
      <c r="X563" s="75"/>
      <c r="Y563" s="76"/>
      <c r="Z563" s="76"/>
      <c r="AA563" s="76"/>
      <c r="AB563" s="76"/>
      <c r="AC563" s="76"/>
      <c r="AD563" s="76"/>
      <c r="AE563" s="76"/>
      <c r="AF563" s="76"/>
      <c r="AG563" s="76"/>
      <c r="AH563" s="76"/>
      <c r="AI563" s="76"/>
    </row>
    <row r="564" spans="1:35" s="46" customFormat="1" ht="14.25" x14ac:dyDescent="0.25">
      <c r="A564" s="56">
        <v>554</v>
      </c>
      <c r="B564" s="40"/>
      <c r="C564" s="40" t="s">
        <v>111</v>
      </c>
      <c r="D564" s="40"/>
      <c r="E564" s="56">
        <v>1</v>
      </c>
      <c r="F564" s="30" t="s">
        <v>112</v>
      </c>
      <c r="G564" s="74">
        <v>55</v>
      </c>
      <c r="H564" s="74">
        <v>55</v>
      </c>
      <c r="I564" s="36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55"/>
      <c r="X564" s="75"/>
      <c r="Y564" s="76"/>
      <c r="Z564" s="76"/>
      <c r="AA564" s="76"/>
      <c r="AB564" s="76"/>
      <c r="AC564" s="76"/>
      <c r="AD564" s="76"/>
      <c r="AE564" s="76"/>
      <c r="AF564" s="76"/>
      <c r="AG564" s="76"/>
      <c r="AH564" s="76"/>
      <c r="AI564" s="76"/>
    </row>
    <row r="565" spans="1:35" s="46" customFormat="1" ht="14.25" x14ac:dyDescent="0.25">
      <c r="A565" s="56">
        <v>555</v>
      </c>
      <c r="B565" s="40"/>
      <c r="C565" s="40" t="s">
        <v>143</v>
      </c>
      <c r="D565" s="40"/>
      <c r="E565" s="56">
        <v>1</v>
      </c>
      <c r="F565" s="30" t="s">
        <v>73</v>
      </c>
      <c r="G565" s="74">
        <v>425</v>
      </c>
      <c r="H565" s="74">
        <v>425</v>
      </c>
      <c r="I565" s="36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55"/>
      <c r="X565" s="75"/>
      <c r="Y565" s="76"/>
      <c r="Z565" s="76"/>
      <c r="AA565" s="76"/>
      <c r="AB565" s="76"/>
      <c r="AC565" s="76"/>
      <c r="AD565" s="76"/>
      <c r="AE565" s="76"/>
      <c r="AF565" s="76"/>
      <c r="AG565" s="76"/>
      <c r="AH565" s="76"/>
      <c r="AI565" s="76"/>
    </row>
    <row r="566" spans="1:35" s="46" customFormat="1" ht="14.25" x14ac:dyDescent="0.25">
      <c r="A566" s="56">
        <v>556</v>
      </c>
      <c r="B566" s="40"/>
      <c r="C566" s="40" t="s">
        <v>114</v>
      </c>
      <c r="D566" s="40"/>
      <c r="E566" s="56">
        <v>1</v>
      </c>
      <c r="F566" s="30" t="s">
        <v>73</v>
      </c>
      <c r="G566" s="74">
        <v>30</v>
      </c>
      <c r="H566" s="74">
        <v>30</v>
      </c>
      <c r="I566" s="36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55"/>
      <c r="X566" s="75"/>
      <c r="Y566" s="76"/>
      <c r="Z566" s="76"/>
      <c r="AA566" s="76"/>
      <c r="AB566" s="76"/>
      <c r="AC566" s="76"/>
      <c r="AD566" s="76"/>
      <c r="AE566" s="76"/>
      <c r="AF566" s="76"/>
      <c r="AG566" s="76"/>
      <c r="AH566" s="76"/>
      <c r="AI566" s="76"/>
    </row>
    <row r="567" spans="1:35" s="46" customFormat="1" ht="14.25" x14ac:dyDescent="0.25">
      <c r="A567" s="56">
        <v>557</v>
      </c>
      <c r="B567" s="40"/>
      <c r="C567" s="40" t="s">
        <v>229</v>
      </c>
      <c r="D567" s="40"/>
      <c r="E567" s="56">
        <v>1</v>
      </c>
      <c r="F567" s="30" t="s">
        <v>73</v>
      </c>
      <c r="G567" s="74">
        <v>390</v>
      </c>
      <c r="H567" s="74">
        <v>390</v>
      </c>
      <c r="I567" s="36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55"/>
      <c r="X567" s="75"/>
      <c r="Y567" s="76"/>
      <c r="Z567" s="76"/>
      <c r="AA567" s="76"/>
      <c r="AB567" s="76"/>
      <c r="AC567" s="76"/>
      <c r="AD567" s="76"/>
      <c r="AE567" s="76"/>
      <c r="AF567" s="76"/>
      <c r="AG567" s="76"/>
      <c r="AH567" s="76"/>
      <c r="AI567" s="76"/>
    </row>
    <row r="568" spans="1:35" s="46" customFormat="1" ht="14.25" x14ac:dyDescent="0.25">
      <c r="A568" s="56">
        <v>558</v>
      </c>
      <c r="B568" s="40"/>
      <c r="C568" s="40" t="s">
        <v>268</v>
      </c>
      <c r="D568" s="40"/>
      <c r="E568" s="56">
        <v>1</v>
      </c>
      <c r="F568" s="30" t="s">
        <v>73</v>
      </c>
      <c r="G568" s="74">
        <v>100</v>
      </c>
      <c r="H568" s="74">
        <v>100</v>
      </c>
      <c r="I568" s="36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55"/>
      <c r="X568" s="75"/>
      <c r="Y568" s="76"/>
      <c r="Z568" s="76"/>
      <c r="AA568" s="76"/>
      <c r="AB568" s="76"/>
      <c r="AC568" s="76"/>
      <c r="AD568" s="76"/>
      <c r="AE568" s="76"/>
      <c r="AF568" s="76"/>
      <c r="AG568" s="76"/>
      <c r="AH568" s="76"/>
      <c r="AI568" s="76"/>
    </row>
    <row r="569" spans="1:35" s="46" customFormat="1" ht="14.25" x14ac:dyDescent="0.25">
      <c r="A569" s="56">
        <v>559</v>
      </c>
      <c r="B569" s="40"/>
      <c r="C569" s="40" t="s">
        <v>233</v>
      </c>
      <c r="D569" s="40"/>
      <c r="E569" s="56">
        <v>1</v>
      </c>
      <c r="F569" s="30" t="s">
        <v>73</v>
      </c>
      <c r="G569" s="74">
        <v>150</v>
      </c>
      <c r="H569" s="74">
        <v>150</v>
      </c>
      <c r="I569" s="36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55"/>
      <c r="X569" s="75"/>
      <c r="Y569" s="76"/>
      <c r="Z569" s="76"/>
      <c r="AA569" s="76"/>
      <c r="AB569" s="76"/>
      <c r="AC569" s="76"/>
      <c r="AD569" s="76"/>
      <c r="AE569" s="76"/>
      <c r="AF569" s="76"/>
      <c r="AG569" s="76"/>
      <c r="AH569" s="76"/>
      <c r="AI569" s="76"/>
    </row>
    <row r="570" spans="1:35" s="46" customFormat="1" ht="14.25" x14ac:dyDescent="0.25">
      <c r="A570" s="56">
        <v>560</v>
      </c>
      <c r="B570" s="40"/>
      <c r="C570" s="40" t="s">
        <v>236</v>
      </c>
      <c r="D570" s="40"/>
      <c r="E570" s="56">
        <v>1</v>
      </c>
      <c r="F570" s="30" t="s">
        <v>73</v>
      </c>
      <c r="G570" s="74">
        <v>80</v>
      </c>
      <c r="H570" s="74">
        <v>80</v>
      </c>
      <c r="I570" s="36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55"/>
      <c r="X570" s="75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</row>
    <row r="571" spans="1:35" s="46" customFormat="1" ht="14.25" x14ac:dyDescent="0.25">
      <c r="A571" s="56">
        <v>561</v>
      </c>
      <c r="B571" s="40"/>
      <c r="C571" s="40" t="s">
        <v>237</v>
      </c>
      <c r="D571" s="40"/>
      <c r="E571" s="56">
        <v>1</v>
      </c>
      <c r="F571" s="30" t="s">
        <v>73</v>
      </c>
      <c r="G571" s="74">
        <v>80</v>
      </c>
      <c r="H571" s="74">
        <v>80</v>
      </c>
      <c r="I571" s="36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55"/>
      <c r="X571" s="75"/>
      <c r="Y571" s="76"/>
      <c r="Z571" s="76"/>
      <c r="AA571" s="76"/>
      <c r="AB571" s="76"/>
      <c r="AC571" s="76"/>
      <c r="AD571" s="76"/>
      <c r="AE571" s="76"/>
      <c r="AF571" s="76"/>
      <c r="AG571" s="76"/>
      <c r="AH571" s="76"/>
      <c r="AI571" s="76"/>
    </row>
    <row r="572" spans="1:35" s="46" customFormat="1" ht="14.25" x14ac:dyDescent="0.25">
      <c r="A572" s="56">
        <v>562</v>
      </c>
      <c r="B572" s="40"/>
      <c r="C572" s="40" t="s">
        <v>238</v>
      </c>
      <c r="D572" s="40"/>
      <c r="E572" s="56">
        <v>1</v>
      </c>
      <c r="F572" s="30" t="s">
        <v>73</v>
      </c>
      <c r="G572" s="74">
        <v>80</v>
      </c>
      <c r="H572" s="74">
        <v>80</v>
      </c>
      <c r="I572" s="36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55"/>
      <c r="X572" s="75"/>
      <c r="Y572" s="76"/>
      <c r="Z572" s="76"/>
      <c r="AA572" s="76"/>
      <c r="AB572" s="76"/>
      <c r="AC572" s="76"/>
      <c r="AD572" s="76"/>
      <c r="AE572" s="76"/>
      <c r="AF572" s="76"/>
      <c r="AG572" s="76"/>
      <c r="AH572" s="76"/>
      <c r="AI572" s="76"/>
    </row>
    <row r="573" spans="1:35" s="46" customFormat="1" ht="14.25" x14ac:dyDescent="0.25">
      <c r="A573" s="56">
        <v>563</v>
      </c>
      <c r="B573" s="40"/>
      <c r="C573" s="40" t="s">
        <v>89</v>
      </c>
      <c r="D573" s="40"/>
      <c r="E573" s="56">
        <v>8</v>
      </c>
      <c r="F573" s="30" t="s">
        <v>85</v>
      </c>
      <c r="G573" s="74">
        <v>140</v>
      </c>
      <c r="H573" s="74">
        <v>1120</v>
      </c>
      <c r="I573" s="36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55"/>
      <c r="X573" s="75"/>
      <c r="Y573" s="76"/>
      <c r="Z573" s="76"/>
      <c r="AA573" s="76"/>
      <c r="AB573" s="76"/>
      <c r="AC573" s="76"/>
      <c r="AD573" s="76"/>
      <c r="AE573" s="76"/>
      <c r="AF573" s="76"/>
      <c r="AG573" s="76"/>
      <c r="AH573" s="76"/>
      <c r="AI573" s="76"/>
    </row>
    <row r="574" spans="1:35" s="46" customFormat="1" ht="14.25" x14ac:dyDescent="0.25">
      <c r="A574" s="56">
        <v>564</v>
      </c>
      <c r="B574" s="40"/>
      <c r="C574" s="40" t="s">
        <v>90</v>
      </c>
      <c r="D574" s="40"/>
      <c r="E574" s="56">
        <v>16</v>
      </c>
      <c r="F574" s="30" t="s">
        <v>91</v>
      </c>
      <c r="G574" s="74">
        <v>32</v>
      </c>
      <c r="H574" s="74">
        <v>512</v>
      </c>
      <c r="I574" s="36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55"/>
      <c r="X574" s="75"/>
      <c r="Y574" s="76"/>
      <c r="Z574" s="76"/>
      <c r="AA574" s="76"/>
      <c r="AB574" s="76"/>
      <c r="AC574" s="76"/>
      <c r="AD574" s="76"/>
      <c r="AE574" s="76"/>
      <c r="AF574" s="76"/>
      <c r="AG574" s="76"/>
      <c r="AH574" s="76"/>
      <c r="AI574" s="76"/>
    </row>
    <row r="575" spans="1:35" s="46" customFormat="1" ht="14.25" x14ac:dyDescent="0.25">
      <c r="A575" s="56">
        <v>565</v>
      </c>
      <c r="B575" s="40"/>
      <c r="C575" s="40" t="s">
        <v>92</v>
      </c>
      <c r="D575" s="40"/>
      <c r="E575" s="56">
        <v>1</v>
      </c>
      <c r="F575" s="30" t="s">
        <v>93</v>
      </c>
      <c r="G575" s="74">
        <v>100</v>
      </c>
      <c r="H575" s="74">
        <v>100</v>
      </c>
      <c r="I575" s="36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55"/>
      <c r="X575" s="75"/>
      <c r="Y575" s="76"/>
      <c r="Z575" s="76"/>
      <c r="AA575" s="76"/>
      <c r="AB575" s="76"/>
      <c r="AC575" s="76"/>
      <c r="AD575" s="76"/>
      <c r="AE575" s="76"/>
      <c r="AF575" s="76"/>
      <c r="AG575" s="76"/>
      <c r="AH575" s="76"/>
      <c r="AI575" s="76"/>
    </row>
    <row r="576" spans="1:35" s="46" customFormat="1" ht="14.25" x14ac:dyDescent="0.25">
      <c r="A576" s="56">
        <v>566</v>
      </c>
      <c r="B576" s="40"/>
      <c r="C576" s="40" t="s">
        <v>94</v>
      </c>
      <c r="D576" s="40"/>
      <c r="E576" s="56">
        <v>20</v>
      </c>
      <c r="F576" s="30" t="s">
        <v>73</v>
      </c>
      <c r="G576" s="74">
        <v>17</v>
      </c>
      <c r="H576" s="74">
        <v>340</v>
      </c>
      <c r="I576" s="36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55"/>
      <c r="X576" s="75"/>
      <c r="Y576" s="76"/>
      <c r="Z576" s="76"/>
      <c r="AA576" s="76"/>
      <c r="AB576" s="76"/>
      <c r="AC576" s="76"/>
      <c r="AD576" s="76"/>
      <c r="AE576" s="76"/>
      <c r="AF576" s="76"/>
      <c r="AG576" s="76"/>
      <c r="AH576" s="76"/>
      <c r="AI576" s="76"/>
    </row>
    <row r="577" spans="1:35" s="46" customFormat="1" ht="14.25" x14ac:dyDescent="0.25">
      <c r="A577" s="56">
        <v>567</v>
      </c>
      <c r="B577" s="40"/>
      <c r="C577" s="40" t="s">
        <v>95</v>
      </c>
      <c r="D577" s="40"/>
      <c r="E577" s="56">
        <v>4</v>
      </c>
      <c r="F577" s="30" t="s">
        <v>187</v>
      </c>
      <c r="G577" s="74">
        <v>360</v>
      </c>
      <c r="H577" s="74">
        <v>1440</v>
      </c>
      <c r="I577" s="36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55"/>
      <c r="X577" s="75"/>
      <c r="Y577" s="76"/>
      <c r="Z577" s="76"/>
      <c r="AA577" s="76"/>
      <c r="AB577" s="76"/>
      <c r="AC577" s="76"/>
      <c r="AD577" s="76"/>
      <c r="AE577" s="76"/>
      <c r="AF577" s="76"/>
      <c r="AG577" s="76"/>
      <c r="AH577" s="76"/>
      <c r="AI577" s="76"/>
    </row>
    <row r="578" spans="1:35" s="46" customFormat="1" ht="14.25" x14ac:dyDescent="0.25">
      <c r="A578" s="56">
        <v>568</v>
      </c>
      <c r="B578" s="40"/>
      <c r="C578" s="40" t="s">
        <v>97</v>
      </c>
      <c r="D578" s="40"/>
      <c r="E578" s="56">
        <v>3</v>
      </c>
      <c r="F578" s="30" t="s">
        <v>187</v>
      </c>
      <c r="G578" s="74">
        <v>360</v>
      </c>
      <c r="H578" s="74">
        <v>1080</v>
      </c>
      <c r="I578" s="36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55"/>
      <c r="X578" s="75"/>
      <c r="Y578" s="76"/>
      <c r="Z578" s="76"/>
      <c r="AA578" s="76"/>
      <c r="AB578" s="76"/>
      <c r="AC578" s="76"/>
      <c r="AD578" s="76"/>
      <c r="AE578" s="76"/>
      <c r="AF578" s="76"/>
      <c r="AG578" s="76"/>
      <c r="AH578" s="76"/>
      <c r="AI578" s="76"/>
    </row>
    <row r="579" spans="1:35" s="46" customFormat="1" ht="14.25" x14ac:dyDescent="0.25">
      <c r="A579" s="56">
        <v>569</v>
      </c>
      <c r="B579" s="40"/>
      <c r="C579" s="40" t="s">
        <v>98</v>
      </c>
      <c r="D579" s="40"/>
      <c r="E579" s="56">
        <v>3</v>
      </c>
      <c r="F579" s="30" t="s">
        <v>187</v>
      </c>
      <c r="G579" s="74">
        <v>360</v>
      </c>
      <c r="H579" s="74">
        <v>1080</v>
      </c>
      <c r="I579" s="36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55"/>
      <c r="X579" s="75"/>
      <c r="Y579" s="76"/>
      <c r="Z579" s="76"/>
      <c r="AA579" s="76"/>
      <c r="AB579" s="76"/>
      <c r="AC579" s="76"/>
      <c r="AD579" s="76"/>
      <c r="AE579" s="76"/>
      <c r="AF579" s="76"/>
      <c r="AG579" s="76"/>
      <c r="AH579" s="76"/>
      <c r="AI579" s="76"/>
    </row>
    <row r="580" spans="1:35" s="46" customFormat="1" ht="14.25" x14ac:dyDescent="0.25">
      <c r="A580" s="56">
        <v>570</v>
      </c>
      <c r="B580" s="40"/>
      <c r="C580" s="40" t="s">
        <v>99</v>
      </c>
      <c r="D580" s="40"/>
      <c r="E580" s="56">
        <v>3</v>
      </c>
      <c r="F580" s="30" t="s">
        <v>187</v>
      </c>
      <c r="G580" s="74">
        <v>360</v>
      </c>
      <c r="H580" s="74">
        <v>1080</v>
      </c>
      <c r="I580" s="36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55"/>
      <c r="X580" s="75"/>
      <c r="Y580" s="76"/>
      <c r="Z580" s="76"/>
      <c r="AA580" s="76"/>
      <c r="AB580" s="76"/>
      <c r="AC580" s="76"/>
      <c r="AD580" s="76"/>
      <c r="AE580" s="76"/>
      <c r="AF580" s="76"/>
      <c r="AG580" s="76"/>
      <c r="AH580" s="76"/>
      <c r="AI580" s="76"/>
    </row>
    <row r="581" spans="1:35" s="46" customFormat="1" ht="14.25" x14ac:dyDescent="0.25">
      <c r="A581" s="56">
        <v>571</v>
      </c>
      <c r="B581" s="40"/>
      <c r="C581" s="40" t="s">
        <v>102</v>
      </c>
      <c r="D581" s="40"/>
      <c r="E581" s="56">
        <v>1</v>
      </c>
      <c r="F581" s="30" t="s">
        <v>48</v>
      </c>
      <c r="G581" s="74">
        <v>4105</v>
      </c>
      <c r="H581" s="74">
        <v>4105</v>
      </c>
      <c r="I581" s="36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55"/>
      <c r="X581" s="75"/>
      <c r="Y581" s="76"/>
      <c r="Z581" s="76"/>
      <c r="AA581" s="76"/>
      <c r="AB581" s="76"/>
      <c r="AC581" s="76"/>
      <c r="AD581" s="76"/>
      <c r="AE581" s="76"/>
      <c r="AF581" s="76"/>
      <c r="AG581" s="76"/>
      <c r="AH581" s="76"/>
      <c r="AI581" s="76"/>
    </row>
    <row r="582" spans="1:35" s="46" customFormat="1" ht="14.25" x14ac:dyDescent="0.25">
      <c r="A582" s="56">
        <v>572</v>
      </c>
      <c r="B582" s="40"/>
      <c r="C582" s="40" t="s">
        <v>103</v>
      </c>
      <c r="D582" s="40"/>
      <c r="E582" s="56">
        <v>4</v>
      </c>
      <c r="F582" s="30" t="s">
        <v>104</v>
      </c>
      <c r="G582" s="74">
        <v>750</v>
      </c>
      <c r="H582" s="74">
        <v>3000</v>
      </c>
      <c r="I582" s="36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55"/>
      <c r="X582" s="75"/>
      <c r="Y582" s="76"/>
      <c r="Z582" s="76"/>
      <c r="AA582" s="76"/>
      <c r="AB582" s="76"/>
      <c r="AC582" s="76"/>
      <c r="AD582" s="76"/>
      <c r="AE582" s="76"/>
      <c r="AF582" s="76"/>
      <c r="AG582" s="76"/>
      <c r="AH582" s="76"/>
      <c r="AI582" s="76"/>
    </row>
    <row r="583" spans="1:35" s="46" customFormat="1" ht="14.25" x14ac:dyDescent="0.25">
      <c r="A583" s="56">
        <v>573</v>
      </c>
      <c r="B583" s="40"/>
      <c r="C583" s="40" t="s">
        <v>253</v>
      </c>
      <c r="D583" s="40"/>
      <c r="E583" s="56">
        <v>2</v>
      </c>
      <c r="F583" s="30" t="s">
        <v>48</v>
      </c>
      <c r="G583" s="74">
        <v>785</v>
      </c>
      <c r="H583" s="74">
        <v>1570</v>
      </c>
      <c r="I583" s="36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55"/>
      <c r="X583" s="75"/>
      <c r="Y583" s="76"/>
      <c r="Z583" s="76"/>
      <c r="AA583" s="76"/>
      <c r="AB583" s="76"/>
      <c r="AC583" s="76"/>
      <c r="AD583" s="76"/>
      <c r="AE583" s="76"/>
      <c r="AF583" s="76"/>
      <c r="AG583" s="76"/>
      <c r="AH583" s="76"/>
      <c r="AI583" s="76"/>
    </row>
    <row r="584" spans="1:35" s="46" customFormat="1" ht="14.25" x14ac:dyDescent="0.25">
      <c r="A584" s="56">
        <v>574</v>
      </c>
      <c r="B584" s="40"/>
      <c r="C584" s="40" t="s">
        <v>254</v>
      </c>
      <c r="D584" s="40"/>
      <c r="E584" s="56">
        <v>5</v>
      </c>
      <c r="F584" s="30" t="s">
        <v>48</v>
      </c>
      <c r="G584" s="74">
        <v>80</v>
      </c>
      <c r="H584" s="74">
        <v>400</v>
      </c>
      <c r="I584" s="36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55"/>
      <c r="X584" s="75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</row>
    <row r="585" spans="1:35" s="46" customFormat="1" ht="14.25" x14ac:dyDescent="0.25">
      <c r="A585" s="56">
        <v>575</v>
      </c>
      <c r="B585" s="40"/>
      <c r="C585" s="40" t="s">
        <v>255</v>
      </c>
      <c r="D585" s="40"/>
      <c r="E585" s="56">
        <v>2</v>
      </c>
      <c r="F585" s="30" t="s">
        <v>73</v>
      </c>
      <c r="G585" s="74">
        <v>72.5</v>
      </c>
      <c r="H585" s="74">
        <v>145</v>
      </c>
      <c r="I585" s="36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55"/>
      <c r="X585" s="75"/>
      <c r="Y585" s="76"/>
      <c r="Z585" s="76"/>
      <c r="AA585" s="76"/>
      <c r="AB585" s="76"/>
      <c r="AC585" s="76"/>
      <c r="AD585" s="76"/>
      <c r="AE585" s="76"/>
      <c r="AF585" s="76"/>
      <c r="AG585" s="76"/>
      <c r="AH585" s="76"/>
      <c r="AI585" s="76"/>
    </row>
    <row r="586" spans="1:35" s="46" customFormat="1" ht="14.25" x14ac:dyDescent="0.25">
      <c r="A586" s="56">
        <v>576</v>
      </c>
      <c r="B586" s="40"/>
      <c r="C586" s="40" t="s">
        <v>256</v>
      </c>
      <c r="D586" s="40"/>
      <c r="E586" s="56">
        <v>2</v>
      </c>
      <c r="F586" s="30" t="s">
        <v>73</v>
      </c>
      <c r="G586" s="74">
        <v>80</v>
      </c>
      <c r="H586" s="74">
        <v>160</v>
      </c>
      <c r="I586" s="36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55"/>
      <c r="X586" s="75"/>
      <c r="Y586" s="76"/>
      <c r="Z586" s="76"/>
      <c r="AA586" s="76"/>
      <c r="AB586" s="76"/>
      <c r="AC586" s="76"/>
      <c r="AD586" s="76"/>
      <c r="AE586" s="76"/>
      <c r="AF586" s="76"/>
      <c r="AG586" s="76"/>
      <c r="AH586" s="76"/>
      <c r="AI586" s="76"/>
    </row>
    <row r="587" spans="1:35" s="46" customFormat="1" ht="14.25" x14ac:dyDescent="0.25">
      <c r="A587" s="56">
        <v>577</v>
      </c>
      <c r="B587" s="40"/>
      <c r="C587" s="40" t="s">
        <v>251</v>
      </c>
      <c r="D587" s="40"/>
      <c r="E587" s="56">
        <v>5</v>
      </c>
      <c r="F587" s="30" t="s">
        <v>91</v>
      </c>
      <c r="G587" s="74">
        <v>85</v>
      </c>
      <c r="H587" s="74">
        <v>425</v>
      </c>
      <c r="I587" s="36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55"/>
      <c r="X587" s="75"/>
      <c r="Y587" s="76"/>
      <c r="Z587" s="76"/>
      <c r="AA587" s="76"/>
      <c r="AB587" s="76"/>
      <c r="AC587" s="76"/>
      <c r="AD587" s="76"/>
      <c r="AE587" s="76"/>
      <c r="AF587" s="76"/>
      <c r="AG587" s="76"/>
      <c r="AH587" s="76"/>
      <c r="AI587" s="76"/>
    </row>
    <row r="588" spans="1:35" s="46" customFormat="1" ht="14.25" x14ac:dyDescent="0.25">
      <c r="A588" s="56">
        <v>578</v>
      </c>
      <c r="B588" s="40"/>
      <c r="C588" s="40" t="s">
        <v>250</v>
      </c>
      <c r="D588" s="40"/>
      <c r="E588" s="56">
        <v>6</v>
      </c>
      <c r="F588" s="30" t="s">
        <v>73</v>
      </c>
      <c r="G588" s="74">
        <v>60</v>
      </c>
      <c r="H588" s="74">
        <v>360</v>
      </c>
      <c r="I588" s="36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55"/>
      <c r="X588" s="75"/>
      <c r="Y588" s="76"/>
      <c r="Z588" s="76"/>
      <c r="AA588" s="76"/>
      <c r="AB588" s="76"/>
      <c r="AC588" s="76"/>
      <c r="AD588" s="76"/>
      <c r="AE588" s="76"/>
      <c r="AF588" s="76"/>
      <c r="AG588" s="76"/>
      <c r="AH588" s="76"/>
      <c r="AI588" s="76"/>
    </row>
    <row r="589" spans="1:35" s="46" customFormat="1" ht="14.25" x14ac:dyDescent="0.25">
      <c r="A589" s="56">
        <v>579</v>
      </c>
      <c r="B589" s="40"/>
      <c r="C589" s="40" t="s">
        <v>252</v>
      </c>
      <c r="D589" s="40"/>
      <c r="E589" s="56">
        <v>5</v>
      </c>
      <c r="F589" s="30" t="s">
        <v>73</v>
      </c>
      <c r="G589" s="74">
        <v>95</v>
      </c>
      <c r="H589" s="74">
        <v>475</v>
      </c>
      <c r="I589" s="36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55"/>
      <c r="X589" s="75"/>
      <c r="Y589" s="76"/>
      <c r="Z589" s="76"/>
      <c r="AA589" s="76"/>
      <c r="AB589" s="76"/>
      <c r="AC589" s="76"/>
      <c r="AD589" s="76"/>
      <c r="AE589" s="76"/>
      <c r="AF589" s="76"/>
      <c r="AG589" s="76"/>
      <c r="AH589" s="76"/>
      <c r="AI589" s="76"/>
    </row>
    <row r="590" spans="1:35" s="46" customFormat="1" ht="14.25" x14ac:dyDescent="0.25">
      <c r="A590" s="56">
        <v>580</v>
      </c>
      <c r="B590" s="40"/>
      <c r="C590" s="40" t="s">
        <v>161</v>
      </c>
      <c r="D590" s="40"/>
      <c r="E590" s="56">
        <v>5</v>
      </c>
      <c r="F590" s="30" t="s">
        <v>73</v>
      </c>
      <c r="G590" s="74">
        <v>550</v>
      </c>
      <c r="H590" s="74">
        <v>2750</v>
      </c>
      <c r="I590" s="36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55"/>
      <c r="X590" s="75"/>
      <c r="Y590" s="76"/>
      <c r="Z590" s="76"/>
      <c r="AA590" s="76"/>
      <c r="AB590" s="76"/>
      <c r="AC590" s="76"/>
      <c r="AD590" s="76"/>
      <c r="AE590" s="76"/>
      <c r="AF590" s="76"/>
      <c r="AG590" s="76"/>
      <c r="AH590" s="76"/>
      <c r="AI590" s="76"/>
    </row>
    <row r="591" spans="1:35" s="46" customFormat="1" ht="14.25" x14ac:dyDescent="0.25">
      <c r="A591" s="56">
        <v>581</v>
      </c>
      <c r="B591" s="40"/>
      <c r="C591" s="40" t="s">
        <v>163</v>
      </c>
      <c r="D591" s="40"/>
      <c r="E591" s="56">
        <v>2</v>
      </c>
      <c r="F591" s="30" t="s">
        <v>73</v>
      </c>
      <c r="G591" s="74">
        <v>2000</v>
      </c>
      <c r="H591" s="74">
        <v>4000</v>
      </c>
      <c r="I591" s="36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55"/>
      <c r="X591" s="75"/>
      <c r="Y591" s="76"/>
      <c r="Z591" s="76"/>
      <c r="AA591" s="76"/>
      <c r="AB591" s="76"/>
      <c r="AC591" s="76"/>
      <c r="AD591" s="76"/>
      <c r="AE591" s="76"/>
      <c r="AF591" s="76"/>
      <c r="AG591" s="76"/>
      <c r="AH591" s="76"/>
      <c r="AI591" s="76"/>
    </row>
    <row r="592" spans="1:35" s="46" customFormat="1" ht="27" x14ac:dyDescent="0.25">
      <c r="A592" s="63">
        <v>582</v>
      </c>
      <c r="B592" s="69" t="s">
        <v>62</v>
      </c>
      <c r="C592" s="69" t="s">
        <v>56</v>
      </c>
      <c r="D592" s="69" t="s">
        <v>28</v>
      </c>
      <c r="E592" s="70"/>
      <c r="F592" s="70"/>
      <c r="G592" s="69"/>
      <c r="H592" s="71">
        <v>35080</v>
      </c>
      <c r="I592" s="69" t="s">
        <v>64</v>
      </c>
      <c r="J592" s="106"/>
      <c r="K592" s="106"/>
      <c r="L592" s="106"/>
      <c r="M592" s="106"/>
      <c r="N592" s="106"/>
      <c r="O592" s="106"/>
      <c r="P592" s="106"/>
      <c r="Q592" s="106"/>
      <c r="R592" s="106">
        <v>1</v>
      </c>
      <c r="S592" s="106"/>
      <c r="T592" s="106"/>
      <c r="U592" s="106"/>
      <c r="V592" s="82"/>
      <c r="W592" s="47"/>
      <c r="X592" s="83"/>
      <c r="Y592" s="79"/>
      <c r="Z592" s="79"/>
      <c r="AA592" s="79"/>
      <c r="AB592" s="79"/>
      <c r="AC592" s="79"/>
      <c r="AD592" s="79"/>
      <c r="AE592" s="79"/>
      <c r="AF592" s="79">
        <f>H592</f>
        <v>35080</v>
      </c>
      <c r="AG592" s="83"/>
      <c r="AH592" s="83"/>
      <c r="AI592" s="73"/>
    </row>
    <row r="593" spans="1:35" s="46" customFormat="1" ht="14.25" x14ac:dyDescent="0.25">
      <c r="A593" s="56">
        <v>583</v>
      </c>
      <c r="B593" s="40"/>
      <c r="C593" s="40" t="s">
        <v>140</v>
      </c>
      <c r="D593" s="40"/>
      <c r="E593" s="56">
        <v>10</v>
      </c>
      <c r="F593" s="30" t="s">
        <v>85</v>
      </c>
      <c r="G593" s="74">
        <v>280</v>
      </c>
      <c r="H593" s="74">
        <v>2800</v>
      </c>
      <c r="I593" s="36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55"/>
      <c r="X593" s="75"/>
      <c r="Y593" s="76"/>
      <c r="Z593" s="76"/>
      <c r="AA593" s="76"/>
      <c r="AB593" s="76"/>
      <c r="AC593" s="76"/>
      <c r="AD593" s="76"/>
      <c r="AE593" s="76"/>
      <c r="AF593" s="76"/>
      <c r="AG593" s="76"/>
      <c r="AH593" s="76"/>
      <c r="AI593" s="76"/>
    </row>
    <row r="594" spans="1:35" s="46" customFormat="1" ht="14.25" x14ac:dyDescent="0.25">
      <c r="A594" s="56">
        <v>584</v>
      </c>
      <c r="B594" s="40"/>
      <c r="C594" s="40" t="s">
        <v>141</v>
      </c>
      <c r="D594" s="40"/>
      <c r="E594" s="56">
        <v>1</v>
      </c>
      <c r="F594" s="30" t="s">
        <v>142</v>
      </c>
      <c r="G594" s="74">
        <v>1300</v>
      </c>
      <c r="H594" s="74">
        <v>1300</v>
      </c>
      <c r="I594" s="36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55"/>
      <c r="X594" s="75"/>
      <c r="Y594" s="76"/>
      <c r="Z594" s="76"/>
      <c r="AA594" s="76"/>
      <c r="AB594" s="76"/>
      <c r="AC594" s="76"/>
      <c r="AD594" s="76"/>
      <c r="AE594" s="76"/>
      <c r="AF594" s="76"/>
      <c r="AG594" s="76"/>
      <c r="AH594" s="76"/>
      <c r="AI594" s="76"/>
    </row>
    <row r="595" spans="1:35" s="46" customFormat="1" ht="14.25" x14ac:dyDescent="0.25">
      <c r="A595" s="56">
        <v>585</v>
      </c>
      <c r="B595" s="40"/>
      <c r="C595" s="40" t="s">
        <v>143</v>
      </c>
      <c r="D595" s="40"/>
      <c r="E595" s="56">
        <v>1</v>
      </c>
      <c r="F595" s="30" t="s">
        <v>73</v>
      </c>
      <c r="G595" s="74">
        <v>330</v>
      </c>
      <c r="H595" s="74">
        <v>330</v>
      </c>
      <c r="I595" s="36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55"/>
      <c r="X595" s="75"/>
      <c r="Y595" s="76"/>
      <c r="Z595" s="76"/>
      <c r="AA595" s="76"/>
      <c r="AB595" s="76"/>
      <c r="AC595" s="76"/>
      <c r="AD595" s="76"/>
      <c r="AE595" s="76"/>
      <c r="AF595" s="76"/>
      <c r="AG595" s="76"/>
      <c r="AH595" s="76"/>
      <c r="AI595" s="76"/>
    </row>
    <row r="596" spans="1:35" s="46" customFormat="1" ht="14.25" x14ac:dyDescent="0.25">
      <c r="A596" s="56">
        <v>586</v>
      </c>
      <c r="B596" s="40"/>
      <c r="C596" s="40" t="s">
        <v>144</v>
      </c>
      <c r="D596" s="40"/>
      <c r="E596" s="56">
        <v>1</v>
      </c>
      <c r="F596" s="30" t="s">
        <v>73</v>
      </c>
      <c r="G596" s="74">
        <v>60</v>
      </c>
      <c r="H596" s="74">
        <v>60</v>
      </c>
      <c r="I596" s="36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55"/>
      <c r="X596" s="75"/>
      <c r="Y596" s="76"/>
      <c r="Z596" s="76"/>
      <c r="AA596" s="76"/>
      <c r="AB596" s="76"/>
      <c r="AC596" s="76"/>
      <c r="AD596" s="76"/>
      <c r="AE596" s="76"/>
      <c r="AF596" s="76"/>
      <c r="AG596" s="76"/>
      <c r="AH596" s="76"/>
      <c r="AI596" s="76"/>
    </row>
    <row r="597" spans="1:35" s="46" customFormat="1" ht="14.25" x14ac:dyDescent="0.25">
      <c r="A597" s="56">
        <v>587</v>
      </c>
      <c r="B597" s="40"/>
      <c r="C597" s="40" t="s">
        <v>145</v>
      </c>
      <c r="D597" s="40"/>
      <c r="E597" s="56">
        <v>1</v>
      </c>
      <c r="F597" s="30" t="s">
        <v>112</v>
      </c>
      <c r="G597" s="74">
        <v>80</v>
      </c>
      <c r="H597" s="74">
        <v>80</v>
      </c>
      <c r="I597" s="36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55"/>
      <c r="X597" s="75"/>
      <c r="Y597" s="76"/>
      <c r="Z597" s="76"/>
      <c r="AA597" s="76"/>
      <c r="AB597" s="76"/>
      <c r="AC597" s="76"/>
      <c r="AD597" s="76"/>
      <c r="AE597" s="76"/>
      <c r="AF597" s="76"/>
      <c r="AG597" s="76"/>
      <c r="AH597" s="76"/>
      <c r="AI597" s="76"/>
    </row>
    <row r="598" spans="1:35" s="46" customFormat="1" ht="14.25" x14ac:dyDescent="0.25">
      <c r="A598" s="56">
        <v>588</v>
      </c>
      <c r="B598" s="40"/>
      <c r="C598" s="40" t="s">
        <v>146</v>
      </c>
      <c r="D598" s="40"/>
      <c r="E598" s="56">
        <v>1</v>
      </c>
      <c r="F598" s="30" t="s">
        <v>73</v>
      </c>
      <c r="G598" s="74">
        <v>30</v>
      </c>
      <c r="H598" s="74">
        <v>30</v>
      </c>
      <c r="I598" s="36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55"/>
      <c r="X598" s="75"/>
      <c r="Y598" s="76"/>
      <c r="Z598" s="76"/>
      <c r="AA598" s="76"/>
      <c r="AB598" s="76"/>
      <c r="AC598" s="76"/>
      <c r="AD598" s="76"/>
      <c r="AE598" s="76"/>
      <c r="AF598" s="76"/>
      <c r="AG598" s="76"/>
      <c r="AH598" s="76"/>
      <c r="AI598" s="76"/>
    </row>
    <row r="599" spans="1:35" s="46" customFormat="1" ht="14.25" x14ac:dyDescent="0.25">
      <c r="A599" s="56">
        <v>589</v>
      </c>
      <c r="B599" s="40"/>
      <c r="C599" s="40" t="s">
        <v>147</v>
      </c>
      <c r="D599" s="40"/>
      <c r="E599" s="56">
        <v>1</v>
      </c>
      <c r="F599" s="30" t="s">
        <v>73</v>
      </c>
      <c r="G599" s="74">
        <v>600</v>
      </c>
      <c r="H599" s="74">
        <v>600</v>
      </c>
      <c r="I599" s="36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55"/>
      <c r="X599" s="75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</row>
    <row r="600" spans="1:35" s="46" customFormat="1" ht="14.25" x14ac:dyDescent="0.25">
      <c r="A600" s="56">
        <v>590</v>
      </c>
      <c r="B600" s="40"/>
      <c r="C600" s="40" t="s">
        <v>105</v>
      </c>
      <c r="D600" s="40"/>
      <c r="E600" s="56">
        <v>1</v>
      </c>
      <c r="F600" s="30" t="s">
        <v>73</v>
      </c>
      <c r="G600" s="74">
        <v>1000</v>
      </c>
      <c r="H600" s="74">
        <v>1000</v>
      </c>
      <c r="I600" s="36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55"/>
      <c r="X600" s="75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</row>
    <row r="601" spans="1:35" s="46" customFormat="1" ht="14.25" x14ac:dyDescent="0.25">
      <c r="A601" s="56">
        <v>591</v>
      </c>
      <c r="B601" s="40"/>
      <c r="C601" s="40" t="s">
        <v>148</v>
      </c>
      <c r="D601" s="40"/>
      <c r="E601" s="56">
        <v>1</v>
      </c>
      <c r="F601" s="30" t="s">
        <v>73</v>
      </c>
      <c r="G601" s="74">
        <v>510</v>
      </c>
      <c r="H601" s="74">
        <v>510</v>
      </c>
      <c r="I601" s="36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55"/>
      <c r="X601" s="75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</row>
    <row r="602" spans="1:35" s="46" customFormat="1" ht="14.25" x14ac:dyDescent="0.25">
      <c r="A602" s="56">
        <v>592</v>
      </c>
      <c r="B602" s="40"/>
      <c r="C602" s="40" t="s">
        <v>149</v>
      </c>
      <c r="D602" s="40"/>
      <c r="E602" s="56">
        <v>3</v>
      </c>
      <c r="F602" s="30" t="s">
        <v>73</v>
      </c>
      <c r="G602" s="74">
        <v>25</v>
      </c>
      <c r="H602" s="74">
        <v>75</v>
      </c>
      <c r="I602" s="36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55"/>
      <c r="X602" s="75"/>
      <c r="Y602" s="76"/>
      <c r="Z602" s="76"/>
      <c r="AA602" s="76"/>
      <c r="AB602" s="76"/>
      <c r="AC602" s="76"/>
      <c r="AD602" s="76"/>
      <c r="AE602" s="76"/>
      <c r="AF602" s="76"/>
      <c r="AG602" s="76"/>
      <c r="AH602" s="76"/>
      <c r="AI602" s="76"/>
    </row>
    <row r="603" spans="1:35" s="46" customFormat="1" ht="14.25" x14ac:dyDescent="0.25">
      <c r="A603" s="56">
        <v>593</v>
      </c>
      <c r="B603" s="40"/>
      <c r="C603" s="40" t="s">
        <v>150</v>
      </c>
      <c r="D603" s="40"/>
      <c r="E603" s="56">
        <v>1</v>
      </c>
      <c r="F603" s="30" t="s">
        <v>73</v>
      </c>
      <c r="G603" s="74">
        <v>80</v>
      </c>
      <c r="H603" s="74">
        <v>80</v>
      </c>
      <c r="I603" s="36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55"/>
      <c r="X603" s="75"/>
      <c r="Y603" s="76"/>
      <c r="Z603" s="76"/>
      <c r="AA603" s="76"/>
      <c r="AB603" s="76"/>
      <c r="AC603" s="76"/>
      <c r="AD603" s="76"/>
      <c r="AE603" s="76"/>
      <c r="AF603" s="76"/>
      <c r="AG603" s="76"/>
      <c r="AH603" s="76"/>
      <c r="AI603" s="76"/>
    </row>
    <row r="604" spans="1:35" s="46" customFormat="1" ht="14.25" x14ac:dyDescent="0.25">
      <c r="A604" s="56">
        <v>594</v>
      </c>
      <c r="B604" s="40"/>
      <c r="C604" s="40" t="s">
        <v>87</v>
      </c>
      <c r="D604" s="40"/>
      <c r="E604" s="56">
        <v>1</v>
      </c>
      <c r="F604" s="30" t="s">
        <v>91</v>
      </c>
      <c r="G604" s="74">
        <v>30</v>
      </c>
      <c r="H604" s="74">
        <v>30</v>
      </c>
      <c r="I604" s="36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55"/>
      <c r="X604" s="75"/>
      <c r="Y604" s="76"/>
      <c r="Z604" s="76"/>
      <c r="AA604" s="76"/>
      <c r="AB604" s="76"/>
      <c r="AC604" s="76"/>
      <c r="AD604" s="76"/>
      <c r="AE604" s="76"/>
      <c r="AF604" s="76"/>
      <c r="AG604" s="76"/>
      <c r="AH604" s="76"/>
      <c r="AI604" s="76"/>
    </row>
    <row r="605" spans="1:35" s="46" customFormat="1" ht="14.25" x14ac:dyDescent="0.25">
      <c r="A605" s="56">
        <v>595</v>
      </c>
      <c r="B605" s="40"/>
      <c r="C605" s="40" t="s">
        <v>151</v>
      </c>
      <c r="D605" s="40"/>
      <c r="E605" s="56">
        <v>1</v>
      </c>
      <c r="F605" s="30" t="s">
        <v>73</v>
      </c>
      <c r="G605" s="74">
        <v>35</v>
      </c>
      <c r="H605" s="74">
        <v>35</v>
      </c>
      <c r="I605" s="36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55"/>
      <c r="X605" s="75"/>
      <c r="Y605" s="76"/>
      <c r="Z605" s="76"/>
      <c r="AA605" s="76"/>
      <c r="AB605" s="76"/>
      <c r="AC605" s="76"/>
      <c r="AD605" s="76"/>
      <c r="AE605" s="76"/>
      <c r="AF605" s="76"/>
      <c r="AG605" s="76"/>
      <c r="AH605" s="76"/>
      <c r="AI605" s="76"/>
    </row>
    <row r="606" spans="1:35" s="46" customFormat="1" ht="14.25" x14ac:dyDescent="0.25">
      <c r="A606" s="56">
        <v>596</v>
      </c>
      <c r="B606" s="40"/>
      <c r="C606" s="40" t="s">
        <v>152</v>
      </c>
      <c r="D606" s="40"/>
      <c r="E606" s="56">
        <v>1</v>
      </c>
      <c r="F606" s="30" t="s">
        <v>73</v>
      </c>
      <c r="G606" s="74">
        <v>120</v>
      </c>
      <c r="H606" s="74">
        <v>120</v>
      </c>
      <c r="I606" s="36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55"/>
      <c r="X606" s="75"/>
      <c r="Y606" s="76"/>
      <c r="Z606" s="76"/>
      <c r="AA606" s="76"/>
      <c r="AB606" s="76"/>
      <c r="AC606" s="76"/>
      <c r="AD606" s="76"/>
      <c r="AE606" s="76"/>
      <c r="AF606" s="76"/>
      <c r="AG606" s="76"/>
      <c r="AH606" s="76"/>
      <c r="AI606" s="76"/>
    </row>
    <row r="607" spans="1:35" s="46" customFormat="1" ht="14.25" x14ac:dyDescent="0.25">
      <c r="A607" s="56">
        <v>597</v>
      </c>
      <c r="B607" s="40"/>
      <c r="C607" s="40" t="s">
        <v>153</v>
      </c>
      <c r="D607" s="40"/>
      <c r="E607" s="56">
        <v>3</v>
      </c>
      <c r="F607" s="30" t="s">
        <v>73</v>
      </c>
      <c r="G607" s="74">
        <v>55</v>
      </c>
      <c r="H607" s="74">
        <v>165</v>
      </c>
      <c r="I607" s="36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55"/>
      <c r="X607" s="75"/>
      <c r="Y607" s="76"/>
      <c r="Z607" s="76"/>
      <c r="AA607" s="76"/>
      <c r="AB607" s="76"/>
      <c r="AC607" s="76"/>
      <c r="AD607" s="76"/>
      <c r="AE607" s="76"/>
      <c r="AF607" s="76"/>
      <c r="AG607" s="76"/>
      <c r="AH607" s="76"/>
      <c r="AI607" s="76"/>
    </row>
    <row r="608" spans="1:35" s="46" customFormat="1" ht="14.25" x14ac:dyDescent="0.25">
      <c r="A608" s="56">
        <v>598</v>
      </c>
      <c r="B608" s="40"/>
      <c r="C608" s="40" t="s">
        <v>154</v>
      </c>
      <c r="D608" s="40"/>
      <c r="E608" s="56">
        <v>1</v>
      </c>
      <c r="F608" s="30" t="s">
        <v>91</v>
      </c>
      <c r="G608" s="74">
        <v>10</v>
      </c>
      <c r="H608" s="74">
        <v>10</v>
      </c>
      <c r="I608" s="36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55"/>
      <c r="X608" s="75"/>
      <c r="Y608" s="76"/>
      <c r="Z608" s="76"/>
      <c r="AA608" s="76"/>
      <c r="AB608" s="76"/>
      <c r="AC608" s="76"/>
      <c r="AD608" s="76"/>
      <c r="AE608" s="76"/>
      <c r="AF608" s="76"/>
      <c r="AG608" s="76"/>
      <c r="AH608" s="76"/>
      <c r="AI608" s="76"/>
    </row>
    <row r="609" spans="1:35" s="46" customFormat="1" ht="14.25" x14ac:dyDescent="0.25">
      <c r="A609" s="56">
        <v>599</v>
      </c>
      <c r="B609" s="40"/>
      <c r="C609" s="40" t="s">
        <v>155</v>
      </c>
      <c r="D609" s="40"/>
      <c r="E609" s="56">
        <v>1</v>
      </c>
      <c r="F609" s="30" t="s">
        <v>73</v>
      </c>
      <c r="G609" s="74">
        <v>5</v>
      </c>
      <c r="H609" s="74">
        <v>5</v>
      </c>
      <c r="I609" s="36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55"/>
      <c r="X609" s="75"/>
      <c r="Y609" s="76"/>
      <c r="Z609" s="76"/>
      <c r="AA609" s="76"/>
      <c r="AB609" s="76"/>
      <c r="AC609" s="76"/>
      <c r="AD609" s="76"/>
      <c r="AE609" s="76"/>
      <c r="AF609" s="76"/>
      <c r="AG609" s="76"/>
      <c r="AH609" s="76"/>
      <c r="AI609" s="76"/>
    </row>
    <row r="610" spans="1:35" s="46" customFormat="1" ht="14.25" x14ac:dyDescent="0.25">
      <c r="A610" s="56">
        <v>600</v>
      </c>
      <c r="B610" s="40"/>
      <c r="C610" s="40" t="s">
        <v>156</v>
      </c>
      <c r="D610" s="40"/>
      <c r="E610" s="56">
        <v>1</v>
      </c>
      <c r="F610" s="30" t="s">
        <v>142</v>
      </c>
      <c r="G610" s="74">
        <v>250</v>
      </c>
      <c r="H610" s="74">
        <v>250</v>
      </c>
      <c r="I610" s="36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55"/>
      <c r="X610" s="75"/>
      <c r="Y610" s="76"/>
      <c r="Z610" s="76"/>
      <c r="AA610" s="76"/>
      <c r="AB610" s="76"/>
      <c r="AC610" s="76"/>
      <c r="AD610" s="76"/>
      <c r="AE610" s="76"/>
      <c r="AF610" s="76"/>
      <c r="AG610" s="76"/>
      <c r="AH610" s="76"/>
      <c r="AI610" s="76"/>
    </row>
    <row r="611" spans="1:35" s="46" customFormat="1" ht="14.25" x14ac:dyDescent="0.25">
      <c r="A611" s="56">
        <v>601</v>
      </c>
      <c r="B611" s="40"/>
      <c r="C611" s="40" t="s">
        <v>157</v>
      </c>
      <c r="D611" s="40"/>
      <c r="E611" s="56">
        <v>4</v>
      </c>
      <c r="F611" s="30" t="s">
        <v>73</v>
      </c>
      <c r="G611" s="74">
        <v>1200</v>
      </c>
      <c r="H611" s="74">
        <v>4800</v>
      </c>
      <c r="I611" s="36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55"/>
      <c r="X611" s="75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</row>
    <row r="612" spans="1:35" s="46" customFormat="1" ht="14.25" x14ac:dyDescent="0.25">
      <c r="A612" s="56">
        <v>602</v>
      </c>
      <c r="B612" s="40"/>
      <c r="C612" s="40" t="s">
        <v>103</v>
      </c>
      <c r="D612" s="40"/>
      <c r="E612" s="56">
        <v>4</v>
      </c>
      <c r="F612" s="30" t="s">
        <v>104</v>
      </c>
      <c r="G612" s="74">
        <v>800</v>
      </c>
      <c r="H612" s="74">
        <v>3200</v>
      </c>
      <c r="I612" s="36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55"/>
      <c r="X612" s="75"/>
      <c r="Y612" s="76"/>
      <c r="Z612" s="76"/>
      <c r="AA612" s="76"/>
      <c r="AB612" s="76"/>
      <c r="AC612" s="76"/>
      <c r="AD612" s="76"/>
      <c r="AE612" s="76"/>
      <c r="AF612" s="76"/>
      <c r="AG612" s="76"/>
      <c r="AH612" s="76"/>
      <c r="AI612" s="76"/>
    </row>
    <row r="613" spans="1:35" s="46" customFormat="1" ht="14.25" x14ac:dyDescent="0.25">
      <c r="A613" s="56">
        <v>603</v>
      </c>
      <c r="B613" s="40"/>
      <c r="C613" s="40" t="s">
        <v>158</v>
      </c>
      <c r="D613" s="40"/>
      <c r="E613" s="56">
        <v>1</v>
      </c>
      <c r="F613" s="30" t="s">
        <v>48</v>
      </c>
      <c r="G613" s="74">
        <v>5000</v>
      </c>
      <c r="H613" s="74">
        <v>5000</v>
      </c>
      <c r="I613" s="36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55"/>
      <c r="X613" s="75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</row>
    <row r="614" spans="1:35" s="46" customFormat="1" ht="14.25" x14ac:dyDescent="0.25">
      <c r="A614" s="56">
        <v>604</v>
      </c>
      <c r="B614" s="40"/>
      <c r="C614" s="40" t="s">
        <v>159</v>
      </c>
      <c r="D614" s="40"/>
      <c r="E614" s="56">
        <v>4</v>
      </c>
      <c r="F614" s="30" t="s">
        <v>67</v>
      </c>
      <c r="G614" s="74">
        <v>1000</v>
      </c>
      <c r="H614" s="74">
        <v>4000</v>
      </c>
      <c r="I614" s="36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55"/>
      <c r="X614" s="75"/>
      <c r="Y614" s="76"/>
      <c r="Z614" s="76"/>
      <c r="AA614" s="76"/>
      <c r="AB614" s="76"/>
      <c r="AC614" s="76"/>
      <c r="AD614" s="76"/>
      <c r="AE614" s="76"/>
      <c r="AF614" s="76"/>
      <c r="AG614" s="76"/>
      <c r="AH614" s="76"/>
      <c r="AI614" s="76"/>
    </row>
    <row r="615" spans="1:35" s="46" customFormat="1" ht="18" customHeight="1" x14ac:dyDescent="0.25">
      <c r="A615" s="56">
        <v>605</v>
      </c>
      <c r="B615" s="40"/>
      <c r="C615" s="40" t="s">
        <v>164</v>
      </c>
      <c r="D615" s="40"/>
      <c r="E615" s="56">
        <v>1</v>
      </c>
      <c r="F615" s="30" t="s">
        <v>48</v>
      </c>
      <c r="G615" s="74">
        <v>1000</v>
      </c>
      <c r="H615" s="74">
        <v>1000</v>
      </c>
      <c r="I615" s="36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55"/>
      <c r="X615" s="75"/>
      <c r="Y615" s="76"/>
      <c r="Z615" s="76"/>
      <c r="AA615" s="76"/>
      <c r="AB615" s="76"/>
      <c r="AC615" s="76"/>
      <c r="AD615" s="76"/>
      <c r="AE615" s="76"/>
      <c r="AF615" s="76"/>
      <c r="AG615" s="76"/>
      <c r="AH615" s="76"/>
      <c r="AI615" s="76"/>
    </row>
    <row r="616" spans="1:35" s="46" customFormat="1" ht="14.25" x14ac:dyDescent="0.25">
      <c r="A616" s="56">
        <v>606</v>
      </c>
      <c r="B616" s="40"/>
      <c r="C616" s="40" t="s">
        <v>161</v>
      </c>
      <c r="D616" s="40"/>
      <c r="E616" s="56">
        <v>4</v>
      </c>
      <c r="F616" s="30" t="s">
        <v>48</v>
      </c>
      <c r="G616" s="74">
        <v>550</v>
      </c>
      <c r="H616" s="74">
        <v>2200</v>
      </c>
      <c r="I616" s="36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55"/>
      <c r="X616" s="75"/>
      <c r="Y616" s="76"/>
      <c r="Z616" s="76"/>
      <c r="AA616" s="76"/>
      <c r="AB616" s="76"/>
      <c r="AC616" s="76"/>
      <c r="AD616" s="76"/>
      <c r="AE616" s="76"/>
      <c r="AF616" s="76"/>
      <c r="AG616" s="76"/>
      <c r="AH616" s="76"/>
      <c r="AI616" s="76"/>
    </row>
    <row r="617" spans="1:35" s="46" customFormat="1" ht="14.25" x14ac:dyDescent="0.25">
      <c r="A617" s="56">
        <v>607</v>
      </c>
      <c r="B617" s="40"/>
      <c r="C617" s="40" t="s">
        <v>160</v>
      </c>
      <c r="D617" s="40"/>
      <c r="E617" s="56">
        <v>4</v>
      </c>
      <c r="F617" s="30" t="s">
        <v>73</v>
      </c>
      <c r="G617" s="74">
        <v>205</v>
      </c>
      <c r="H617" s="74">
        <v>820</v>
      </c>
      <c r="I617" s="36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55"/>
      <c r="X617" s="75"/>
      <c r="Y617" s="76"/>
      <c r="Z617" s="76"/>
      <c r="AA617" s="76"/>
      <c r="AB617" s="76"/>
      <c r="AC617" s="76"/>
      <c r="AD617" s="76"/>
      <c r="AE617" s="76"/>
      <c r="AF617" s="76"/>
      <c r="AG617" s="76"/>
      <c r="AH617" s="76"/>
      <c r="AI617" s="76"/>
    </row>
    <row r="618" spans="1:35" s="46" customFormat="1" ht="14.25" x14ac:dyDescent="0.25">
      <c r="A618" s="56">
        <v>608</v>
      </c>
      <c r="B618" s="40"/>
      <c r="C618" s="40" t="s">
        <v>162</v>
      </c>
      <c r="D618" s="40"/>
      <c r="E618" s="56">
        <v>4</v>
      </c>
      <c r="F618" s="30" t="s">
        <v>73</v>
      </c>
      <c r="G618" s="74">
        <v>85</v>
      </c>
      <c r="H618" s="74">
        <v>340</v>
      </c>
      <c r="I618" s="36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55"/>
      <c r="X618" s="75"/>
      <c r="Y618" s="76"/>
      <c r="Z618" s="76"/>
      <c r="AA618" s="76"/>
      <c r="AB618" s="76"/>
      <c r="AC618" s="76"/>
      <c r="AD618" s="76"/>
      <c r="AE618" s="76"/>
      <c r="AF618" s="76"/>
      <c r="AG618" s="76"/>
      <c r="AH618" s="76"/>
      <c r="AI618" s="76"/>
    </row>
    <row r="619" spans="1:35" s="46" customFormat="1" ht="14.25" x14ac:dyDescent="0.25">
      <c r="A619" s="56">
        <v>609</v>
      </c>
      <c r="B619" s="40"/>
      <c r="C619" s="40" t="s">
        <v>163</v>
      </c>
      <c r="D619" s="40"/>
      <c r="E619" s="56">
        <v>3</v>
      </c>
      <c r="F619" s="30" t="s">
        <v>73</v>
      </c>
      <c r="G619" s="74">
        <v>2080</v>
      </c>
      <c r="H619" s="74">
        <v>6240</v>
      </c>
      <c r="I619" s="36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55"/>
      <c r="X619" s="75"/>
      <c r="Y619" s="76"/>
      <c r="Z619" s="76"/>
      <c r="AA619" s="76"/>
      <c r="AB619" s="76"/>
      <c r="AC619" s="76"/>
      <c r="AD619" s="76"/>
      <c r="AE619" s="76"/>
      <c r="AF619" s="76"/>
      <c r="AG619" s="76"/>
      <c r="AH619" s="76"/>
      <c r="AI619" s="76"/>
    </row>
    <row r="620" spans="1:35" s="46" customFormat="1" ht="14.25" x14ac:dyDescent="0.25">
      <c r="A620" s="63">
        <v>610</v>
      </c>
      <c r="B620" s="69" t="s">
        <v>62</v>
      </c>
      <c r="C620" s="69" t="s">
        <v>278</v>
      </c>
      <c r="D620" s="69" t="s">
        <v>28</v>
      </c>
      <c r="E620" s="70"/>
      <c r="F620" s="70"/>
      <c r="G620" s="69"/>
      <c r="H620" s="71">
        <v>68590</v>
      </c>
      <c r="I620" s="69" t="s">
        <v>64</v>
      </c>
      <c r="J620" s="106"/>
      <c r="K620" s="106"/>
      <c r="L620" s="106">
        <v>1</v>
      </c>
      <c r="M620" s="106"/>
      <c r="N620" s="106"/>
      <c r="O620" s="106"/>
      <c r="P620" s="106"/>
      <c r="Q620" s="106"/>
      <c r="R620" s="106">
        <v>1</v>
      </c>
      <c r="S620" s="106"/>
      <c r="T620" s="106"/>
      <c r="U620" s="106"/>
      <c r="V620" s="55"/>
      <c r="X620" s="77"/>
      <c r="Y620" s="73"/>
      <c r="Z620" s="73">
        <f>H620/2</f>
        <v>34295</v>
      </c>
      <c r="AA620" s="73"/>
      <c r="AB620" s="73"/>
      <c r="AC620" s="73"/>
      <c r="AD620" s="73"/>
      <c r="AE620" s="73"/>
      <c r="AF620" s="73">
        <f>Z620</f>
        <v>34295</v>
      </c>
      <c r="AG620" s="73"/>
      <c r="AH620" s="73"/>
      <c r="AI620" s="73"/>
    </row>
    <row r="621" spans="1:35" s="46" customFormat="1" ht="14.25" x14ac:dyDescent="0.25">
      <c r="A621" s="56">
        <v>611</v>
      </c>
      <c r="B621" s="40"/>
      <c r="C621" s="40" t="s">
        <v>279</v>
      </c>
      <c r="D621" s="40"/>
      <c r="E621" s="56">
        <v>100</v>
      </c>
      <c r="F621" s="30" t="s">
        <v>67</v>
      </c>
      <c r="G621" s="74">
        <v>120</v>
      </c>
      <c r="H621" s="74">
        <v>12000</v>
      </c>
      <c r="I621" s="36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55"/>
      <c r="X621" s="75"/>
      <c r="Y621" s="76"/>
      <c r="Z621" s="76"/>
      <c r="AA621" s="76"/>
      <c r="AB621" s="76"/>
      <c r="AC621" s="76"/>
      <c r="AD621" s="76"/>
      <c r="AE621" s="76"/>
      <c r="AF621" s="76"/>
      <c r="AG621" s="76"/>
      <c r="AH621" s="76"/>
      <c r="AI621" s="76"/>
    </row>
    <row r="622" spans="1:35" s="46" customFormat="1" ht="14.25" x14ac:dyDescent="0.25">
      <c r="A622" s="56">
        <v>612</v>
      </c>
      <c r="B622" s="40"/>
      <c r="C622" s="40" t="s">
        <v>216</v>
      </c>
      <c r="D622" s="40"/>
      <c r="E622" s="56">
        <v>100</v>
      </c>
      <c r="F622" s="30" t="s">
        <v>67</v>
      </c>
      <c r="G622" s="74">
        <v>150</v>
      </c>
      <c r="H622" s="74">
        <v>15000</v>
      </c>
      <c r="I622" s="36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55"/>
      <c r="X622" s="75"/>
      <c r="Y622" s="76"/>
      <c r="Z622" s="76"/>
      <c r="AA622" s="76"/>
      <c r="AB622" s="76"/>
      <c r="AC622" s="76"/>
      <c r="AD622" s="76"/>
      <c r="AE622" s="76"/>
      <c r="AF622" s="76"/>
      <c r="AG622" s="76"/>
      <c r="AH622" s="76"/>
      <c r="AI622" s="76"/>
    </row>
    <row r="623" spans="1:35" s="46" customFormat="1" ht="14.25" x14ac:dyDescent="0.25">
      <c r="A623" s="56">
        <v>613</v>
      </c>
      <c r="B623" s="40"/>
      <c r="C623" s="40" t="s">
        <v>280</v>
      </c>
      <c r="D623" s="40"/>
      <c r="E623" s="56">
        <v>100</v>
      </c>
      <c r="F623" s="30" t="s">
        <v>67</v>
      </c>
      <c r="G623" s="74">
        <v>120</v>
      </c>
      <c r="H623" s="74">
        <v>12000</v>
      </c>
      <c r="I623" s="36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55"/>
      <c r="X623" s="75"/>
      <c r="Y623" s="76"/>
      <c r="Z623" s="76"/>
      <c r="AA623" s="76"/>
      <c r="AB623" s="76"/>
      <c r="AC623" s="76"/>
      <c r="AD623" s="76"/>
      <c r="AE623" s="76"/>
      <c r="AF623" s="76"/>
      <c r="AG623" s="76"/>
      <c r="AH623" s="76"/>
      <c r="AI623" s="76"/>
    </row>
    <row r="624" spans="1:35" s="46" customFormat="1" ht="14.25" x14ac:dyDescent="0.25">
      <c r="A624" s="56">
        <v>614</v>
      </c>
      <c r="B624" s="40"/>
      <c r="C624" s="40" t="s">
        <v>227</v>
      </c>
      <c r="D624" s="40"/>
      <c r="E624" s="56">
        <v>8</v>
      </c>
      <c r="F624" s="30" t="s">
        <v>93</v>
      </c>
      <c r="G624" s="74">
        <v>300</v>
      </c>
      <c r="H624" s="74">
        <v>2400</v>
      </c>
      <c r="I624" s="36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55"/>
      <c r="X624" s="75"/>
      <c r="Y624" s="76"/>
      <c r="Z624" s="76"/>
      <c r="AA624" s="76"/>
      <c r="AB624" s="76"/>
      <c r="AC624" s="76"/>
      <c r="AD624" s="76"/>
      <c r="AE624" s="76"/>
      <c r="AF624" s="76"/>
      <c r="AG624" s="76"/>
      <c r="AH624" s="76"/>
      <c r="AI624" s="76"/>
    </row>
    <row r="625" spans="1:35" s="46" customFormat="1" ht="14.25" x14ac:dyDescent="0.25">
      <c r="A625" s="56">
        <v>615</v>
      </c>
      <c r="B625" s="40"/>
      <c r="C625" s="40" t="s">
        <v>218</v>
      </c>
      <c r="D625" s="40"/>
      <c r="E625" s="56">
        <v>8</v>
      </c>
      <c r="F625" s="30" t="s">
        <v>93</v>
      </c>
      <c r="G625" s="74">
        <v>150</v>
      </c>
      <c r="H625" s="74">
        <v>1200</v>
      </c>
      <c r="I625" s="36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55"/>
      <c r="X625" s="75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</row>
    <row r="626" spans="1:35" s="46" customFormat="1" ht="14.25" x14ac:dyDescent="0.25">
      <c r="A626" s="56">
        <v>616</v>
      </c>
      <c r="B626" s="40"/>
      <c r="C626" s="40" t="s">
        <v>219</v>
      </c>
      <c r="D626" s="40"/>
      <c r="E626" s="56">
        <v>8</v>
      </c>
      <c r="F626" s="30" t="s">
        <v>220</v>
      </c>
      <c r="G626" s="74">
        <v>180</v>
      </c>
      <c r="H626" s="74">
        <v>1440</v>
      </c>
      <c r="I626" s="36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55"/>
      <c r="X626" s="75"/>
      <c r="Y626" s="76"/>
      <c r="Z626" s="76"/>
      <c r="AA626" s="76"/>
      <c r="AB626" s="76"/>
      <c r="AC626" s="76"/>
      <c r="AD626" s="76"/>
      <c r="AE626" s="76"/>
      <c r="AF626" s="76"/>
      <c r="AG626" s="76"/>
      <c r="AH626" s="76"/>
      <c r="AI626" s="76"/>
    </row>
    <row r="627" spans="1:35" s="46" customFormat="1" ht="14.25" x14ac:dyDescent="0.25">
      <c r="A627" s="56">
        <v>617</v>
      </c>
      <c r="B627" s="40"/>
      <c r="C627" s="40" t="s">
        <v>281</v>
      </c>
      <c r="D627" s="40"/>
      <c r="E627" s="56">
        <v>100</v>
      </c>
      <c r="F627" s="30" t="s">
        <v>282</v>
      </c>
      <c r="G627" s="74">
        <v>35</v>
      </c>
      <c r="H627" s="74">
        <v>3500</v>
      </c>
      <c r="I627" s="36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55"/>
      <c r="X627" s="75"/>
      <c r="Y627" s="76"/>
      <c r="Z627" s="76"/>
      <c r="AA627" s="76"/>
      <c r="AB627" s="76"/>
      <c r="AC627" s="76"/>
      <c r="AD627" s="76"/>
      <c r="AE627" s="76"/>
      <c r="AF627" s="76"/>
      <c r="AG627" s="76"/>
      <c r="AH627" s="76"/>
      <c r="AI627" s="76"/>
    </row>
    <row r="628" spans="1:35" s="46" customFormat="1" ht="14.25" x14ac:dyDescent="0.25">
      <c r="A628" s="56">
        <v>618</v>
      </c>
      <c r="B628" s="40"/>
      <c r="C628" s="40" t="s">
        <v>283</v>
      </c>
      <c r="D628" s="40"/>
      <c r="E628" s="56">
        <v>50</v>
      </c>
      <c r="F628" s="30" t="s">
        <v>73</v>
      </c>
      <c r="G628" s="74">
        <v>50</v>
      </c>
      <c r="H628" s="74">
        <v>2500</v>
      </c>
      <c r="I628" s="36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55"/>
      <c r="X628" s="75"/>
      <c r="Y628" s="76"/>
      <c r="Z628" s="76"/>
      <c r="AA628" s="76"/>
      <c r="AB628" s="76"/>
      <c r="AC628" s="76"/>
      <c r="AD628" s="76"/>
      <c r="AE628" s="76"/>
      <c r="AF628" s="76"/>
      <c r="AG628" s="76"/>
      <c r="AH628" s="76"/>
      <c r="AI628" s="76"/>
    </row>
    <row r="629" spans="1:35" s="46" customFormat="1" ht="14.25" x14ac:dyDescent="0.25">
      <c r="A629" s="56">
        <v>619</v>
      </c>
      <c r="B629" s="40"/>
      <c r="C629" s="40" t="s">
        <v>196</v>
      </c>
      <c r="D629" s="40"/>
      <c r="E629" s="56">
        <v>50</v>
      </c>
      <c r="F629" s="30" t="s">
        <v>73</v>
      </c>
      <c r="G629" s="74">
        <v>65</v>
      </c>
      <c r="H629" s="74">
        <v>3250</v>
      </c>
      <c r="I629" s="36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55"/>
      <c r="X629" s="75"/>
      <c r="Y629" s="76"/>
      <c r="Z629" s="76"/>
      <c r="AA629" s="76"/>
      <c r="AB629" s="76"/>
      <c r="AC629" s="76"/>
      <c r="AD629" s="76"/>
      <c r="AE629" s="76"/>
      <c r="AF629" s="76"/>
      <c r="AG629" s="76"/>
      <c r="AH629" s="76"/>
      <c r="AI629" s="76"/>
    </row>
    <row r="630" spans="1:35" s="46" customFormat="1" ht="14.25" x14ac:dyDescent="0.25">
      <c r="A630" s="56">
        <v>620</v>
      </c>
      <c r="B630" s="40"/>
      <c r="C630" s="40" t="s">
        <v>75</v>
      </c>
      <c r="D630" s="40"/>
      <c r="E630" s="56">
        <v>10</v>
      </c>
      <c r="F630" s="30" t="s">
        <v>73</v>
      </c>
      <c r="G630" s="74">
        <v>350</v>
      </c>
      <c r="H630" s="74">
        <v>3500</v>
      </c>
      <c r="I630" s="36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55"/>
      <c r="X630" s="75"/>
      <c r="Y630" s="76"/>
      <c r="Z630" s="76"/>
      <c r="AA630" s="76"/>
      <c r="AB630" s="76"/>
      <c r="AC630" s="76"/>
      <c r="AD630" s="76"/>
      <c r="AE630" s="76"/>
      <c r="AF630" s="76"/>
      <c r="AG630" s="76"/>
      <c r="AH630" s="76"/>
      <c r="AI630" s="76"/>
    </row>
    <row r="631" spans="1:35" s="46" customFormat="1" ht="14.25" x14ac:dyDescent="0.25">
      <c r="A631" s="56">
        <v>621</v>
      </c>
      <c r="B631" s="40"/>
      <c r="C631" s="40" t="s">
        <v>284</v>
      </c>
      <c r="D631" s="40"/>
      <c r="E631" s="56">
        <v>4</v>
      </c>
      <c r="F631" s="30" t="s">
        <v>91</v>
      </c>
      <c r="G631" s="74">
        <v>1550</v>
      </c>
      <c r="H631" s="74">
        <v>6200</v>
      </c>
      <c r="I631" s="36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55"/>
      <c r="X631" s="75"/>
      <c r="Y631" s="76"/>
      <c r="Z631" s="76"/>
      <c r="AA631" s="76"/>
      <c r="AB631" s="76"/>
      <c r="AC631" s="76"/>
      <c r="AD631" s="76"/>
      <c r="AE631" s="76"/>
      <c r="AF631" s="76"/>
      <c r="AG631" s="76"/>
      <c r="AH631" s="76"/>
      <c r="AI631" s="76"/>
    </row>
    <row r="632" spans="1:35" s="46" customFormat="1" ht="14.25" x14ac:dyDescent="0.25">
      <c r="A632" s="56">
        <v>622</v>
      </c>
      <c r="B632" s="40"/>
      <c r="C632" s="40" t="s">
        <v>285</v>
      </c>
      <c r="D632" s="40"/>
      <c r="E632" s="56">
        <v>4</v>
      </c>
      <c r="F632" s="30" t="s">
        <v>96</v>
      </c>
      <c r="G632" s="74">
        <v>350</v>
      </c>
      <c r="H632" s="74">
        <v>1400</v>
      </c>
      <c r="I632" s="36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55"/>
      <c r="X632" s="75"/>
      <c r="Y632" s="76"/>
      <c r="Z632" s="76"/>
      <c r="AA632" s="76"/>
      <c r="AB632" s="76"/>
      <c r="AC632" s="76"/>
      <c r="AD632" s="76"/>
      <c r="AE632" s="76"/>
      <c r="AF632" s="76"/>
      <c r="AG632" s="76"/>
      <c r="AH632" s="76"/>
      <c r="AI632" s="76"/>
    </row>
    <row r="633" spans="1:35" s="46" customFormat="1" ht="14.25" x14ac:dyDescent="0.25">
      <c r="A633" s="56">
        <v>623</v>
      </c>
      <c r="B633" s="40"/>
      <c r="C633" s="40" t="s">
        <v>286</v>
      </c>
      <c r="D633" s="40"/>
      <c r="E633" s="56">
        <v>4</v>
      </c>
      <c r="F633" s="30" t="s">
        <v>96</v>
      </c>
      <c r="G633" s="74">
        <v>350</v>
      </c>
      <c r="H633" s="74">
        <v>1400</v>
      </c>
      <c r="I633" s="36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55"/>
      <c r="X633" s="75"/>
      <c r="Y633" s="76"/>
      <c r="Z633" s="76"/>
      <c r="AA633" s="76"/>
      <c r="AB633" s="76"/>
      <c r="AC633" s="76"/>
      <c r="AD633" s="76"/>
      <c r="AE633" s="76"/>
      <c r="AF633" s="76"/>
      <c r="AG633" s="76"/>
      <c r="AH633" s="76"/>
      <c r="AI633" s="76"/>
    </row>
    <row r="634" spans="1:35" s="46" customFormat="1" ht="14.25" x14ac:dyDescent="0.25">
      <c r="A634" s="56">
        <v>624</v>
      </c>
      <c r="B634" s="40"/>
      <c r="C634" s="40" t="s">
        <v>287</v>
      </c>
      <c r="D634" s="40"/>
      <c r="E634" s="56">
        <v>4</v>
      </c>
      <c r="F634" s="30" t="s">
        <v>96</v>
      </c>
      <c r="G634" s="74">
        <v>350</v>
      </c>
      <c r="H634" s="74">
        <v>1400</v>
      </c>
      <c r="I634" s="36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55"/>
      <c r="X634" s="75"/>
      <c r="Y634" s="76"/>
      <c r="Z634" s="76"/>
      <c r="AA634" s="76"/>
      <c r="AB634" s="76"/>
      <c r="AC634" s="76"/>
      <c r="AD634" s="76"/>
      <c r="AE634" s="76"/>
      <c r="AF634" s="76"/>
      <c r="AG634" s="76"/>
      <c r="AH634" s="76"/>
      <c r="AI634" s="76"/>
    </row>
    <row r="635" spans="1:35" s="46" customFormat="1" ht="14.25" x14ac:dyDescent="0.25">
      <c r="A635" s="56">
        <v>625</v>
      </c>
      <c r="B635" s="40"/>
      <c r="C635" s="40" t="s">
        <v>288</v>
      </c>
      <c r="D635" s="40"/>
      <c r="E635" s="56">
        <v>4</v>
      </c>
      <c r="F635" s="30" t="s">
        <v>96</v>
      </c>
      <c r="G635" s="74">
        <v>350</v>
      </c>
      <c r="H635" s="74">
        <v>1400</v>
      </c>
      <c r="I635" s="36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55"/>
      <c r="X635" s="75"/>
      <c r="Y635" s="76"/>
      <c r="Z635" s="76"/>
      <c r="AA635" s="76"/>
      <c r="AB635" s="76"/>
      <c r="AC635" s="76"/>
      <c r="AD635" s="76"/>
      <c r="AE635" s="76"/>
      <c r="AF635" s="76"/>
      <c r="AG635" s="76"/>
      <c r="AH635" s="76"/>
      <c r="AI635" s="76"/>
    </row>
    <row r="636" spans="1:35" s="46" customFormat="1" ht="27" x14ac:dyDescent="0.25">
      <c r="A636" s="63">
        <v>626</v>
      </c>
      <c r="B636" s="69" t="s">
        <v>62</v>
      </c>
      <c r="C636" s="69" t="s">
        <v>44</v>
      </c>
      <c r="D636" s="69" t="s">
        <v>28</v>
      </c>
      <c r="E636" s="70"/>
      <c r="F636" s="70"/>
      <c r="G636" s="69"/>
      <c r="H636" s="71">
        <v>26993.5</v>
      </c>
      <c r="I636" s="69" t="s">
        <v>64</v>
      </c>
      <c r="J636" s="106"/>
      <c r="K636" s="106"/>
      <c r="L636" s="106"/>
      <c r="M636" s="106"/>
      <c r="N636" s="106">
        <v>1</v>
      </c>
      <c r="O636" s="106"/>
      <c r="P636" s="106"/>
      <c r="Q636" s="106"/>
      <c r="R636" s="106"/>
      <c r="S636" s="106"/>
      <c r="T636" s="106"/>
      <c r="U636" s="106"/>
      <c r="V636" s="55"/>
      <c r="W636" s="47"/>
      <c r="X636" s="77"/>
      <c r="Y636" s="73"/>
      <c r="Z636" s="73"/>
      <c r="AA636" s="73"/>
      <c r="AB636" s="73">
        <f>H636</f>
        <v>26993.5</v>
      </c>
      <c r="AC636" s="73"/>
      <c r="AD636" s="73"/>
      <c r="AE636" s="73"/>
      <c r="AF636" s="73"/>
      <c r="AG636" s="73"/>
      <c r="AH636" s="73"/>
      <c r="AI636" s="73"/>
    </row>
    <row r="637" spans="1:35" s="46" customFormat="1" ht="14.25" x14ac:dyDescent="0.25">
      <c r="A637" s="56">
        <v>627</v>
      </c>
      <c r="B637" s="40"/>
      <c r="C637" s="40" t="s">
        <v>105</v>
      </c>
      <c r="D637" s="40"/>
      <c r="E637" s="56">
        <v>1</v>
      </c>
      <c r="F637" s="30" t="s">
        <v>73</v>
      </c>
      <c r="G637" s="74">
        <v>1100</v>
      </c>
      <c r="H637" s="74">
        <v>1100</v>
      </c>
      <c r="I637" s="36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55"/>
      <c r="X637" s="75"/>
      <c r="Y637" s="76"/>
      <c r="Z637" s="76"/>
      <c r="AA637" s="76"/>
      <c r="AB637" s="76"/>
      <c r="AC637" s="76"/>
      <c r="AD637" s="76"/>
      <c r="AE637" s="76"/>
      <c r="AF637" s="76"/>
      <c r="AG637" s="76"/>
      <c r="AH637" s="76"/>
      <c r="AI637" s="76"/>
    </row>
    <row r="638" spans="1:35" s="46" customFormat="1" ht="14.25" x14ac:dyDescent="0.25">
      <c r="A638" s="56">
        <v>628</v>
      </c>
      <c r="B638" s="40"/>
      <c r="C638" s="40" t="s">
        <v>196</v>
      </c>
      <c r="D638" s="40"/>
      <c r="E638" s="56">
        <v>1</v>
      </c>
      <c r="F638" s="30" t="s">
        <v>73</v>
      </c>
      <c r="G638" s="74">
        <v>81</v>
      </c>
      <c r="H638" s="74">
        <v>81</v>
      </c>
      <c r="I638" s="36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55"/>
      <c r="X638" s="75"/>
      <c r="Y638" s="76"/>
      <c r="Z638" s="76"/>
      <c r="AA638" s="76"/>
      <c r="AB638" s="76"/>
      <c r="AC638" s="76"/>
      <c r="AD638" s="76"/>
      <c r="AE638" s="76"/>
      <c r="AF638" s="76"/>
      <c r="AG638" s="76"/>
      <c r="AH638" s="76"/>
      <c r="AI638" s="76"/>
    </row>
    <row r="639" spans="1:35" s="46" customFormat="1" ht="14.25" x14ac:dyDescent="0.25">
      <c r="A639" s="56">
        <v>629</v>
      </c>
      <c r="B639" s="40"/>
      <c r="C639" s="40" t="s">
        <v>87</v>
      </c>
      <c r="D639" s="40"/>
      <c r="E639" s="56">
        <v>1</v>
      </c>
      <c r="F639" s="30" t="s">
        <v>73</v>
      </c>
      <c r="G639" s="74">
        <v>9</v>
      </c>
      <c r="H639" s="74">
        <v>9</v>
      </c>
      <c r="I639" s="36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55"/>
      <c r="X639" s="75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</row>
    <row r="640" spans="1:35" s="46" customFormat="1" ht="14.25" x14ac:dyDescent="0.25">
      <c r="A640" s="56">
        <v>630</v>
      </c>
      <c r="B640" s="40"/>
      <c r="C640" s="40" t="s">
        <v>266</v>
      </c>
      <c r="D640" s="40"/>
      <c r="E640" s="56">
        <v>1</v>
      </c>
      <c r="F640" s="30" t="s">
        <v>73</v>
      </c>
      <c r="G640" s="74">
        <v>50</v>
      </c>
      <c r="H640" s="74">
        <v>50</v>
      </c>
      <c r="I640" s="36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55"/>
      <c r="X640" s="75"/>
      <c r="Y640" s="76"/>
      <c r="Z640" s="76"/>
      <c r="AA640" s="76"/>
      <c r="AB640" s="76"/>
      <c r="AC640" s="76"/>
      <c r="AD640" s="76"/>
      <c r="AE640" s="76"/>
      <c r="AF640" s="76"/>
      <c r="AG640" s="76"/>
      <c r="AH640" s="76"/>
      <c r="AI640" s="76"/>
    </row>
    <row r="641" spans="1:35" s="46" customFormat="1" ht="14.25" x14ac:dyDescent="0.25">
      <c r="A641" s="56">
        <v>631</v>
      </c>
      <c r="B641" s="40"/>
      <c r="C641" s="40" t="s">
        <v>267</v>
      </c>
      <c r="D641" s="40"/>
      <c r="E641" s="56">
        <v>1</v>
      </c>
      <c r="F641" s="30" t="s">
        <v>73</v>
      </c>
      <c r="G641" s="74">
        <v>70</v>
      </c>
      <c r="H641" s="74">
        <v>70</v>
      </c>
      <c r="I641" s="36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55"/>
      <c r="X641" s="75"/>
      <c r="Y641" s="76"/>
      <c r="Z641" s="76"/>
      <c r="AA641" s="76"/>
      <c r="AB641" s="76"/>
      <c r="AC641" s="76"/>
      <c r="AD641" s="76"/>
      <c r="AE641" s="76"/>
      <c r="AF641" s="76"/>
      <c r="AG641" s="76"/>
      <c r="AH641" s="76"/>
      <c r="AI641" s="76"/>
    </row>
    <row r="642" spans="1:35" s="46" customFormat="1" ht="14.25" x14ac:dyDescent="0.25">
      <c r="A642" s="56">
        <v>632</v>
      </c>
      <c r="B642" s="40"/>
      <c r="C642" s="40" t="s">
        <v>144</v>
      </c>
      <c r="D642" s="40"/>
      <c r="E642" s="56">
        <v>1</v>
      </c>
      <c r="F642" s="30" t="s">
        <v>73</v>
      </c>
      <c r="G642" s="74">
        <v>31.5</v>
      </c>
      <c r="H642" s="74">
        <v>31.5</v>
      </c>
      <c r="I642" s="36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55"/>
      <c r="X642" s="75"/>
      <c r="Y642" s="76"/>
      <c r="Z642" s="76"/>
      <c r="AA642" s="76"/>
      <c r="AB642" s="76"/>
      <c r="AC642" s="76"/>
      <c r="AD642" s="76"/>
      <c r="AE642" s="76"/>
      <c r="AF642" s="76"/>
      <c r="AG642" s="76"/>
      <c r="AH642" s="76"/>
      <c r="AI642" s="76"/>
    </row>
    <row r="643" spans="1:35" s="46" customFormat="1" ht="14.25" x14ac:dyDescent="0.25">
      <c r="A643" s="56">
        <v>633</v>
      </c>
      <c r="B643" s="40"/>
      <c r="C643" s="40" t="s">
        <v>197</v>
      </c>
      <c r="D643" s="40"/>
      <c r="E643" s="56">
        <v>1</v>
      </c>
      <c r="F643" s="30" t="s">
        <v>73</v>
      </c>
      <c r="G643" s="74">
        <v>60</v>
      </c>
      <c r="H643" s="74">
        <v>60</v>
      </c>
      <c r="I643" s="36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55"/>
      <c r="X643" s="75"/>
      <c r="Y643" s="76"/>
      <c r="Z643" s="76"/>
      <c r="AA643" s="76"/>
      <c r="AB643" s="76"/>
      <c r="AC643" s="76"/>
      <c r="AD643" s="76"/>
      <c r="AE643" s="76"/>
      <c r="AF643" s="76"/>
      <c r="AG643" s="76"/>
      <c r="AH643" s="76"/>
      <c r="AI643" s="76"/>
    </row>
    <row r="644" spans="1:35" s="46" customFormat="1" ht="14.25" x14ac:dyDescent="0.25">
      <c r="A644" s="56">
        <v>634</v>
      </c>
      <c r="B644" s="40"/>
      <c r="C644" s="40" t="s">
        <v>76</v>
      </c>
      <c r="D644" s="40"/>
      <c r="E644" s="56">
        <v>1</v>
      </c>
      <c r="F644" s="30" t="s">
        <v>73</v>
      </c>
      <c r="G644" s="74">
        <v>60</v>
      </c>
      <c r="H644" s="74">
        <v>60</v>
      </c>
      <c r="I644" s="36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55"/>
      <c r="X644" s="75"/>
      <c r="Y644" s="76"/>
      <c r="Z644" s="76"/>
      <c r="AA644" s="76"/>
      <c r="AB644" s="76"/>
      <c r="AC644" s="76"/>
      <c r="AD644" s="76"/>
      <c r="AE644" s="76"/>
      <c r="AF644" s="76"/>
      <c r="AG644" s="76"/>
      <c r="AH644" s="76"/>
      <c r="AI644" s="76"/>
    </row>
    <row r="645" spans="1:35" s="46" customFormat="1" ht="14.25" x14ac:dyDescent="0.25">
      <c r="A645" s="56">
        <v>635</v>
      </c>
      <c r="B645" s="40"/>
      <c r="C645" s="40" t="s">
        <v>111</v>
      </c>
      <c r="D645" s="40"/>
      <c r="E645" s="56">
        <v>1</v>
      </c>
      <c r="F645" s="30" t="s">
        <v>112</v>
      </c>
      <c r="G645" s="74">
        <v>55</v>
      </c>
      <c r="H645" s="74">
        <v>55</v>
      </c>
      <c r="I645" s="36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55"/>
      <c r="X645" s="75"/>
      <c r="Y645" s="76"/>
      <c r="Z645" s="76"/>
      <c r="AA645" s="76"/>
      <c r="AB645" s="76"/>
      <c r="AC645" s="76"/>
      <c r="AD645" s="76"/>
      <c r="AE645" s="76"/>
      <c r="AF645" s="76"/>
      <c r="AG645" s="76"/>
      <c r="AH645" s="76"/>
      <c r="AI645" s="76"/>
    </row>
    <row r="646" spans="1:35" s="46" customFormat="1" ht="14.25" x14ac:dyDescent="0.25">
      <c r="A646" s="56">
        <v>636</v>
      </c>
      <c r="B646" s="40"/>
      <c r="C646" s="40" t="s">
        <v>143</v>
      </c>
      <c r="D646" s="40"/>
      <c r="E646" s="56">
        <v>1</v>
      </c>
      <c r="F646" s="30" t="s">
        <v>73</v>
      </c>
      <c r="G646" s="74">
        <v>425</v>
      </c>
      <c r="H646" s="74">
        <v>425</v>
      </c>
      <c r="I646" s="36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55"/>
      <c r="X646" s="75"/>
      <c r="Y646" s="76"/>
      <c r="Z646" s="76"/>
      <c r="AA646" s="76"/>
      <c r="AB646" s="76"/>
      <c r="AC646" s="76"/>
      <c r="AD646" s="76"/>
      <c r="AE646" s="76"/>
      <c r="AF646" s="76"/>
      <c r="AG646" s="76"/>
      <c r="AH646" s="76"/>
      <c r="AI646" s="76"/>
    </row>
    <row r="647" spans="1:35" s="46" customFormat="1" ht="14.25" x14ac:dyDescent="0.25">
      <c r="A647" s="56">
        <v>637</v>
      </c>
      <c r="B647" s="40"/>
      <c r="C647" s="40" t="s">
        <v>114</v>
      </c>
      <c r="D647" s="40"/>
      <c r="E647" s="56">
        <v>1</v>
      </c>
      <c r="F647" s="30" t="s">
        <v>73</v>
      </c>
      <c r="G647" s="74">
        <v>30</v>
      </c>
      <c r="H647" s="74">
        <v>30</v>
      </c>
      <c r="I647" s="36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55"/>
      <c r="X647" s="75"/>
      <c r="Y647" s="76"/>
      <c r="Z647" s="76"/>
      <c r="AA647" s="76"/>
      <c r="AB647" s="76"/>
      <c r="AC647" s="76"/>
      <c r="AD647" s="76"/>
      <c r="AE647" s="76"/>
      <c r="AF647" s="76"/>
      <c r="AG647" s="76"/>
      <c r="AH647" s="76"/>
      <c r="AI647" s="76"/>
    </row>
    <row r="648" spans="1:35" s="46" customFormat="1" ht="14.25" x14ac:dyDescent="0.25">
      <c r="A648" s="56">
        <v>638</v>
      </c>
      <c r="B648" s="40"/>
      <c r="C648" s="40" t="s">
        <v>229</v>
      </c>
      <c r="D648" s="40"/>
      <c r="E648" s="56">
        <v>1</v>
      </c>
      <c r="F648" s="30" t="s">
        <v>73</v>
      </c>
      <c r="G648" s="74">
        <v>390</v>
      </c>
      <c r="H648" s="74">
        <v>390</v>
      </c>
      <c r="I648" s="36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55"/>
      <c r="X648" s="75"/>
      <c r="Y648" s="76"/>
      <c r="Z648" s="76"/>
      <c r="AA648" s="76"/>
      <c r="AB648" s="76"/>
      <c r="AC648" s="76"/>
      <c r="AD648" s="76"/>
      <c r="AE648" s="76"/>
      <c r="AF648" s="76"/>
      <c r="AG648" s="76"/>
      <c r="AH648" s="76"/>
      <c r="AI648" s="76"/>
    </row>
    <row r="649" spans="1:35" s="46" customFormat="1" ht="14.25" x14ac:dyDescent="0.25">
      <c r="A649" s="56">
        <v>639</v>
      </c>
      <c r="B649" s="40"/>
      <c r="C649" s="40" t="s">
        <v>230</v>
      </c>
      <c r="D649" s="40"/>
      <c r="E649" s="56">
        <v>1</v>
      </c>
      <c r="F649" s="30" t="s">
        <v>73</v>
      </c>
      <c r="G649" s="74">
        <v>100</v>
      </c>
      <c r="H649" s="74">
        <v>100</v>
      </c>
      <c r="I649" s="36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55"/>
      <c r="X649" s="75"/>
      <c r="Y649" s="76"/>
      <c r="Z649" s="76"/>
      <c r="AA649" s="76"/>
      <c r="AB649" s="76"/>
      <c r="AC649" s="76"/>
      <c r="AD649" s="76"/>
      <c r="AE649" s="76"/>
      <c r="AF649" s="76"/>
      <c r="AG649" s="76"/>
      <c r="AH649" s="76"/>
      <c r="AI649" s="76"/>
    </row>
    <row r="650" spans="1:35" s="46" customFormat="1" ht="14.25" x14ac:dyDescent="0.25">
      <c r="A650" s="56">
        <v>640</v>
      </c>
      <c r="B650" s="40"/>
      <c r="C650" s="40" t="s">
        <v>233</v>
      </c>
      <c r="D650" s="40"/>
      <c r="E650" s="56">
        <v>1</v>
      </c>
      <c r="F650" s="30" t="s">
        <v>73</v>
      </c>
      <c r="G650" s="74">
        <v>150</v>
      </c>
      <c r="H650" s="74">
        <v>150</v>
      </c>
      <c r="I650" s="36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55"/>
      <c r="X650" s="75"/>
      <c r="Y650" s="76"/>
      <c r="Z650" s="76"/>
      <c r="AA650" s="76"/>
      <c r="AB650" s="76"/>
      <c r="AC650" s="76"/>
      <c r="AD650" s="76"/>
      <c r="AE650" s="76"/>
      <c r="AF650" s="76"/>
      <c r="AG650" s="76"/>
      <c r="AH650" s="76"/>
      <c r="AI650" s="76"/>
    </row>
    <row r="651" spans="1:35" s="46" customFormat="1" ht="14.25" x14ac:dyDescent="0.25">
      <c r="A651" s="56">
        <v>641</v>
      </c>
      <c r="B651" s="40"/>
      <c r="C651" s="40" t="s">
        <v>236</v>
      </c>
      <c r="D651" s="40"/>
      <c r="E651" s="56">
        <v>1</v>
      </c>
      <c r="F651" s="30" t="s">
        <v>73</v>
      </c>
      <c r="G651" s="74">
        <v>80</v>
      </c>
      <c r="H651" s="74">
        <v>80</v>
      </c>
      <c r="I651" s="36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55"/>
      <c r="X651" s="75"/>
      <c r="Y651" s="76"/>
      <c r="Z651" s="76"/>
      <c r="AA651" s="76"/>
      <c r="AB651" s="76"/>
      <c r="AC651" s="76"/>
      <c r="AD651" s="76"/>
      <c r="AE651" s="76"/>
      <c r="AF651" s="76"/>
      <c r="AG651" s="76"/>
      <c r="AH651" s="76"/>
      <c r="AI651" s="76"/>
    </row>
    <row r="652" spans="1:35" s="46" customFormat="1" ht="14.25" x14ac:dyDescent="0.25">
      <c r="A652" s="56">
        <v>642</v>
      </c>
      <c r="B652" s="40"/>
      <c r="C652" s="40" t="s">
        <v>237</v>
      </c>
      <c r="D652" s="40"/>
      <c r="E652" s="56">
        <v>1</v>
      </c>
      <c r="F652" s="30" t="s">
        <v>73</v>
      </c>
      <c r="G652" s="74">
        <v>80</v>
      </c>
      <c r="H652" s="74">
        <v>80</v>
      </c>
      <c r="I652" s="36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55"/>
      <c r="X652" s="75"/>
      <c r="Y652" s="76"/>
      <c r="Z652" s="76"/>
      <c r="AA652" s="76"/>
      <c r="AB652" s="76"/>
      <c r="AC652" s="76"/>
      <c r="AD652" s="76"/>
      <c r="AE652" s="76"/>
      <c r="AF652" s="76"/>
      <c r="AG652" s="76"/>
      <c r="AH652" s="76"/>
      <c r="AI652" s="76"/>
    </row>
    <row r="653" spans="1:35" s="46" customFormat="1" ht="14.25" x14ac:dyDescent="0.25">
      <c r="A653" s="56">
        <v>643</v>
      </c>
      <c r="B653" s="40"/>
      <c r="C653" s="40" t="s">
        <v>238</v>
      </c>
      <c r="D653" s="40"/>
      <c r="E653" s="56">
        <v>1</v>
      </c>
      <c r="F653" s="30" t="s">
        <v>73</v>
      </c>
      <c r="G653" s="74">
        <v>80</v>
      </c>
      <c r="H653" s="74">
        <v>80</v>
      </c>
      <c r="I653" s="36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55"/>
      <c r="X653" s="75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</row>
    <row r="654" spans="1:35" s="46" customFormat="1" ht="14.25" x14ac:dyDescent="0.25">
      <c r="A654" s="56">
        <v>644</v>
      </c>
      <c r="B654" s="40"/>
      <c r="C654" s="40" t="s">
        <v>89</v>
      </c>
      <c r="D654" s="40"/>
      <c r="E654" s="56">
        <v>8</v>
      </c>
      <c r="F654" s="30" t="s">
        <v>85</v>
      </c>
      <c r="G654" s="74">
        <v>140</v>
      </c>
      <c r="H654" s="74">
        <v>1120</v>
      </c>
      <c r="I654" s="36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55"/>
      <c r="X654" s="75"/>
      <c r="Y654" s="76"/>
      <c r="Z654" s="76"/>
      <c r="AA654" s="76"/>
      <c r="AB654" s="76"/>
      <c r="AC654" s="76"/>
      <c r="AD654" s="76"/>
      <c r="AE654" s="76"/>
      <c r="AF654" s="76"/>
      <c r="AG654" s="76"/>
      <c r="AH654" s="76"/>
      <c r="AI654" s="76"/>
    </row>
    <row r="655" spans="1:35" s="46" customFormat="1" ht="14.25" x14ac:dyDescent="0.25">
      <c r="A655" s="56">
        <v>645</v>
      </c>
      <c r="B655" s="40"/>
      <c r="C655" s="40" t="s">
        <v>90</v>
      </c>
      <c r="D655" s="40"/>
      <c r="E655" s="56">
        <v>16</v>
      </c>
      <c r="F655" s="30" t="s">
        <v>29</v>
      </c>
      <c r="G655" s="74">
        <v>32</v>
      </c>
      <c r="H655" s="74">
        <v>512</v>
      </c>
      <c r="I655" s="36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55"/>
      <c r="X655" s="75"/>
      <c r="Y655" s="76"/>
      <c r="Z655" s="76"/>
      <c r="AA655" s="76"/>
      <c r="AB655" s="76"/>
      <c r="AC655" s="76"/>
      <c r="AD655" s="76"/>
      <c r="AE655" s="76"/>
      <c r="AF655" s="76"/>
      <c r="AG655" s="76"/>
      <c r="AH655" s="76"/>
      <c r="AI655" s="76"/>
    </row>
    <row r="656" spans="1:35" s="46" customFormat="1" ht="14.25" x14ac:dyDescent="0.25">
      <c r="A656" s="56">
        <v>646</v>
      </c>
      <c r="B656" s="40"/>
      <c r="C656" s="40" t="s">
        <v>92</v>
      </c>
      <c r="D656" s="40"/>
      <c r="E656" s="56">
        <v>1</v>
      </c>
      <c r="F656" s="30" t="s">
        <v>93</v>
      </c>
      <c r="G656" s="74">
        <v>100</v>
      </c>
      <c r="H656" s="74">
        <v>100</v>
      </c>
      <c r="I656" s="36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55"/>
      <c r="X656" s="75"/>
      <c r="Y656" s="76"/>
      <c r="Z656" s="76"/>
      <c r="AA656" s="76"/>
      <c r="AB656" s="76"/>
      <c r="AC656" s="76"/>
      <c r="AD656" s="76"/>
      <c r="AE656" s="76"/>
      <c r="AF656" s="76"/>
      <c r="AG656" s="76"/>
      <c r="AH656" s="76"/>
      <c r="AI656" s="76"/>
    </row>
    <row r="657" spans="1:35" s="46" customFormat="1" ht="14.25" x14ac:dyDescent="0.25">
      <c r="A657" s="56">
        <v>647</v>
      </c>
      <c r="B657" s="40"/>
      <c r="C657" s="40" t="s">
        <v>94</v>
      </c>
      <c r="D657" s="40"/>
      <c r="E657" s="56">
        <v>20</v>
      </c>
      <c r="F657" s="30" t="s">
        <v>73</v>
      </c>
      <c r="G657" s="74">
        <v>14</v>
      </c>
      <c r="H657" s="74">
        <v>280</v>
      </c>
      <c r="I657" s="36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55"/>
      <c r="X657" s="75"/>
      <c r="Y657" s="76"/>
      <c r="Z657" s="76"/>
      <c r="AA657" s="76"/>
      <c r="AB657" s="76"/>
      <c r="AC657" s="76"/>
      <c r="AD657" s="76"/>
      <c r="AE657" s="76"/>
      <c r="AF657" s="76"/>
      <c r="AG657" s="76"/>
      <c r="AH657" s="76"/>
      <c r="AI657" s="76"/>
    </row>
    <row r="658" spans="1:35" s="46" customFormat="1" ht="14.25" x14ac:dyDescent="0.25">
      <c r="A658" s="56">
        <v>648</v>
      </c>
      <c r="B658" s="40"/>
      <c r="C658" s="40" t="s">
        <v>95</v>
      </c>
      <c r="D658" s="40"/>
      <c r="E658" s="56">
        <v>2</v>
      </c>
      <c r="F658" s="30" t="s">
        <v>187</v>
      </c>
      <c r="G658" s="74">
        <v>360</v>
      </c>
      <c r="H658" s="74">
        <v>720</v>
      </c>
      <c r="I658" s="36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55"/>
      <c r="X658" s="75"/>
      <c r="Y658" s="76"/>
      <c r="Z658" s="76"/>
      <c r="AA658" s="76"/>
      <c r="AB658" s="76"/>
      <c r="AC658" s="76"/>
      <c r="AD658" s="76"/>
      <c r="AE658" s="76"/>
      <c r="AF658" s="76"/>
      <c r="AG658" s="76"/>
      <c r="AH658" s="76"/>
      <c r="AI658" s="76"/>
    </row>
    <row r="659" spans="1:35" s="46" customFormat="1" ht="14.25" x14ac:dyDescent="0.25">
      <c r="A659" s="56">
        <v>649</v>
      </c>
      <c r="B659" s="40"/>
      <c r="C659" s="40" t="s">
        <v>97</v>
      </c>
      <c r="D659" s="40"/>
      <c r="E659" s="56">
        <v>2</v>
      </c>
      <c r="F659" s="30" t="s">
        <v>187</v>
      </c>
      <c r="G659" s="74">
        <v>360</v>
      </c>
      <c r="H659" s="74">
        <v>720</v>
      </c>
      <c r="I659" s="36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55"/>
      <c r="X659" s="75"/>
      <c r="Y659" s="76"/>
      <c r="Z659" s="76"/>
      <c r="AA659" s="76"/>
      <c r="AB659" s="76"/>
      <c r="AC659" s="76"/>
      <c r="AD659" s="76"/>
      <c r="AE659" s="76"/>
      <c r="AF659" s="76"/>
      <c r="AG659" s="76"/>
      <c r="AH659" s="76"/>
      <c r="AI659" s="76"/>
    </row>
    <row r="660" spans="1:35" s="46" customFormat="1" ht="14.25" x14ac:dyDescent="0.25">
      <c r="A660" s="56">
        <v>650</v>
      </c>
      <c r="B660" s="40"/>
      <c r="C660" s="40" t="s">
        <v>98</v>
      </c>
      <c r="D660" s="40"/>
      <c r="E660" s="56">
        <v>2</v>
      </c>
      <c r="F660" s="30" t="s">
        <v>187</v>
      </c>
      <c r="G660" s="74">
        <v>360</v>
      </c>
      <c r="H660" s="74">
        <v>720</v>
      </c>
      <c r="I660" s="36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55"/>
      <c r="X660" s="75"/>
      <c r="Y660" s="76"/>
      <c r="Z660" s="76"/>
      <c r="AA660" s="76"/>
      <c r="AB660" s="76"/>
      <c r="AC660" s="76"/>
      <c r="AD660" s="76"/>
      <c r="AE660" s="76"/>
      <c r="AF660" s="76"/>
      <c r="AG660" s="76"/>
      <c r="AH660" s="76"/>
      <c r="AI660" s="76"/>
    </row>
    <row r="661" spans="1:35" s="46" customFormat="1" ht="14.25" x14ac:dyDescent="0.25">
      <c r="A661" s="56">
        <v>651</v>
      </c>
      <c r="B661" s="40"/>
      <c r="C661" s="40" t="s">
        <v>99</v>
      </c>
      <c r="D661" s="40"/>
      <c r="E661" s="56">
        <v>2</v>
      </c>
      <c r="F661" s="30" t="s">
        <v>187</v>
      </c>
      <c r="G661" s="74">
        <v>360</v>
      </c>
      <c r="H661" s="74">
        <v>720</v>
      </c>
      <c r="I661" s="36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55"/>
      <c r="X661" s="75"/>
      <c r="Y661" s="76"/>
      <c r="Z661" s="76"/>
      <c r="AA661" s="76"/>
      <c r="AB661" s="76"/>
      <c r="AC661" s="76"/>
      <c r="AD661" s="76"/>
      <c r="AE661" s="76"/>
      <c r="AF661" s="76"/>
      <c r="AG661" s="76"/>
      <c r="AH661" s="76"/>
      <c r="AI661" s="76"/>
    </row>
    <row r="662" spans="1:35" s="46" customFormat="1" ht="14.25" x14ac:dyDescent="0.25">
      <c r="A662" s="56">
        <v>652</v>
      </c>
      <c r="B662" s="40"/>
      <c r="C662" s="40" t="s">
        <v>102</v>
      </c>
      <c r="D662" s="40"/>
      <c r="E662" s="56">
        <v>1</v>
      </c>
      <c r="F662" s="30" t="s">
        <v>48</v>
      </c>
      <c r="G662" s="74">
        <v>4100</v>
      </c>
      <c r="H662" s="74">
        <v>4100</v>
      </c>
      <c r="I662" s="36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55"/>
      <c r="X662" s="75"/>
      <c r="Y662" s="76"/>
      <c r="Z662" s="76"/>
      <c r="AA662" s="76"/>
      <c r="AB662" s="76"/>
      <c r="AC662" s="76"/>
      <c r="AD662" s="76"/>
      <c r="AE662" s="76"/>
      <c r="AF662" s="76"/>
      <c r="AG662" s="76"/>
      <c r="AH662" s="76"/>
      <c r="AI662" s="76"/>
    </row>
    <row r="663" spans="1:35" s="46" customFormat="1" ht="14.25" x14ac:dyDescent="0.25">
      <c r="A663" s="56">
        <v>653</v>
      </c>
      <c r="B663" s="40"/>
      <c r="C663" s="40" t="s">
        <v>103</v>
      </c>
      <c r="D663" s="40"/>
      <c r="E663" s="56">
        <v>4</v>
      </c>
      <c r="F663" s="30" t="s">
        <v>104</v>
      </c>
      <c r="G663" s="74">
        <v>700</v>
      </c>
      <c r="H663" s="74">
        <v>2800</v>
      </c>
      <c r="I663" s="36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55"/>
      <c r="X663" s="75"/>
      <c r="Y663" s="76"/>
      <c r="Z663" s="76"/>
      <c r="AA663" s="76"/>
      <c r="AB663" s="76"/>
      <c r="AC663" s="76"/>
      <c r="AD663" s="76"/>
      <c r="AE663" s="76"/>
      <c r="AF663" s="76"/>
      <c r="AG663" s="76"/>
      <c r="AH663" s="76"/>
      <c r="AI663" s="76"/>
    </row>
    <row r="664" spans="1:35" s="46" customFormat="1" ht="14.25" x14ac:dyDescent="0.25">
      <c r="A664" s="56">
        <v>654</v>
      </c>
      <c r="B664" s="40"/>
      <c r="C664" s="40" t="s">
        <v>84</v>
      </c>
      <c r="D664" s="40"/>
      <c r="E664" s="56">
        <v>1</v>
      </c>
      <c r="F664" s="30" t="s">
        <v>91</v>
      </c>
      <c r="G664" s="74">
        <v>1350</v>
      </c>
      <c r="H664" s="74">
        <v>1350</v>
      </c>
      <c r="I664" s="36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55"/>
      <c r="X664" s="75"/>
      <c r="Y664" s="76"/>
      <c r="Z664" s="76"/>
      <c r="AA664" s="76"/>
      <c r="AB664" s="76"/>
      <c r="AC664" s="76"/>
      <c r="AD664" s="76"/>
      <c r="AE664" s="76"/>
      <c r="AF664" s="76"/>
      <c r="AG664" s="76"/>
      <c r="AH664" s="76"/>
      <c r="AI664" s="76"/>
    </row>
    <row r="665" spans="1:35" s="46" customFormat="1" ht="14.25" x14ac:dyDescent="0.25">
      <c r="A665" s="56">
        <v>655</v>
      </c>
      <c r="B665" s="40"/>
      <c r="C665" s="40" t="s">
        <v>253</v>
      </c>
      <c r="D665" s="40"/>
      <c r="E665" s="56">
        <v>2</v>
      </c>
      <c r="F665" s="30" t="s">
        <v>73</v>
      </c>
      <c r="G665" s="74">
        <v>700</v>
      </c>
      <c r="H665" s="74">
        <v>1400</v>
      </c>
      <c r="I665" s="36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55"/>
      <c r="X665" s="75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</row>
    <row r="666" spans="1:35" s="46" customFormat="1" ht="14.25" x14ac:dyDescent="0.25">
      <c r="A666" s="56">
        <v>656</v>
      </c>
      <c r="B666" s="40"/>
      <c r="C666" s="40" t="s">
        <v>254</v>
      </c>
      <c r="D666" s="40"/>
      <c r="E666" s="56">
        <v>3</v>
      </c>
      <c r="F666" s="30" t="s">
        <v>91</v>
      </c>
      <c r="G666" s="74">
        <v>80</v>
      </c>
      <c r="H666" s="74">
        <v>240</v>
      </c>
      <c r="I666" s="36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55"/>
      <c r="X666" s="75"/>
      <c r="Y666" s="76"/>
      <c r="Z666" s="76"/>
      <c r="AA666" s="76"/>
      <c r="AB666" s="76"/>
      <c r="AC666" s="76"/>
      <c r="AD666" s="76"/>
      <c r="AE666" s="76"/>
      <c r="AF666" s="76"/>
      <c r="AG666" s="76"/>
      <c r="AH666" s="76"/>
      <c r="AI666" s="76"/>
    </row>
    <row r="667" spans="1:35" s="46" customFormat="1" ht="14.25" x14ac:dyDescent="0.25">
      <c r="A667" s="56">
        <v>657</v>
      </c>
      <c r="B667" s="40"/>
      <c r="C667" s="40" t="s">
        <v>197</v>
      </c>
      <c r="D667" s="40"/>
      <c r="E667" s="56">
        <v>5</v>
      </c>
      <c r="F667" s="30" t="s">
        <v>73</v>
      </c>
      <c r="G667" s="74">
        <v>35</v>
      </c>
      <c r="H667" s="74">
        <v>175</v>
      </c>
      <c r="I667" s="36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55"/>
      <c r="X667" s="75"/>
      <c r="Y667" s="76"/>
      <c r="Z667" s="76"/>
      <c r="AA667" s="76"/>
      <c r="AB667" s="76"/>
      <c r="AC667" s="76"/>
      <c r="AD667" s="76"/>
      <c r="AE667" s="76"/>
      <c r="AF667" s="76"/>
      <c r="AG667" s="76"/>
      <c r="AH667" s="76"/>
      <c r="AI667" s="76"/>
    </row>
    <row r="668" spans="1:35" s="46" customFormat="1" ht="14.25" x14ac:dyDescent="0.25">
      <c r="A668" s="56">
        <v>658</v>
      </c>
      <c r="B668" s="40"/>
      <c r="C668" s="40" t="s">
        <v>255</v>
      </c>
      <c r="D668" s="40"/>
      <c r="E668" s="56">
        <v>2</v>
      </c>
      <c r="F668" s="30" t="s">
        <v>73</v>
      </c>
      <c r="G668" s="74">
        <v>65</v>
      </c>
      <c r="H668" s="74">
        <v>130</v>
      </c>
      <c r="I668" s="36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55"/>
      <c r="X668" s="75"/>
      <c r="Y668" s="76"/>
      <c r="Z668" s="76"/>
      <c r="AA668" s="76"/>
      <c r="AB668" s="76"/>
      <c r="AC668" s="76"/>
      <c r="AD668" s="76"/>
      <c r="AE668" s="76"/>
      <c r="AF668" s="76"/>
      <c r="AG668" s="76"/>
      <c r="AH668" s="76"/>
      <c r="AI668" s="76"/>
    </row>
    <row r="669" spans="1:35" s="46" customFormat="1" ht="14.25" x14ac:dyDescent="0.25">
      <c r="A669" s="56">
        <v>659</v>
      </c>
      <c r="B669" s="40"/>
      <c r="C669" s="40" t="s">
        <v>256</v>
      </c>
      <c r="D669" s="40"/>
      <c r="E669" s="56">
        <v>2</v>
      </c>
      <c r="F669" s="30" t="s">
        <v>73</v>
      </c>
      <c r="G669" s="74">
        <v>80</v>
      </c>
      <c r="H669" s="74">
        <v>160</v>
      </c>
      <c r="I669" s="36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55"/>
      <c r="X669" s="75"/>
      <c r="Y669" s="76"/>
      <c r="Z669" s="76"/>
      <c r="AA669" s="76"/>
      <c r="AB669" s="76"/>
      <c r="AC669" s="76"/>
      <c r="AD669" s="76"/>
      <c r="AE669" s="76"/>
      <c r="AF669" s="76"/>
      <c r="AG669" s="76"/>
      <c r="AH669" s="76"/>
      <c r="AI669" s="76"/>
    </row>
    <row r="670" spans="1:35" s="46" customFormat="1" ht="14.25" x14ac:dyDescent="0.25">
      <c r="A670" s="56">
        <v>660</v>
      </c>
      <c r="B670" s="40"/>
      <c r="C670" s="40" t="s">
        <v>251</v>
      </c>
      <c r="D670" s="40"/>
      <c r="E670" s="56">
        <v>5</v>
      </c>
      <c r="F670" s="30" t="s">
        <v>91</v>
      </c>
      <c r="G670" s="74">
        <v>85</v>
      </c>
      <c r="H670" s="74">
        <v>425</v>
      </c>
      <c r="I670" s="36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55"/>
      <c r="X670" s="75"/>
      <c r="Y670" s="76"/>
      <c r="Z670" s="76"/>
      <c r="AA670" s="76"/>
      <c r="AB670" s="76"/>
      <c r="AC670" s="76"/>
      <c r="AD670" s="76"/>
      <c r="AE670" s="76"/>
      <c r="AF670" s="76"/>
      <c r="AG670" s="76"/>
      <c r="AH670" s="76"/>
      <c r="AI670" s="76"/>
    </row>
    <row r="671" spans="1:35" s="46" customFormat="1" ht="14.25" x14ac:dyDescent="0.25">
      <c r="A671" s="56">
        <v>661</v>
      </c>
      <c r="B671" s="40"/>
      <c r="C671" s="40" t="s">
        <v>250</v>
      </c>
      <c r="D671" s="40"/>
      <c r="E671" s="56">
        <v>5</v>
      </c>
      <c r="F671" s="30" t="s">
        <v>73</v>
      </c>
      <c r="G671" s="74">
        <v>60</v>
      </c>
      <c r="H671" s="74">
        <v>300</v>
      </c>
      <c r="I671" s="36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55"/>
      <c r="X671" s="75"/>
      <c r="Y671" s="76"/>
      <c r="Z671" s="76"/>
      <c r="AA671" s="76"/>
      <c r="AB671" s="76"/>
      <c r="AC671" s="76"/>
      <c r="AD671" s="76"/>
      <c r="AE671" s="76"/>
      <c r="AF671" s="76"/>
      <c r="AG671" s="76"/>
      <c r="AH671" s="76"/>
      <c r="AI671" s="76"/>
    </row>
    <row r="672" spans="1:35" s="46" customFormat="1" ht="14.25" x14ac:dyDescent="0.25">
      <c r="A672" s="56">
        <v>662</v>
      </c>
      <c r="B672" s="40"/>
      <c r="C672" s="40" t="s">
        <v>252</v>
      </c>
      <c r="D672" s="40"/>
      <c r="E672" s="56">
        <v>5</v>
      </c>
      <c r="F672" s="30" t="s">
        <v>73</v>
      </c>
      <c r="G672" s="74">
        <v>54</v>
      </c>
      <c r="H672" s="74">
        <v>270</v>
      </c>
      <c r="I672" s="36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55"/>
      <c r="X672" s="75"/>
      <c r="Y672" s="76"/>
      <c r="Z672" s="76"/>
      <c r="AA672" s="76"/>
      <c r="AB672" s="76"/>
      <c r="AC672" s="76"/>
      <c r="AD672" s="76"/>
      <c r="AE672" s="76"/>
      <c r="AF672" s="76"/>
      <c r="AG672" s="76"/>
      <c r="AH672" s="76"/>
      <c r="AI672" s="76"/>
    </row>
    <row r="673" spans="1:35" s="46" customFormat="1" ht="14.25" x14ac:dyDescent="0.25">
      <c r="A673" s="56">
        <v>663</v>
      </c>
      <c r="B673" s="40"/>
      <c r="C673" s="40" t="s">
        <v>161</v>
      </c>
      <c r="D673" s="40"/>
      <c r="E673" s="56">
        <v>5</v>
      </c>
      <c r="F673" s="30" t="s">
        <v>73</v>
      </c>
      <c r="G673" s="74">
        <v>550</v>
      </c>
      <c r="H673" s="74">
        <v>2750</v>
      </c>
      <c r="I673" s="36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55"/>
      <c r="X673" s="75"/>
      <c r="Y673" s="76"/>
      <c r="Z673" s="76"/>
      <c r="AA673" s="76"/>
      <c r="AB673" s="76"/>
      <c r="AC673" s="76"/>
      <c r="AD673" s="76"/>
      <c r="AE673" s="76"/>
      <c r="AF673" s="76"/>
      <c r="AG673" s="76"/>
      <c r="AH673" s="76"/>
      <c r="AI673" s="76"/>
    </row>
    <row r="674" spans="1:35" s="46" customFormat="1" ht="14.25" x14ac:dyDescent="0.25">
      <c r="A674" s="56">
        <v>664</v>
      </c>
      <c r="B674" s="40"/>
      <c r="C674" s="40" t="s">
        <v>160</v>
      </c>
      <c r="D674" s="40"/>
      <c r="E674" s="56">
        <v>5</v>
      </c>
      <c r="F674" s="30" t="s">
        <v>73</v>
      </c>
      <c r="G674" s="74">
        <v>180</v>
      </c>
      <c r="H674" s="74">
        <v>900</v>
      </c>
      <c r="I674" s="36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55"/>
      <c r="X674" s="75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</row>
    <row r="675" spans="1:35" s="46" customFormat="1" ht="14.25" x14ac:dyDescent="0.25">
      <c r="A675" s="56">
        <v>665</v>
      </c>
      <c r="B675" s="40"/>
      <c r="C675" s="40" t="s">
        <v>162</v>
      </c>
      <c r="D675" s="40"/>
      <c r="E675" s="56">
        <v>5</v>
      </c>
      <c r="F675" s="30" t="s">
        <v>73</v>
      </c>
      <c r="G675" s="74">
        <v>50</v>
      </c>
      <c r="H675" s="74">
        <v>250</v>
      </c>
      <c r="I675" s="36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55"/>
      <c r="X675" s="75"/>
      <c r="Y675" s="76"/>
      <c r="Z675" s="76"/>
      <c r="AA675" s="76"/>
      <c r="AB675" s="76"/>
      <c r="AC675" s="76"/>
      <c r="AD675" s="76"/>
      <c r="AE675" s="76"/>
      <c r="AF675" s="76"/>
      <c r="AG675" s="76"/>
      <c r="AH675" s="76"/>
      <c r="AI675" s="76"/>
    </row>
    <row r="676" spans="1:35" s="46" customFormat="1" ht="14.25" x14ac:dyDescent="0.25">
      <c r="A676" s="56">
        <v>666</v>
      </c>
      <c r="B676" s="40"/>
      <c r="C676" s="40" t="s">
        <v>163</v>
      </c>
      <c r="D676" s="40"/>
      <c r="E676" s="56">
        <v>2</v>
      </c>
      <c r="F676" s="30" t="s">
        <v>73</v>
      </c>
      <c r="G676" s="74">
        <v>2000</v>
      </c>
      <c r="H676" s="74">
        <v>4000</v>
      </c>
      <c r="I676" s="36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55"/>
      <c r="X676" s="75"/>
      <c r="Y676" s="76"/>
      <c r="Z676" s="76"/>
      <c r="AA676" s="76"/>
      <c r="AB676" s="76"/>
      <c r="AC676" s="76"/>
      <c r="AD676" s="76"/>
      <c r="AE676" s="76"/>
      <c r="AF676" s="76"/>
      <c r="AG676" s="76"/>
      <c r="AH676" s="76"/>
      <c r="AI676" s="76"/>
    </row>
    <row r="677" spans="1:35" s="46" customFormat="1" ht="14.25" x14ac:dyDescent="0.25">
      <c r="A677" s="63">
        <v>667</v>
      </c>
      <c r="B677" s="69" t="s">
        <v>62</v>
      </c>
      <c r="C677" s="69" t="s">
        <v>289</v>
      </c>
      <c r="D677" s="69" t="s">
        <v>28</v>
      </c>
      <c r="E677" s="70"/>
      <c r="F677" s="70"/>
      <c r="G677" s="69"/>
      <c r="H677" s="71">
        <v>53896</v>
      </c>
      <c r="I677" s="69" t="s">
        <v>64</v>
      </c>
      <c r="J677" s="106"/>
      <c r="K677" s="106">
        <v>1</v>
      </c>
      <c r="L677" s="106"/>
      <c r="M677" s="106"/>
      <c r="N677" s="106"/>
      <c r="O677" s="106"/>
      <c r="P677" s="106"/>
      <c r="Q677" s="106"/>
      <c r="R677" s="106"/>
      <c r="S677" s="106">
        <v>1</v>
      </c>
      <c r="T677" s="106"/>
      <c r="U677" s="106"/>
      <c r="V677" s="55"/>
      <c r="X677" s="77"/>
      <c r="Y677" s="73">
        <f>H677/2</f>
        <v>26948</v>
      </c>
      <c r="Z677" s="73"/>
      <c r="AA677" s="73"/>
      <c r="AB677" s="73"/>
      <c r="AC677" s="73"/>
      <c r="AD677" s="73"/>
      <c r="AE677" s="73"/>
      <c r="AF677" s="73"/>
      <c r="AG677" s="73">
        <f>Y677</f>
        <v>26948</v>
      </c>
      <c r="AH677" s="73"/>
      <c r="AI677" s="73"/>
    </row>
    <row r="678" spans="1:35" s="46" customFormat="1" ht="14.25" x14ac:dyDescent="0.25">
      <c r="A678" s="56">
        <v>668</v>
      </c>
      <c r="B678" s="40"/>
      <c r="C678" s="40" t="s">
        <v>290</v>
      </c>
      <c r="D678" s="40"/>
      <c r="E678" s="56">
        <v>40</v>
      </c>
      <c r="F678" s="30" t="s">
        <v>67</v>
      </c>
      <c r="G678" s="74">
        <v>120</v>
      </c>
      <c r="H678" s="74">
        <v>4800</v>
      </c>
      <c r="I678" s="36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55"/>
      <c r="X678" s="75"/>
      <c r="Y678" s="76"/>
      <c r="Z678" s="76"/>
      <c r="AA678" s="76"/>
      <c r="AB678" s="76"/>
      <c r="AC678" s="76"/>
      <c r="AD678" s="76"/>
      <c r="AE678" s="76"/>
      <c r="AF678" s="76"/>
      <c r="AG678" s="76"/>
      <c r="AH678" s="76"/>
      <c r="AI678" s="76"/>
    </row>
    <row r="679" spans="1:35" s="46" customFormat="1" ht="14.25" x14ac:dyDescent="0.25">
      <c r="A679" s="56">
        <v>669</v>
      </c>
      <c r="B679" s="40"/>
      <c r="C679" s="40" t="s">
        <v>291</v>
      </c>
      <c r="D679" s="40"/>
      <c r="E679" s="56">
        <v>40</v>
      </c>
      <c r="F679" s="30" t="s">
        <v>67</v>
      </c>
      <c r="G679" s="74">
        <v>180</v>
      </c>
      <c r="H679" s="74">
        <v>7200</v>
      </c>
      <c r="I679" s="36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55"/>
      <c r="X679" s="75"/>
      <c r="Y679" s="76"/>
      <c r="Z679" s="76"/>
      <c r="AA679" s="76"/>
      <c r="AB679" s="76"/>
      <c r="AC679" s="76"/>
      <c r="AD679" s="76"/>
      <c r="AE679" s="76"/>
      <c r="AF679" s="76"/>
      <c r="AG679" s="76"/>
      <c r="AH679" s="76"/>
      <c r="AI679" s="76"/>
    </row>
    <row r="680" spans="1:35" s="46" customFormat="1" ht="14.25" x14ac:dyDescent="0.25">
      <c r="A680" s="56">
        <v>670</v>
      </c>
      <c r="B680" s="40"/>
      <c r="C680" s="40" t="s">
        <v>292</v>
      </c>
      <c r="D680" s="40"/>
      <c r="E680" s="56">
        <v>40</v>
      </c>
      <c r="F680" s="30" t="s">
        <v>67</v>
      </c>
      <c r="G680" s="74">
        <v>120</v>
      </c>
      <c r="H680" s="74">
        <v>4800</v>
      </c>
      <c r="I680" s="36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55"/>
      <c r="X680" s="75"/>
      <c r="Y680" s="76"/>
      <c r="Z680" s="76"/>
      <c r="AA680" s="76"/>
      <c r="AB680" s="76"/>
      <c r="AC680" s="76"/>
      <c r="AD680" s="76"/>
      <c r="AE680" s="76"/>
      <c r="AF680" s="76"/>
      <c r="AG680" s="76"/>
      <c r="AH680" s="76"/>
      <c r="AI680" s="76"/>
    </row>
    <row r="681" spans="1:35" s="46" customFormat="1" ht="14.25" x14ac:dyDescent="0.25">
      <c r="A681" s="56">
        <v>671</v>
      </c>
      <c r="B681" s="40"/>
      <c r="C681" s="40" t="s">
        <v>293</v>
      </c>
      <c r="D681" s="40"/>
      <c r="E681" s="56">
        <v>8</v>
      </c>
      <c r="F681" s="30" t="s">
        <v>93</v>
      </c>
      <c r="G681" s="74">
        <v>400</v>
      </c>
      <c r="H681" s="74">
        <v>3200</v>
      </c>
      <c r="I681" s="36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55"/>
      <c r="X681" s="75"/>
      <c r="Y681" s="76"/>
      <c r="Z681" s="76"/>
      <c r="AA681" s="76"/>
      <c r="AB681" s="76"/>
      <c r="AC681" s="76"/>
      <c r="AD681" s="76"/>
      <c r="AE681" s="76"/>
      <c r="AF681" s="76"/>
      <c r="AG681" s="76"/>
      <c r="AH681" s="76"/>
      <c r="AI681" s="76"/>
    </row>
    <row r="682" spans="1:35" s="46" customFormat="1" ht="14.25" x14ac:dyDescent="0.25">
      <c r="A682" s="56">
        <v>672</v>
      </c>
      <c r="B682" s="40"/>
      <c r="C682" s="40" t="s">
        <v>294</v>
      </c>
      <c r="D682" s="40"/>
      <c r="E682" s="56">
        <v>8</v>
      </c>
      <c r="F682" s="30" t="s">
        <v>93</v>
      </c>
      <c r="G682" s="74">
        <v>200</v>
      </c>
      <c r="H682" s="74">
        <v>1600</v>
      </c>
      <c r="I682" s="36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55"/>
      <c r="X682" s="75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</row>
    <row r="683" spans="1:35" s="46" customFormat="1" ht="14.25" x14ac:dyDescent="0.25">
      <c r="A683" s="56">
        <v>673</v>
      </c>
      <c r="B683" s="40"/>
      <c r="C683" s="40" t="s">
        <v>295</v>
      </c>
      <c r="D683" s="40"/>
      <c r="E683" s="56">
        <v>8</v>
      </c>
      <c r="F683" s="30" t="s">
        <v>93</v>
      </c>
      <c r="G683" s="74">
        <v>150</v>
      </c>
      <c r="H683" s="74">
        <v>1200</v>
      </c>
      <c r="I683" s="36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55"/>
      <c r="X683" s="75"/>
      <c r="Y683" s="76"/>
      <c r="Z683" s="76"/>
      <c r="AA683" s="76"/>
      <c r="AB683" s="76"/>
      <c r="AC683" s="76"/>
      <c r="AD683" s="76"/>
      <c r="AE683" s="76"/>
      <c r="AF683" s="76"/>
      <c r="AG683" s="76"/>
      <c r="AH683" s="76"/>
      <c r="AI683" s="76"/>
    </row>
    <row r="684" spans="1:35" s="46" customFormat="1" ht="14.25" x14ac:dyDescent="0.25">
      <c r="A684" s="56">
        <v>674</v>
      </c>
      <c r="B684" s="40"/>
      <c r="C684" s="40" t="s">
        <v>296</v>
      </c>
      <c r="D684" s="40"/>
      <c r="E684" s="56">
        <v>10</v>
      </c>
      <c r="F684" s="30" t="s">
        <v>91</v>
      </c>
      <c r="G684" s="74">
        <v>1400</v>
      </c>
      <c r="H684" s="74">
        <v>14000</v>
      </c>
      <c r="I684" s="36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55"/>
      <c r="X684" s="75"/>
      <c r="Y684" s="76"/>
      <c r="Z684" s="76"/>
      <c r="AA684" s="76"/>
      <c r="AB684" s="76"/>
      <c r="AC684" s="76"/>
      <c r="AD684" s="76"/>
      <c r="AE684" s="76"/>
      <c r="AF684" s="76"/>
      <c r="AG684" s="76"/>
      <c r="AH684" s="76"/>
      <c r="AI684" s="76"/>
    </row>
    <row r="685" spans="1:35" s="46" customFormat="1" ht="14.25" x14ac:dyDescent="0.25">
      <c r="A685" s="56">
        <v>675</v>
      </c>
      <c r="B685" s="40"/>
      <c r="C685" s="40" t="s">
        <v>75</v>
      </c>
      <c r="D685" s="40"/>
      <c r="E685" s="56">
        <v>10</v>
      </c>
      <c r="F685" s="30" t="s">
        <v>73</v>
      </c>
      <c r="G685" s="74">
        <v>225</v>
      </c>
      <c r="H685" s="74">
        <v>2250</v>
      </c>
      <c r="I685" s="36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55"/>
      <c r="X685" s="75"/>
      <c r="Y685" s="76"/>
      <c r="Z685" s="76"/>
      <c r="AA685" s="76"/>
      <c r="AB685" s="76"/>
      <c r="AC685" s="76"/>
      <c r="AD685" s="76"/>
      <c r="AE685" s="76"/>
      <c r="AF685" s="76"/>
      <c r="AG685" s="76"/>
      <c r="AH685" s="76"/>
      <c r="AI685" s="76"/>
    </row>
    <row r="686" spans="1:35" s="46" customFormat="1" ht="14.25" x14ac:dyDescent="0.25">
      <c r="A686" s="56">
        <v>676</v>
      </c>
      <c r="B686" s="40"/>
      <c r="C686" s="40" t="s">
        <v>225</v>
      </c>
      <c r="D686" s="40"/>
      <c r="E686" s="56">
        <v>8</v>
      </c>
      <c r="F686" s="30" t="s">
        <v>297</v>
      </c>
      <c r="G686" s="74">
        <v>1512</v>
      </c>
      <c r="H686" s="74">
        <v>12096</v>
      </c>
      <c r="I686" s="36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55"/>
      <c r="X686" s="75"/>
      <c r="Y686" s="76"/>
      <c r="Z686" s="76"/>
      <c r="AA686" s="76"/>
      <c r="AB686" s="76"/>
      <c r="AC686" s="76"/>
      <c r="AD686" s="76"/>
      <c r="AE686" s="76"/>
      <c r="AF686" s="76"/>
      <c r="AG686" s="76"/>
      <c r="AH686" s="76"/>
      <c r="AI686" s="76"/>
    </row>
    <row r="687" spans="1:35" s="46" customFormat="1" ht="14.25" x14ac:dyDescent="0.25">
      <c r="A687" s="56">
        <v>677</v>
      </c>
      <c r="B687" s="40"/>
      <c r="C687" s="40" t="s">
        <v>226</v>
      </c>
      <c r="D687" s="40"/>
      <c r="E687" s="56">
        <v>10</v>
      </c>
      <c r="F687" s="30" t="s">
        <v>71</v>
      </c>
      <c r="G687" s="74">
        <v>75</v>
      </c>
      <c r="H687" s="74">
        <v>750</v>
      </c>
      <c r="I687" s="36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55"/>
      <c r="X687" s="75"/>
      <c r="Y687" s="76"/>
      <c r="Z687" s="76"/>
      <c r="AA687" s="76"/>
      <c r="AB687" s="76"/>
      <c r="AC687" s="76"/>
      <c r="AD687" s="76"/>
      <c r="AE687" s="76"/>
      <c r="AF687" s="76"/>
      <c r="AG687" s="76"/>
      <c r="AH687" s="76"/>
      <c r="AI687" s="76"/>
    </row>
    <row r="688" spans="1:35" s="46" customFormat="1" ht="14.25" x14ac:dyDescent="0.25">
      <c r="A688" s="56">
        <v>678</v>
      </c>
      <c r="B688" s="40"/>
      <c r="C688" s="40" t="s">
        <v>221</v>
      </c>
      <c r="D688" s="40"/>
      <c r="E688" s="56">
        <v>20</v>
      </c>
      <c r="F688" s="30" t="s">
        <v>298</v>
      </c>
      <c r="G688" s="74">
        <v>100</v>
      </c>
      <c r="H688" s="74">
        <v>2000</v>
      </c>
      <c r="I688" s="36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55"/>
      <c r="X688" s="75"/>
      <c r="Y688" s="76"/>
      <c r="Z688" s="76"/>
      <c r="AA688" s="76"/>
      <c r="AB688" s="76"/>
      <c r="AC688" s="76"/>
      <c r="AD688" s="76"/>
      <c r="AE688" s="76"/>
      <c r="AF688" s="76"/>
      <c r="AG688" s="76"/>
      <c r="AH688" s="76"/>
      <c r="AI688" s="76"/>
    </row>
    <row r="689" spans="1:35" s="46" customFormat="1" ht="27" x14ac:dyDescent="0.25">
      <c r="A689" s="63">
        <v>679</v>
      </c>
      <c r="B689" s="69" t="s">
        <v>62</v>
      </c>
      <c r="C689" s="69" t="s">
        <v>46</v>
      </c>
      <c r="D689" s="69" t="s">
        <v>28</v>
      </c>
      <c r="E689" s="70"/>
      <c r="F689" s="70"/>
      <c r="G689" s="69"/>
      <c r="H689" s="71">
        <v>10660</v>
      </c>
      <c r="I689" s="69" t="s">
        <v>64</v>
      </c>
      <c r="J689" s="106"/>
      <c r="K689" s="106"/>
      <c r="L689" s="106"/>
      <c r="M689" s="106"/>
      <c r="N689" s="106">
        <v>1</v>
      </c>
      <c r="O689" s="106"/>
      <c r="P689" s="106"/>
      <c r="Q689" s="106"/>
      <c r="R689" s="106"/>
      <c r="S689" s="106"/>
      <c r="T689" s="106"/>
      <c r="U689" s="106"/>
      <c r="V689" s="55"/>
      <c r="W689" s="47"/>
      <c r="X689" s="77"/>
      <c r="Y689" s="73"/>
      <c r="Z689" s="73"/>
      <c r="AA689" s="73"/>
      <c r="AB689" s="73">
        <f>H689</f>
        <v>10660</v>
      </c>
      <c r="AC689" s="73"/>
      <c r="AD689" s="73"/>
      <c r="AE689" s="73"/>
      <c r="AF689" s="73"/>
      <c r="AG689" s="73"/>
      <c r="AH689" s="73"/>
      <c r="AI689" s="73"/>
    </row>
    <row r="690" spans="1:35" s="46" customFormat="1" ht="14.25" x14ac:dyDescent="0.25">
      <c r="A690" s="56">
        <v>680</v>
      </c>
      <c r="B690" s="40"/>
      <c r="C690" s="40" t="s">
        <v>89</v>
      </c>
      <c r="D690" s="40"/>
      <c r="E690" s="56">
        <v>5</v>
      </c>
      <c r="F690" s="30" t="s">
        <v>85</v>
      </c>
      <c r="G690" s="74">
        <v>140</v>
      </c>
      <c r="H690" s="74">
        <v>700</v>
      </c>
      <c r="I690" s="36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55"/>
      <c r="X690" s="75"/>
      <c r="Y690" s="76"/>
      <c r="Z690" s="76"/>
      <c r="AA690" s="76"/>
      <c r="AB690" s="76"/>
      <c r="AC690" s="76"/>
      <c r="AD690" s="76"/>
      <c r="AE690" s="76"/>
      <c r="AF690" s="76"/>
      <c r="AG690" s="76"/>
      <c r="AH690" s="76"/>
      <c r="AI690" s="76"/>
    </row>
    <row r="691" spans="1:35" s="46" customFormat="1" ht="14.25" x14ac:dyDescent="0.25">
      <c r="A691" s="56">
        <v>681</v>
      </c>
      <c r="B691" s="40"/>
      <c r="C691" s="40" t="s">
        <v>90</v>
      </c>
      <c r="D691" s="40"/>
      <c r="E691" s="56">
        <v>15</v>
      </c>
      <c r="F691" s="30" t="s">
        <v>91</v>
      </c>
      <c r="G691" s="74">
        <v>32</v>
      </c>
      <c r="H691" s="74">
        <v>480</v>
      </c>
      <c r="I691" s="36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55"/>
      <c r="X691" s="75"/>
      <c r="Y691" s="76"/>
      <c r="Z691" s="76"/>
      <c r="AA691" s="76"/>
      <c r="AB691" s="76"/>
      <c r="AC691" s="76"/>
      <c r="AD691" s="76"/>
      <c r="AE691" s="76"/>
      <c r="AF691" s="76"/>
      <c r="AG691" s="76"/>
      <c r="AH691" s="76"/>
      <c r="AI691" s="76"/>
    </row>
    <row r="692" spans="1:35" s="46" customFormat="1" ht="14.25" x14ac:dyDescent="0.25">
      <c r="A692" s="56">
        <v>682</v>
      </c>
      <c r="B692" s="40"/>
      <c r="C692" s="40" t="s">
        <v>92</v>
      </c>
      <c r="D692" s="40"/>
      <c r="E692" s="56">
        <v>1</v>
      </c>
      <c r="F692" s="30" t="s">
        <v>93</v>
      </c>
      <c r="G692" s="74">
        <v>100</v>
      </c>
      <c r="H692" s="74">
        <v>100</v>
      </c>
      <c r="I692" s="36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55"/>
      <c r="X692" s="75"/>
      <c r="Y692" s="76"/>
      <c r="Z692" s="76"/>
      <c r="AA692" s="76"/>
      <c r="AB692" s="76"/>
      <c r="AC692" s="76"/>
      <c r="AD692" s="76"/>
      <c r="AE692" s="76"/>
      <c r="AF692" s="76"/>
      <c r="AG692" s="76"/>
      <c r="AH692" s="76"/>
      <c r="AI692" s="76"/>
    </row>
    <row r="693" spans="1:35" s="46" customFormat="1" ht="14.25" x14ac:dyDescent="0.25">
      <c r="A693" s="56">
        <v>683</v>
      </c>
      <c r="B693" s="40"/>
      <c r="C693" s="40" t="s">
        <v>94</v>
      </c>
      <c r="D693" s="40"/>
      <c r="E693" s="56">
        <v>20</v>
      </c>
      <c r="F693" s="30" t="s">
        <v>73</v>
      </c>
      <c r="G693" s="74">
        <v>14</v>
      </c>
      <c r="H693" s="74">
        <v>280</v>
      </c>
      <c r="I693" s="36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55"/>
      <c r="X693" s="75"/>
      <c r="Y693" s="76"/>
      <c r="Z693" s="76"/>
      <c r="AA693" s="76"/>
      <c r="AB693" s="76"/>
      <c r="AC693" s="76"/>
      <c r="AD693" s="76"/>
      <c r="AE693" s="76"/>
      <c r="AF693" s="76"/>
      <c r="AG693" s="76"/>
      <c r="AH693" s="76"/>
      <c r="AI693" s="76"/>
    </row>
    <row r="694" spans="1:35" s="46" customFormat="1" ht="14.25" x14ac:dyDescent="0.25">
      <c r="A694" s="56">
        <v>684</v>
      </c>
      <c r="B694" s="40"/>
      <c r="C694" s="40" t="s">
        <v>95</v>
      </c>
      <c r="D694" s="40"/>
      <c r="E694" s="56">
        <v>2</v>
      </c>
      <c r="F694" s="30" t="s">
        <v>187</v>
      </c>
      <c r="G694" s="74">
        <v>360</v>
      </c>
      <c r="H694" s="74">
        <v>720</v>
      </c>
      <c r="I694" s="36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55"/>
      <c r="X694" s="75"/>
      <c r="Y694" s="76"/>
      <c r="Z694" s="76"/>
      <c r="AA694" s="76"/>
      <c r="AB694" s="76"/>
      <c r="AC694" s="76"/>
      <c r="AD694" s="76"/>
      <c r="AE694" s="76"/>
      <c r="AF694" s="76"/>
      <c r="AG694" s="76"/>
      <c r="AH694" s="76"/>
      <c r="AI694" s="76"/>
    </row>
    <row r="695" spans="1:35" s="46" customFormat="1" ht="14.25" x14ac:dyDescent="0.25">
      <c r="A695" s="56">
        <v>685</v>
      </c>
      <c r="B695" s="40"/>
      <c r="C695" s="40" t="s">
        <v>97</v>
      </c>
      <c r="D695" s="40"/>
      <c r="E695" s="56">
        <v>2</v>
      </c>
      <c r="F695" s="30" t="s">
        <v>187</v>
      </c>
      <c r="G695" s="74">
        <v>360</v>
      </c>
      <c r="H695" s="74">
        <v>720</v>
      </c>
      <c r="I695" s="36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55"/>
      <c r="X695" s="75"/>
      <c r="Y695" s="76"/>
      <c r="Z695" s="76"/>
      <c r="AA695" s="76"/>
      <c r="AB695" s="76"/>
      <c r="AC695" s="76"/>
      <c r="AD695" s="76"/>
      <c r="AE695" s="76"/>
      <c r="AF695" s="76"/>
      <c r="AG695" s="76"/>
      <c r="AH695" s="76"/>
      <c r="AI695" s="76"/>
    </row>
    <row r="696" spans="1:35" s="46" customFormat="1" ht="14.25" x14ac:dyDescent="0.25">
      <c r="A696" s="56">
        <v>686</v>
      </c>
      <c r="B696" s="40"/>
      <c r="C696" s="40" t="s">
        <v>98</v>
      </c>
      <c r="D696" s="40"/>
      <c r="E696" s="56">
        <v>2</v>
      </c>
      <c r="F696" s="30" t="s">
        <v>187</v>
      </c>
      <c r="G696" s="74">
        <v>360</v>
      </c>
      <c r="H696" s="74">
        <v>720</v>
      </c>
      <c r="I696" s="36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55"/>
      <c r="X696" s="75"/>
      <c r="Y696" s="76"/>
      <c r="Z696" s="76"/>
      <c r="AA696" s="76"/>
      <c r="AB696" s="76"/>
      <c r="AC696" s="76"/>
      <c r="AD696" s="76"/>
      <c r="AE696" s="76"/>
      <c r="AF696" s="76"/>
      <c r="AG696" s="76"/>
      <c r="AH696" s="76"/>
      <c r="AI696" s="76"/>
    </row>
    <row r="697" spans="1:35" s="46" customFormat="1" ht="14.25" x14ac:dyDescent="0.25">
      <c r="A697" s="56">
        <v>687</v>
      </c>
      <c r="B697" s="40"/>
      <c r="C697" s="40" t="s">
        <v>99</v>
      </c>
      <c r="D697" s="40"/>
      <c r="E697" s="56">
        <v>2</v>
      </c>
      <c r="F697" s="30" t="s">
        <v>187</v>
      </c>
      <c r="G697" s="74">
        <v>360</v>
      </c>
      <c r="H697" s="74">
        <v>720</v>
      </c>
      <c r="I697" s="36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55"/>
      <c r="X697" s="75"/>
      <c r="Y697" s="76"/>
      <c r="Z697" s="76"/>
      <c r="AA697" s="76"/>
      <c r="AB697" s="76"/>
      <c r="AC697" s="76"/>
      <c r="AD697" s="76"/>
      <c r="AE697" s="76"/>
      <c r="AF697" s="76"/>
      <c r="AG697" s="76"/>
      <c r="AH697" s="76"/>
      <c r="AI697" s="76"/>
    </row>
    <row r="698" spans="1:35" s="46" customFormat="1" ht="14.25" x14ac:dyDescent="0.25">
      <c r="A698" s="56">
        <v>688</v>
      </c>
      <c r="B698" s="40"/>
      <c r="C698" s="40" t="s">
        <v>100</v>
      </c>
      <c r="D698" s="40"/>
      <c r="E698" s="56">
        <v>1</v>
      </c>
      <c r="F698" s="30" t="s">
        <v>73</v>
      </c>
      <c r="G698" s="74">
        <v>1379</v>
      </c>
      <c r="H698" s="74">
        <v>1379</v>
      </c>
      <c r="I698" s="36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55"/>
      <c r="X698" s="75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</row>
    <row r="699" spans="1:35" s="46" customFormat="1" ht="14.25" x14ac:dyDescent="0.25">
      <c r="A699" s="56">
        <v>689</v>
      </c>
      <c r="B699" s="40"/>
      <c r="C699" s="40" t="s">
        <v>101</v>
      </c>
      <c r="D699" s="40"/>
      <c r="E699" s="56">
        <v>1</v>
      </c>
      <c r="F699" s="30" t="s">
        <v>93</v>
      </c>
      <c r="G699" s="74">
        <v>41</v>
      </c>
      <c r="H699" s="74">
        <v>41</v>
      </c>
      <c r="I699" s="36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55"/>
      <c r="X699" s="75"/>
      <c r="Y699" s="76"/>
      <c r="Z699" s="76"/>
      <c r="AA699" s="76"/>
      <c r="AB699" s="76"/>
      <c r="AC699" s="76"/>
      <c r="AD699" s="76"/>
      <c r="AE699" s="76"/>
      <c r="AF699" s="76"/>
      <c r="AG699" s="76"/>
      <c r="AH699" s="76"/>
      <c r="AI699" s="76"/>
    </row>
    <row r="700" spans="1:35" s="46" customFormat="1" ht="14.25" x14ac:dyDescent="0.25">
      <c r="A700" s="56">
        <v>690</v>
      </c>
      <c r="B700" s="40"/>
      <c r="C700" s="40" t="s">
        <v>102</v>
      </c>
      <c r="D700" s="40"/>
      <c r="E700" s="56">
        <v>4</v>
      </c>
      <c r="F700" s="30" t="s">
        <v>73</v>
      </c>
      <c r="G700" s="74">
        <v>500</v>
      </c>
      <c r="H700" s="74">
        <v>2000</v>
      </c>
      <c r="I700" s="36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55"/>
      <c r="X700" s="75"/>
      <c r="Y700" s="76"/>
      <c r="Z700" s="76"/>
      <c r="AA700" s="76"/>
      <c r="AB700" s="76"/>
      <c r="AC700" s="76"/>
      <c r="AD700" s="76"/>
      <c r="AE700" s="76"/>
      <c r="AF700" s="76"/>
      <c r="AG700" s="76"/>
      <c r="AH700" s="76"/>
      <c r="AI700" s="76"/>
    </row>
    <row r="701" spans="1:35" s="46" customFormat="1" ht="14.25" x14ac:dyDescent="0.25">
      <c r="A701" s="56">
        <v>691</v>
      </c>
      <c r="B701" s="40"/>
      <c r="C701" s="40" t="s">
        <v>103</v>
      </c>
      <c r="D701" s="40"/>
      <c r="E701" s="56">
        <v>4</v>
      </c>
      <c r="F701" s="30" t="s">
        <v>104</v>
      </c>
      <c r="G701" s="74">
        <v>700</v>
      </c>
      <c r="H701" s="74">
        <v>2800</v>
      </c>
      <c r="I701" s="36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55"/>
      <c r="X701" s="75"/>
      <c r="Y701" s="76"/>
      <c r="Z701" s="76"/>
      <c r="AA701" s="76"/>
      <c r="AB701" s="76"/>
      <c r="AC701" s="76"/>
      <c r="AD701" s="76"/>
      <c r="AE701" s="76"/>
      <c r="AF701" s="76"/>
      <c r="AG701" s="76"/>
      <c r="AH701" s="76"/>
      <c r="AI701" s="76"/>
    </row>
    <row r="702" spans="1:35" s="46" customFormat="1" ht="27" x14ac:dyDescent="0.25">
      <c r="A702" s="63">
        <v>692</v>
      </c>
      <c r="B702" s="69" t="s">
        <v>62</v>
      </c>
      <c r="C702" s="69" t="s">
        <v>27</v>
      </c>
      <c r="D702" s="69" t="s">
        <v>28</v>
      </c>
      <c r="E702" s="70"/>
      <c r="F702" s="70"/>
      <c r="G702" s="69"/>
      <c r="H702" s="71">
        <v>10228</v>
      </c>
      <c r="I702" s="69" t="s">
        <v>64</v>
      </c>
      <c r="J702" s="106"/>
      <c r="K702" s="106">
        <v>1</v>
      </c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55"/>
      <c r="W702" s="47"/>
      <c r="X702" s="77"/>
      <c r="Y702" s="73">
        <f>H702</f>
        <v>10228</v>
      </c>
      <c r="Z702" s="73"/>
      <c r="AA702" s="73"/>
      <c r="AB702" s="73"/>
      <c r="AC702" s="73"/>
      <c r="AD702" s="73"/>
      <c r="AE702" s="73"/>
      <c r="AF702" s="73"/>
      <c r="AG702" s="73"/>
      <c r="AH702" s="73"/>
      <c r="AI702" s="73"/>
    </row>
    <row r="703" spans="1:35" s="46" customFormat="1" ht="14.25" x14ac:dyDescent="0.25">
      <c r="A703" s="56">
        <v>693</v>
      </c>
      <c r="B703" s="40"/>
      <c r="C703" s="40" t="s">
        <v>89</v>
      </c>
      <c r="D703" s="40"/>
      <c r="E703" s="56">
        <v>4</v>
      </c>
      <c r="F703" s="30" t="s">
        <v>85</v>
      </c>
      <c r="G703" s="74">
        <v>140</v>
      </c>
      <c r="H703" s="74">
        <v>560</v>
      </c>
      <c r="I703" s="36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55"/>
      <c r="X703" s="75"/>
      <c r="Y703" s="76"/>
      <c r="Z703" s="76"/>
      <c r="AA703" s="76"/>
      <c r="AB703" s="76"/>
      <c r="AC703" s="76"/>
      <c r="AD703" s="76"/>
      <c r="AE703" s="76"/>
      <c r="AF703" s="76"/>
      <c r="AG703" s="76"/>
      <c r="AH703" s="76"/>
      <c r="AI703" s="76"/>
    </row>
    <row r="704" spans="1:35" s="46" customFormat="1" ht="14.25" x14ac:dyDescent="0.25">
      <c r="A704" s="56">
        <v>694</v>
      </c>
      <c r="B704" s="40"/>
      <c r="C704" s="40" t="s">
        <v>90</v>
      </c>
      <c r="D704" s="40"/>
      <c r="E704" s="56">
        <v>15</v>
      </c>
      <c r="F704" s="30" t="s">
        <v>91</v>
      </c>
      <c r="G704" s="74">
        <v>32</v>
      </c>
      <c r="H704" s="74">
        <v>480</v>
      </c>
      <c r="I704" s="36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55"/>
      <c r="X704" s="75"/>
      <c r="Y704" s="76"/>
      <c r="Z704" s="76"/>
      <c r="AA704" s="76"/>
      <c r="AB704" s="76"/>
      <c r="AC704" s="76"/>
      <c r="AD704" s="76"/>
      <c r="AE704" s="76"/>
      <c r="AF704" s="76"/>
      <c r="AG704" s="76"/>
      <c r="AH704" s="76"/>
      <c r="AI704" s="76"/>
    </row>
    <row r="705" spans="1:35" s="46" customFormat="1" ht="14.25" x14ac:dyDescent="0.25">
      <c r="A705" s="56">
        <v>695</v>
      </c>
      <c r="B705" s="40"/>
      <c r="C705" s="40" t="s">
        <v>92</v>
      </c>
      <c r="D705" s="40"/>
      <c r="E705" s="56">
        <v>1</v>
      </c>
      <c r="F705" s="30" t="s">
        <v>93</v>
      </c>
      <c r="G705" s="74">
        <v>100</v>
      </c>
      <c r="H705" s="74">
        <v>100</v>
      </c>
      <c r="I705" s="36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55"/>
      <c r="X705" s="75"/>
      <c r="Y705" s="76"/>
      <c r="Z705" s="76"/>
      <c r="AA705" s="76"/>
      <c r="AB705" s="76"/>
      <c r="AC705" s="76"/>
      <c r="AD705" s="76"/>
      <c r="AE705" s="76"/>
      <c r="AF705" s="76"/>
      <c r="AG705" s="76"/>
      <c r="AH705" s="76"/>
      <c r="AI705" s="76"/>
    </row>
    <row r="706" spans="1:35" s="46" customFormat="1" ht="14.25" x14ac:dyDescent="0.25">
      <c r="A706" s="56">
        <v>696</v>
      </c>
      <c r="B706" s="40"/>
      <c r="C706" s="40" t="s">
        <v>94</v>
      </c>
      <c r="D706" s="40"/>
      <c r="E706" s="56">
        <v>20</v>
      </c>
      <c r="F706" s="30" t="s">
        <v>73</v>
      </c>
      <c r="G706" s="74">
        <v>14</v>
      </c>
      <c r="H706" s="74">
        <v>280</v>
      </c>
      <c r="I706" s="36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55"/>
      <c r="X706" s="75"/>
      <c r="Y706" s="76"/>
      <c r="Z706" s="76"/>
      <c r="AA706" s="76"/>
      <c r="AB706" s="76"/>
      <c r="AC706" s="76"/>
      <c r="AD706" s="76"/>
      <c r="AE706" s="76"/>
      <c r="AF706" s="76"/>
      <c r="AG706" s="76"/>
      <c r="AH706" s="76"/>
      <c r="AI706" s="76"/>
    </row>
    <row r="707" spans="1:35" s="46" customFormat="1" ht="14.25" x14ac:dyDescent="0.25">
      <c r="A707" s="56">
        <v>697</v>
      </c>
      <c r="B707" s="40"/>
      <c r="C707" s="40" t="s">
        <v>95</v>
      </c>
      <c r="D707" s="40"/>
      <c r="E707" s="56">
        <v>1</v>
      </c>
      <c r="F707" s="30" t="s">
        <v>187</v>
      </c>
      <c r="G707" s="74">
        <v>360</v>
      </c>
      <c r="H707" s="74">
        <v>360</v>
      </c>
      <c r="I707" s="36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55"/>
      <c r="X707" s="75"/>
      <c r="Y707" s="76"/>
      <c r="Z707" s="76"/>
      <c r="AA707" s="76"/>
      <c r="AB707" s="76"/>
      <c r="AC707" s="76"/>
      <c r="AD707" s="76"/>
      <c r="AE707" s="76"/>
      <c r="AF707" s="76"/>
      <c r="AG707" s="76"/>
      <c r="AH707" s="76"/>
      <c r="AI707" s="76"/>
    </row>
    <row r="708" spans="1:35" s="46" customFormat="1" ht="14.25" x14ac:dyDescent="0.25">
      <c r="A708" s="56">
        <v>698</v>
      </c>
      <c r="B708" s="40"/>
      <c r="C708" s="40" t="s">
        <v>97</v>
      </c>
      <c r="D708" s="40"/>
      <c r="E708" s="56">
        <v>1</v>
      </c>
      <c r="F708" s="30" t="s">
        <v>187</v>
      </c>
      <c r="G708" s="74">
        <v>360</v>
      </c>
      <c r="H708" s="74">
        <v>360</v>
      </c>
      <c r="I708" s="36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55"/>
      <c r="X708" s="75"/>
      <c r="Y708" s="76"/>
      <c r="Z708" s="76"/>
      <c r="AA708" s="76"/>
      <c r="AB708" s="76"/>
      <c r="AC708" s="76"/>
      <c r="AD708" s="76"/>
      <c r="AE708" s="76"/>
      <c r="AF708" s="76"/>
      <c r="AG708" s="76"/>
      <c r="AH708" s="76"/>
      <c r="AI708" s="76"/>
    </row>
    <row r="709" spans="1:35" s="46" customFormat="1" ht="14.25" x14ac:dyDescent="0.25">
      <c r="A709" s="56">
        <v>699</v>
      </c>
      <c r="B709" s="40"/>
      <c r="C709" s="40" t="s">
        <v>99</v>
      </c>
      <c r="D709" s="40"/>
      <c r="E709" s="56">
        <v>1</v>
      </c>
      <c r="F709" s="30" t="s">
        <v>187</v>
      </c>
      <c r="G709" s="74">
        <v>360</v>
      </c>
      <c r="H709" s="74">
        <v>360</v>
      </c>
      <c r="I709" s="36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55"/>
      <c r="X709" s="75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</row>
    <row r="710" spans="1:35" s="46" customFormat="1" ht="14.25" x14ac:dyDescent="0.25">
      <c r="A710" s="56">
        <v>700</v>
      </c>
      <c r="B710" s="40"/>
      <c r="C710" s="40" t="s">
        <v>100</v>
      </c>
      <c r="D710" s="40"/>
      <c r="E710" s="56">
        <v>1</v>
      </c>
      <c r="F710" s="30" t="s">
        <v>73</v>
      </c>
      <c r="G710" s="74">
        <v>1379</v>
      </c>
      <c r="H710" s="74">
        <v>1379</v>
      </c>
      <c r="I710" s="36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55"/>
      <c r="X710" s="75"/>
      <c r="Y710" s="76"/>
      <c r="Z710" s="76"/>
      <c r="AA710" s="76"/>
      <c r="AB710" s="76"/>
      <c r="AC710" s="76"/>
      <c r="AD710" s="76"/>
      <c r="AE710" s="76"/>
      <c r="AF710" s="76"/>
      <c r="AG710" s="76"/>
      <c r="AH710" s="76"/>
      <c r="AI710" s="76"/>
    </row>
    <row r="711" spans="1:35" s="46" customFormat="1" ht="14.25" x14ac:dyDescent="0.25">
      <c r="A711" s="56">
        <v>701</v>
      </c>
      <c r="B711" s="40"/>
      <c r="C711" s="40" t="s">
        <v>101</v>
      </c>
      <c r="D711" s="40"/>
      <c r="E711" s="56">
        <v>1</v>
      </c>
      <c r="F711" s="30" t="s">
        <v>93</v>
      </c>
      <c r="G711" s="74">
        <v>41</v>
      </c>
      <c r="H711" s="74">
        <v>41</v>
      </c>
      <c r="I711" s="36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55"/>
      <c r="X711" s="75"/>
      <c r="Y711" s="76"/>
      <c r="Z711" s="76"/>
      <c r="AA711" s="76"/>
      <c r="AB711" s="76"/>
      <c r="AC711" s="76"/>
      <c r="AD711" s="76"/>
      <c r="AE711" s="76"/>
      <c r="AF711" s="76"/>
      <c r="AG711" s="76"/>
      <c r="AH711" s="76"/>
      <c r="AI711" s="76"/>
    </row>
    <row r="712" spans="1:35" s="46" customFormat="1" ht="14.25" x14ac:dyDescent="0.25">
      <c r="A712" s="56">
        <v>702</v>
      </c>
      <c r="B712" s="40"/>
      <c r="C712" s="40" t="s">
        <v>105</v>
      </c>
      <c r="D712" s="40"/>
      <c r="E712" s="56">
        <v>1</v>
      </c>
      <c r="F712" s="30" t="s">
        <v>73</v>
      </c>
      <c r="G712" s="74">
        <v>830</v>
      </c>
      <c r="H712" s="74">
        <v>830</v>
      </c>
      <c r="I712" s="36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55"/>
      <c r="X712" s="75"/>
      <c r="Y712" s="76"/>
      <c r="Z712" s="76"/>
      <c r="AA712" s="76"/>
      <c r="AB712" s="76"/>
      <c r="AC712" s="76"/>
      <c r="AD712" s="76"/>
      <c r="AE712" s="76"/>
      <c r="AF712" s="76"/>
      <c r="AG712" s="76"/>
      <c r="AH712" s="76"/>
      <c r="AI712" s="76"/>
    </row>
    <row r="713" spans="1:35" s="46" customFormat="1" ht="14.25" x14ac:dyDescent="0.25">
      <c r="A713" s="56">
        <v>703</v>
      </c>
      <c r="B713" s="40"/>
      <c r="C713" s="40" t="s">
        <v>230</v>
      </c>
      <c r="D713" s="40"/>
      <c r="E713" s="56">
        <v>1</v>
      </c>
      <c r="F713" s="30" t="s">
        <v>73</v>
      </c>
      <c r="G713" s="74">
        <v>100</v>
      </c>
      <c r="H713" s="74">
        <v>100</v>
      </c>
      <c r="I713" s="36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55"/>
      <c r="X713" s="75"/>
      <c r="Y713" s="76"/>
      <c r="Z713" s="76"/>
      <c r="AA713" s="76"/>
      <c r="AB713" s="76"/>
      <c r="AC713" s="76"/>
      <c r="AD713" s="76"/>
      <c r="AE713" s="76"/>
      <c r="AF713" s="76"/>
      <c r="AG713" s="76"/>
      <c r="AH713" s="76"/>
      <c r="AI713" s="76"/>
    </row>
    <row r="714" spans="1:35" s="46" customFormat="1" ht="14.25" x14ac:dyDescent="0.25">
      <c r="A714" s="56">
        <v>704</v>
      </c>
      <c r="B714" s="40"/>
      <c r="C714" s="40" t="s">
        <v>233</v>
      </c>
      <c r="D714" s="40"/>
      <c r="E714" s="56">
        <v>1</v>
      </c>
      <c r="F714" s="30" t="s">
        <v>73</v>
      </c>
      <c r="G714" s="74">
        <v>150</v>
      </c>
      <c r="H714" s="74">
        <v>150</v>
      </c>
      <c r="I714" s="36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55"/>
      <c r="X714" s="75"/>
      <c r="Y714" s="76"/>
      <c r="Z714" s="76"/>
      <c r="AA714" s="76"/>
      <c r="AB714" s="76"/>
      <c r="AC714" s="76"/>
      <c r="AD714" s="76"/>
      <c r="AE714" s="76"/>
      <c r="AF714" s="76"/>
      <c r="AG714" s="76"/>
      <c r="AH714" s="76"/>
      <c r="AI714" s="76"/>
    </row>
    <row r="715" spans="1:35" s="46" customFormat="1" ht="14.25" x14ac:dyDescent="0.25">
      <c r="A715" s="56">
        <v>705</v>
      </c>
      <c r="B715" s="40"/>
      <c r="C715" s="40" t="s">
        <v>102</v>
      </c>
      <c r="D715" s="40"/>
      <c r="E715" s="56">
        <v>6</v>
      </c>
      <c r="F715" s="30" t="s">
        <v>73</v>
      </c>
      <c r="G715" s="74">
        <v>500</v>
      </c>
      <c r="H715" s="74">
        <v>3000</v>
      </c>
      <c r="I715" s="36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55"/>
      <c r="X715" s="75"/>
      <c r="Y715" s="76"/>
      <c r="Z715" s="76"/>
      <c r="AA715" s="76"/>
      <c r="AB715" s="76"/>
      <c r="AC715" s="76"/>
      <c r="AD715" s="76"/>
      <c r="AE715" s="76"/>
      <c r="AF715" s="76"/>
      <c r="AG715" s="76"/>
      <c r="AH715" s="76"/>
      <c r="AI715" s="76"/>
    </row>
    <row r="716" spans="1:35" s="46" customFormat="1" ht="14.25" x14ac:dyDescent="0.25">
      <c r="A716" s="56">
        <v>706</v>
      </c>
      <c r="B716" s="40"/>
      <c r="C716" s="40" t="s">
        <v>103</v>
      </c>
      <c r="D716" s="40"/>
      <c r="E716" s="56">
        <v>4</v>
      </c>
      <c r="F716" s="30" t="s">
        <v>104</v>
      </c>
      <c r="G716" s="74">
        <v>557</v>
      </c>
      <c r="H716" s="74">
        <v>2228</v>
      </c>
      <c r="I716" s="36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55"/>
      <c r="X716" s="75"/>
      <c r="Y716" s="76"/>
      <c r="Z716" s="76"/>
      <c r="AA716" s="76"/>
      <c r="AB716" s="76"/>
      <c r="AC716" s="76"/>
      <c r="AD716" s="76"/>
      <c r="AE716" s="76"/>
      <c r="AF716" s="76"/>
      <c r="AG716" s="76"/>
      <c r="AH716" s="76"/>
      <c r="AI716" s="76"/>
    </row>
    <row r="717" spans="1:35" s="46" customFormat="1" ht="27" x14ac:dyDescent="0.25">
      <c r="A717" s="63">
        <v>707</v>
      </c>
      <c r="B717" s="69" t="s">
        <v>62</v>
      </c>
      <c r="C717" s="69" t="s">
        <v>35</v>
      </c>
      <c r="D717" s="69" t="s">
        <v>28</v>
      </c>
      <c r="E717" s="70"/>
      <c r="F717" s="70"/>
      <c r="G717" s="69"/>
      <c r="H717" s="71">
        <v>10660</v>
      </c>
      <c r="I717" s="69" t="s">
        <v>64</v>
      </c>
      <c r="J717" s="106"/>
      <c r="K717" s="106"/>
      <c r="L717" s="106"/>
      <c r="M717" s="106"/>
      <c r="N717" s="106"/>
      <c r="O717" s="106"/>
      <c r="P717" s="106"/>
      <c r="Q717" s="106"/>
      <c r="R717" s="106">
        <v>1</v>
      </c>
      <c r="S717" s="106"/>
      <c r="T717" s="106"/>
      <c r="U717" s="106"/>
      <c r="V717" s="55"/>
      <c r="W717" s="47"/>
      <c r="X717" s="77"/>
      <c r="Y717" s="73"/>
      <c r="Z717" s="73"/>
      <c r="AA717" s="73"/>
      <c r="AB717" s="73"/>
      <c r="AC717" s="73"/>
      <c r="AD717" s="73"/>
      <c r="AE717" s="73"/>
      <c r="AF717" s="73">
        <f>H717</f>
        <v>10660</v>
      </c>
      <c r="AG717" s="73"/>
      <c r="AH717" s="73"/>
      <c r="AI717" s="73"/>
    </row>
    <row r="718" spans="1:35" s="46" customFormat="1" ht="14.25" x14ac:dyDescent="0.25">
      <c r="A718" s="56">
        <v>708</v>
      </c>
      <c r="B718" s="40"/>
      <c r="C718" s="40" t="s">
        <v>89</v>
      </c>
      <c r="D718" s="40"/>
      <c r="E718" s="56">
        <v>5</v>
      </c>
      <c r="F718" s="30" t="s">
        <v>85</v>
      </c>
      <c r="G718" s="74">
        <v>180</v>
      </c>
      <c r="H718" s="74">
        <v>900</v>
      </c>
      <c r="I718" s="36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55"/>
      <c r="X718" s="75"/>
      <c r="Y718" s="76"/>
      <c r="Z718" s="76"/>
      <c r="AA718" s="76"/>
      <c r="AB718" s="76"/>
      <c r="AC718" s="76"/>
      <c r="AD718" s="76"/>
      <c r="AE718" s="76"/>
      <c r="AF718" s="76"/>
      <c r="AG718" s="76"/>
      <c r="AH718" s="76"/>
      <c r="AI718" s="76"/>
    </row>
    <row r="719" spans="1:35" s="46" customFormat="1" ht="14.25" x14ac:dyDescent="0.25">
      <c r="A719" s="56">
        <v>709</v>
      </c>
      <c r="B719" s="40"/>
      <c r="C719" s="40" t="s">
        <v>90</v>
      </c>
      <c r="D719" s="40"/>
      <c r="E719" s="56">
        <v>15</v>
      </c>
      <c r="F719" s="30" t="s">
        <v>91</v>
      </c>
      <c r="G719" s="74">
        <v>32</v>
      </c>
      <c r="H719" s="74">
        <v>480</v>
      </c>
      <c r="I719" s="36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55"/>
      <c r="X719" s="75"/>
      <c r="Y719" s="76"/>
      <c r="Z719" s="76"/>
      <c r="AA719" s="76"/>
      <c r="AB719" s="76"/>
      <c r="AC719" s="76"/>
      <c r="AD719" s="76"/>
      <c r="AE719" s="76"/>
      <c r="AF719" s="76"/>
      <c r="AG719" s="76"/>
      <c r="AH719" s="76"/>
      <c r="AI719" s="76"/>
    </row>
    <row r="720" spans="1:35" s="46" customFormat="1" ht="14.25" x14ac:dyDescent="0.25">
      <c r="A720" s="56">
        <v>710</v>
      </c>
      <c r="B720" s="40"/>
      <c r="C720" s="40" t="s">
        <v>92</v>
      </c>
      <c r="D720" s="40"/>
      <c r="E720" s="56">
        <v>1</v>
      </c>
      <c r="F720" s="30" t="s">
        <v>93</v>
      </c>
      <c r="G720" s="74">
        <v>100</v>
      </c>
      <c r="H720" s="74">
        <v>100</v>
      </c>
      <c r="I720" s="36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55"/>
      <c r="X720" s="75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</row>
    <row r="721" spans="1:35" s="46" customFormat="1" ht="14.25" x14ac:dyDescent="0.25">
      <c r="A721" s="56">
        <v>711</v>
      </c>
      <c r="B721" s="40"/>
      <c r="C721" s="40" t="s">
        <v>94</v>
      </c>
      <c r="D721" s="40"/>
      <c r="E721" s="56">
        <v>20</v>
      </c>
      <c r="F721" s="30" t="s">
        <v>73</v>
      </c>
      <c r="G721" s="74">
        <v>14</v>
      </c>
      <c r="H721" s="74">
        <v>280</v>
      </c>
      <c r="I721" s="36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55"/>
      <c r="X721" s="75"/>
      <c r="Y721" s="76"/>
      <c r="Z721" s="76"/>
      <c r="AA721" s="76"/>
      <c r="AB721" s="76"/>
      <c r="AC721" s="76"/>
      <c r="AD721" s="76"/>
      <c r="AE721" s="76"/>
      <c r="AF721" s="76"/>
      <c r="AG721" s="76"/>
      <c r="AH721" s="76"/>
      <c r="AI721" s="76"/>
    </row>
    <row r="722" spans="1:35" s="46" customFormat="1" ht="14.25" x14ac:dyDescent="0.25">
      <c r="A722" s="56">
        <v>712</v>
      </c>
      <c r="B722" s="40"/>
      <c r="C722" s="40" t="s">
        <v>95</v>
      </c>
      <c r="D722" s="40"/>
      <c r="E722" s="56">
        <v>1</v>
      </c>
      <c r="F722" s="30" t="s">
        <v>187</v>
      </c>
      <c r="G722" s="74">
        <v>360</v>
      </c>
      <c r="H722" s="74">
        <v>360</v>
      </c>
      <c r="I722" s="36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55"/>
      <c r="X722" s="75"/>
      <c r="Y722" s="76"/>
      <c r="Z722" s="76"/>
      <c r="AA722" s="76"/>
      <c r="AB722" s="76"/>
      <c r="AC722" s="76"/>
      <c r="AD722" s="76"/>
      <c r="AE722" s="76"/>
      <c r="AF722" s="76"/>
      <c r="AG722" s="76"/>
      <c r="AH722" s="76"/>
      <c r="AI722" s="76"/>
    </row>
    <row r="723" spans="1:35" s="46" customFormat="1" ht="14.25" x14ac:dyDescent="0.25">
      <c r="A723" s="56">
        <v>713</v>
      </c>
      <c r="B723" s="40"/>
      <c r="C723" s="40" t="s">
        <v>97</v>
      </c>
      <c r="D723" s="40"/>
      <c r="E723" s="56">
        <v>1</v>
      </c>
      <c r="F723" s="30" t="s">
        <v>187</v>
      </c>
      <c r="G723" s="74">
        <v>360</v>
      </c>
      <c r="H723" s="74">
        <v>360</v>
      </c>
      <c r="I723" s="36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55"/>
      <c r="X723" s="75"/>
      <c r="Y723" s="76"/>
      <c r="Z723" s="76"/>
      <c r="AA723" s="76"/>
      <c r="AB723" s="76"/>
      <c r="AC723" s="76"/>
      <c r="AD723" s="76"/>
      <c r="AE723" s="76"/>
      <c r="AF723" s="76"/>
      <c r="AG723" s="76"/>
      <c r="AH723" s="76"/>
      <c r="AI723" s="76"/>
    </row>
    <row r="724" spans="1:35" s="46" customFormat="1" ht="14.25" x14ac:dyDescent="0.25">
      <c r="A724" s="56">
        <v>714</v>
      </c>
      <c r="B724" s="40"/>
      <c r="C724" s="40" t="s">
        <v>98</v>
      </c>
      <c r="D724" s="40"/>
      <c r="E724" s="56">
        <v>1</v>
      </c>
      <c r="F724" s="30" t="s">
        <v>187</v>
      </c>
      <c r="G724" s="74">
        <v>360</v>
      </c>
      <c r="H724" s="74">
        <v>360</v>
      </c>
      <c r="I724" s="36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55"/>
      <c r="X724" s="75"/>
      <c r="Y724" s="76"/>
      <c r="Z724" s="76"/>
      <c r="AA724" s="76"/>
      <c r="AB724" s="76"/>
      <c r="AC724" s="76"/>
      <c r="AD724" s="76"/>
      <c r="AE724" s="76"/>
      <c r="AF724" s="76"/>
      <c r="AG724" s="76"/>
      <c r="AH724" s="76"/>
      <c r="AI724" s="76"/>
    </row>
    <row r="725" spans="1:35" s="46" customFormat="1" ht="14.25" x14ac:dyDescent="0.25">
      <c r="A725" s="56">
        <v>715</v>
      </c>
      <c r="B725" s="40"/>
      <c r="C725" s="40" t="s">
        <v>99</v>
      </c>
      <c r="D725" s="40"/>
      <c r="E725" s="56">
        <v>1</v>
      </c>
      <c r="F725" s="30" t="s">
        <v>187</v>
      </c>
      <c r="G725" s="74">
        <v>360</v>
      </c>
      <c r="H725" s="74">
        <v>360</v>
      </c>
      <c r="I725" s="36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55"/>
      <c r="X725" s="75"/>
      <c r="Y725" s="76"/>
      <c r="Z725" s="76"/>
      <c r="AA725" s="76"/>
      <c r="AB725" s="76"/>
      <c r="AC725" s="76"/>
      <c r="AD725" s="76"/>
      <c r="AE725" s="76"/>
      <c r="AF725" s="76"/>
      <c r="AG725" s="76"/>
      <c r="AH725" s="76"/>
      <c r="AI725" s="76"/>
    </row>
    <row r="726" spans="1:35" s="46" customFormat="1" ht="14.25" x14ac:dyDescent="0.25">
      <c r="A726" s="56">
        <v>716</v>
      </c>
      <c r="B726" s="40"/>
      <c r="C726" s="40" t="s">
        <v>100</v>
      </c>
      <c r="D726" s="40"/>
      <c r="E726" s="56">
        <v>1</v>
      </c>
      <c r="F726" s="30" t="s">
        <v>73</v>
      </c>
      <c r="G726" s="74">
        <v>1379</v>
      </c>
      <c r="H726" s="74">
        <v>1379</v>
      </c>
      <c r="I726" s="36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55"/>
      <c r="X726" s="75"/>
      <c r="Y726" s="76"/>
      <c r="Z726" s="76"/>
      <c r="AA726" s="76"/>
      <c r="AB726" s="76"/>
      <c r="AC726" s="76"/>
      <c r="AD726" s="76"/>
      <c r="AE726" s="76"/>
      <c r="AF726" s="76"/>
      <c r="AG726" s="76"/>
      <c r="AH726" s="76"/>
      <c r="AI726" s="76"/>
    </row>
    <row r="727" spans="1:35" s="46" customFormat="1" ht="14.25" x14ac:dyDescent="0.25">
      <c r="A727" s="56">
        <v>717</v>
      </c>
      <c r="B727" s="40"/>
      <c r="C727" s="40" t="s">
        <v>101</v>
      </c>
      <c r="D727" s="40"/>
      <c r="E727" s="56">
        <v>1</v>
      </c>
      <c r="F727" s="30" t="s">
        <v>93</v>
      </c>
      <c r="G727" s="74">
        <v>41</v>
      </c>
      <c r="H727" s="74">
        <v>41</v>
      </c>
      <c r="I727" s="36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55"/>
      <c r="X727" s="75"/>
      <c r="Y727" s="76"/>
      <c r="Z727" s="76"/>
      <c r="AA727" s="76"/>
      <c r="AB727" s="76"/>
      <c r="AC727" s="76"/>
      <c r="AD727" s="76"/>
      <c r="AE727" s="76"/>
      <c r="AF727" s="76"/>
      <c r="AG727" s="76"/>
      <c r="AH727" s="76"/>
      <c r="AI727" s="76"/>
    </row>
    <row r="728" spans="1:35" s="46" customFormat="1" ht="14.25" x14ac:dyDescent="0.25">
      <c r="A728" s="56">
        <v>718</v>
      </c>
      <c r="B728" s="40"/>
      <c r="C728" s="40" t="s">
        <v>105</v>
      </c>
      <c r="D728" s="40"/>
      <c r="E728" s="56">
        <v>1</v>
      </c>
      <c r="F728" s="30" t="s">
        <v>73</v>
      </c>
      <c r="G728" s="74">
        <v>990</v>
      </c>
      <c r="H728" s="74">
        <v>990</v>
      </c>
      <c r="I728" s="36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55"/>
      <c r="X728" s="75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</row>
    <row r="729" spans="1:35" s="46" customFormat="1" ht="14.25" x14ac:dyDescent="0.25">
      <c r="A729" s="56">
        <v>719</v>
      </c>
      <c r="B729" s="40"/>
      <c r="C729" s="40" t="s">
        <v>233</v>
      </c>
      <c r="D729" s="40"/>
      <c r="E729" s="56">
        <v>1</v>
      </c>
      <c r="F729" s="30" t="s">
        <v>73</v>
      </c>
      <c r="G729" s="74">
        <v>150</v>
      </c>
      <c r="H729" s="74">
        <v>150</v>
      </c>
      <c r="I729" s="36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55"/>
      <c r="X729" s="75"/>
      <c r="Y729" s="76"/>
      <c r="Z729" s="76"/>
      <c r="AA729" s="76"/>
      <c r="AB729" s="76"/>
      <c r="AC729" s="76"/>
      <c r="AD729" s="76"/>
      <c r="AE729" s="76"/>
      <c r="AF729" s="76"/>
      <c r="AG729" s="76"/>
      <c r="AH729" s="76"/>
      <c r="AI729" s="76"/>
    </row>
    <row r="730" spans="1:35" s="46" customFormat="1" ht="14.25" x14ac:dyDescent="0.25">
      <c r="A730" s="56">
        <v>720</v>
      </c>
      <c r="B730" s="40"/>
      <c r="C730" s="40" t="s">
        <v>230</v>
      </c>
      <c r="D730" s="40"/>
      <c r="E730" s="56">
        <v>1</v>
      </c>
      <c r="F730" s="30" t="s">
        <v>73</v>
      </c>
      <c r="G730" s="74">
        <v>100</v>
      </c>
      <c r="H730" s="74">
        <v>100</v>
      </c>
      <c r="I730" s="36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55"/>
      <c r="X730" s="75"/>
      <c r="Y730" s="76"/>
      <c r="Z730" s="76"/>
      <c r="AA730" s="76"/>
      <c r="AB730" s="76"/>
      <c r="AC730" s="76"/>
      <c r="AD730" s="76"/>
      <c r="AE730" s="76"/>
      <c r="AF730" s="76"/>
      <c r="AG730" s="76"/>
      <c r="AH730" s="76"/>
      <c r="AI730" s="76"/>
    </row>
    <row r="731" spans="1:35" s="46" customFormat="1" ht="14.25" x14ac:dyDescent="0.25">
      <c r="A731" s="56">
        <v>721</v>
      </c>
      <c r="B731" s="40"/>
      <c r="C731" s="40" t="s">
        <v>102</v>
      </c>
      <c r="D731" s="40"/>
      <c r="E731" s="56">
        <v>4</v>
      </c>
      <c r="F731" s="30" t="s">
        <v>73</v>
      </c>
      <c r="G731" s="74">
        <v>500</v>
      </c>
      <c r="H731" s="74">
        <v>2000</v>
      </c>
      <c r="I731" s="36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55"/>
      <c r="X731" s="75"/>
      <c r="Y731" s="76"/>
      <c r="Z731" s="76"/>
      <c r="AA731" s="76"/>
      <c r="AB731" s="76"/>
      <c r="AC731" s="76"/>
      <c r="AD731" s="76"/>
      <c r="AE731" s="76"/>
      <c r="AF731" s="76"/>
      <c r="AG731" s="76"/>
      <c r="AH731" s="76"/>
      <c r="AI731" s="76"/>
    </row>
    <row r="732" spans="1:35" s="46" customFormat="1" ht="14.25" x14ac:dyDescent="0.25">
      <c r="A732" s="56">
        <v>722</v>
      </c>
      <c r="B732" s="40"/>
      <c r="C732" s="40" t="s">
        <v>103</v>
      </c>
      <c r="D732" s="40"/>
      <c r="E732" s="56">
        <v>4</v>
      </c>
      <c r="F732" s="30" t="s">
        <v>104</v>
      </c>
      <c r="G732" s="74">
        <v>700</v>
      </c>
      <c r="H732" s="74">
        <v>2800</v>
      </c>
      <c r="I732" s="36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55"/>
      <c r="X732" s="75"/>
      <c r="Y732" s="76"/>
      <c r="Z732" s="76"/>
      <c r="AA732" s="76"/>
      <c r="AB732" s="76"/>
      <c r="AC732" s="76"/>
      <c r="AD732" s="76"/>
      <c r="AE732" s="76"/>
      <c r="AF732" s="76"/>
      <c r="AG732" s="76"/>
      <c r="AH732" s="76"/>
      <c r="AI732" s="76"/>
    </row>
    <row r="733" spans="1:35" s="46" customFormat="1" ht="27" x14ac:dyDescent="0.25">
      <c r="A733" s="63">
        <v>723</v>
      </c>
      <c r="B733" s="69" t="s">
        <v>62</v>
      </c>
      <c r="C733" s="69" t="s">
        <v>43</v>
      </c>
      <c r="D733" s="69" t="s">
        <v>28</v>
      </c>
      <c r="E733" s="70"/>
      <c r="F733" s="70"/>
      <c r="G733" s="69"/>
      <c r="H733" s="71">
        <v>53987</v>
      </c>
      <c r="I733" s="69" t="s">
        <v>64</v>
      </c>
      <c r="J733" s="106"/>
      <c r="K733" s="106">
        <v>1</v>
      </c>
      <c r="L733" s="106"/>
      <c r="M733" s="106"/>
      <c r="N733" s="106"/>
      <c r="O733" s="106"/>
      <c r="P733" s="106"/>
      <c r="Q733" s="106"/>
      <c r="R733" s="106">
        <v>1</v>
      </c>
      <c r="S733" s="106"/>
      <c r="T733" s="106"/>
      <c r="U733" s="106"/>
      <c r="V733" s="55"/>
      <c r="W733" s="47"/>
      <c r="X733" s="77"/>
      <c r="Y733" s="73">
        <v>26993.5</v>
      </c>
      <c r="Z733" s="73"/>
      <c r="AA733" s="73"/>
      <c r="AB733" s="73"/>
      <c r="AC733" s="73"/>
      <c r="AD733" s="73"/>
      <c r="AE733" s="73"/>
      <c r="AF733" s="73">
        <v>26993.5</v>
      </c>
      <c r="AG733" s="73"/>
      <c r="AH733" s="73"/>
      <c r="AI733" s="73"/>
    </row>
    <row r="734" spans="1:35" s="46" customFormat="1" ht="14.25" x14ac:dyDescent="0.25">
      <c r="A734" s="56">
        <v>724</v>
      </c>
      <c r="B734" s="40"/>
      <c r="C734" s="40" t="s">
        <v>105</v>
      </c>
      <c r="D734" s="40"/>
      <c r="E734" s="56">
        <v>2</v>
      </c>
      <c r="F734" s="30" t="s">
        <v>73</v>
      </c>
      <c r="G734" s="74">
        <v>1100</v>
      </c>
      <c r="H734" s="74">
        <v>2200</v>
      </c>
      <c r="I734" s="36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55"/>
      <c r="X734" s="75"/>
      <c r="Y734" s="76"/>
      <c r="Z734" s="76"/>
      <c r="AA734" s="76"/>
      <c r="AB734" s="76"/>
      <c r="AC734" s="76"/>
      <c r="AD734" s="76"/>
      <c r="AE734" s="76"/>
      <c r="AF734" s="76"/>
      <c r="AG734" s="76"/>
      <c r="AH734" s="76"/>
      <c r="AI734" s="76"/>
    </row>
    <row r="735" spans="1:35" s="46" customFormat="1" ht="14.25" x14ac:dyDescent="0.25">
      <c r="A735" s="56">
        <v>725</v>
      </c>
      <c r="B735" s="40"/>
      <c r="C735" s="40" t="s">
        <v>196</v>
      </c>
      <c r="D735" s="40"/>
      <c r="E735" s="56">
        <v>2</v>
      </c>
      <c r="F735" s="30" t="s">
        <v>73</v>
      </c>
      <c r="G735" s="74">
        <v>81</v>
      </c>
      <c r="H735" s="74">
        <v>162</v>
      </c>
      <c r="I735" s="36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55"/>
      <c r="X735" s="75"/>
      <c r="Y735" s="76"/>
      <c r="Z735" s="76"/>
      <c r="AA735" s="76"/>
      <c r="AB735" s="76"/>
      <c r="AC735" s="76"/>
      <c r="AD735" s="76"/>
      <c r="AE735" s="76"/>
      <c r="AF735" s="76"/>
      <c r="AG735" s="76"/>
      <c r="AH735" s="76"/>
      <c r="AI735" s="76"/>
    </row>
    <row r="736" spans="1:35" s="46" customFormat="1" ht="14.25" x14ac:dyDescent="0.25">
      <c r="A736" s="56">
        <v>726</v>
      </c>
      <c r="B736" s="40"/>
      <c r="C736" s="40" t="s">
        <v>87</v>
      </c>
      <c r="D736" s="40"/>
      <c r="E736" s="56">
        <v>2</v>
      </c>
      <c r="F736" s="30" t="s">
        <v>73</v>
      </c>
      <c r="G736" s="74">
        <v>9</v>
      </c>
      <c r="H736" s="74">
        <v>18</v>
      </c>
      <c r="I736" s="36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55"/>
      <c r="X736" s="75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</row>
    <row r="737" spans="1:35" s="46" customFormat="1" ht="14.25" x14ac:dyDescent="0.25">
      <c r="A737" s="56">
        <v>727</v>
      </c>
      <c r="B737" s="40"/>
      <c r="C737" s="40" t="s">
        <v>266</v>
      </c>
      <c r="D737" s="40"/>
      <c r="E737" s="56">
        <v>2</v>
      </c>
      <c r="F737" s="30" t="s">
        <v>73</v>
      </c>
      <c r="G737" s="74">
        <v>50</v>
      </c>
      <c r="H737" s="74">
        <v>100</v>
      </c>
      <c r="I737" s="36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55"/>
      <c r="X737" s="75"/>
      <c r="Y737" s="76"/>
      <c r="Z737" s="76"/>
      <c r="AA737" s="76"/>
      <c r="AB737" s="76"/>
      <c r="AC737" s="76"/>
      <c r="AD737" s="76"/>
      <c r="AE737" s="76"/>
      <c r="AF737" s="76"/>
      <c r="AG737" s="76"/>
      <c r="AH737" s="76"/>
      <c r="AI737" s="76"/>
    </row>
    <row r="738" spans="1:35" s="46" customFormat="1" ht="14.25" x14ac:dyDescent="0.25">
      <c r="A738" s="56">
        <v>728</v>
      </c>
      <c r="B738" s="40"/>
      <c r="C738" s="40" t="s">
        <v>267</v>
      </c>
      <c r="D738" s="40"/>
      <c r="E738" s="56">
        <v>2</v>
      </c>
      <c r="F738" s="30" t="s">
        <v>73</v>
      </c>
      <c r="G738" s="74">
        <v>70</v>
      </c>
      <c r="H738" s="74">
        <v>140</v>
      </c>
      <c r="I738" s="36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55"/>
      <c r="X738" s="75"/>
      <c r="Y738" s="76"/>
      <c r="Z738" s="76"/>
      <c r="AA738" s="76"/>
      <c r="AB738" s="76"/>
      <c r="AC738" s="76"/>
      <c r="AD738" s="76"/>
      <c r="AE738" s="76"/>
      <c r="AF738" s="76"/>
      <c r="AG738" s="76"/>
      <c r="AH738" s="76"/>
      <c r="AI738" s="76"/>
    </row>
    <row r="739" spans="1:35" s="46" customFormat="1" ht="14.25" x14ac:dyDescent="0.25">
      <c r="A739" s="56">
        <v>729</v>
      </c>
      <c r="B739" s="40"/>
      <c r="C739" s="40" t="s">
        <v>144</v>
      </c>
      <c r="D739" s="40"/>
      <c r="E739" s="56">
        <v>2</v>
      </c>
      <c r="F739" s="30" t="s">
        <v>73</v>
      </c>
      <c r="G739" s="74">
        <v>31.5</v>
      </c>
      <c r="H739" s="74">
        <v>63</v>
      </c>
      <c r="I739" s="36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55"/>
      <c r="X739" s="75"/>
      <c r="Y739" s="76"/>
      <c r="Z739" s="76"/>
      <c r="AA739" s="76"/>
      <c r="AB739" s="76"/>
      <c r="AC739" s="76"/>
      <c r="AD739" s="76"/>
      <c r="AE739" s="76"/>
      <c r="AF739" s="76"/>
      <c r="AG739" s="76"/>
      <c r="AH739" s="76"/>
      <c r="AI739" s="76"/>
    </row>
    <row r="740" spans="1:35" s="46" customFormat="1" ht="14.25" x14ac:dyDescent="0.25">
      <c r="A740" s="56">
        <v>730</v>
      </c>
      <c r="B740" s="40"/>
      <c r="C740" s="40" t="s">
        <v>197</v>
      </c>
      <c r="D740" s="40"/>
      <c r="E740" s="56">
        <v>2</v>
      </c>
      <c r="F740" s="30" t="s">
        <v>73</v>
      </c>
      <c r="G740" s="74">
        <v>60</v>
      </c>
      <c r="H740" s="74">
        <v>120</v>
      </c>
      <c r="I740" s="36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55"/>
      <c r="X740" s="75"/>
      <c r="Y740" s="76"/>
      <c r="Z740" s="76"/>
      <c r="AA740" s="76"/>
      <c r="AB740" s="76"/>
      <c r="AC740" s="76"/>
      <c r="AD740" s="76"/>
      <c r="AE740" s="76"/>
      <c r="AF740" s="76"/>
      <c r="AG740" s="76"/>
      <c r="AH740" s="76"/>
      <c r="AI740" s="76"/>
    </row>
    <row r="741" spans="1:35" s="46" customFormat="1" ht="14.25" x14ac:dyDescent="0.25">
      <c r="A741" s="56">
        <v>731</v>
      </c>
      <c r="B741" s="40"/>
      <c r="C741" s="40" t="s">
        <v>76</v>
      </c>
      <c r="D741" s="40"/>
      <c r="E741" s="56">
        <v>2</v>
      </c>
      <c r="F741" s="30" t="s">
        <v>73</v>
      </c>
      <c r="G741" s="74">
        <v>60</v>
      </c>
      <c r="H741" s="74">
        <v>120</v>
      </c>
      <c r="I741" s="36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55"/>
      <c r="X741" s="75"/>
      <c r="Y741" s="76"/>
      <c r="Z741" s="76"/>
      <c r="AA741" s="76"/>
      <c r="AB741" s="76"/>
      <c r="AC741" s="76"/>
      <c r="AD741" s="76"/>
      <c r="AE741" s="76"/>
      <c r="AF741" s="76"/>
      <c r="AG741" s="76"/>
      <c r="AH741" s="76"/>
      <c r="AI741" s="76"/>
    </row>
    <row r="742" spans="1:35" s="46" customFormat="1" ht="14.25" x14ac:dyDescent="0.25">
      <c r="A742" s="56">
        <v>732</v>
      </c>
      <c r="B742" s="40"/>
      <c r="C742" s="40" t="s">
        <v>111</v>
      </c>
      <c r="D742" s="40"/>
      <c r="E742" s="56">
        <v>2</v>
      </c>
      <c r="F742" s="30" t="s">
        <v>112</v>
      </c>
      <c r="G742" s="74">
        <v>55</v>
      </c>
      <c r="H742" s="74">
        <v>110</v>
      </c>
      <c r="I742" s="36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55"/>
      <c r="X742" s="75"/>
      <c r="Y742" s="76"/>
      <c r="Z742" s="76"/>
      <c r="AA742" s="76"/>
      <c r="AB742" s="76"/>
      <c r="AC742" s="76"/>
      <c r="AD742" s="76"/>
      <c r="AE742" s="76"/>
      <c r="AF742" s="76"/>
      <c r="AG742" s="76"/>
      <c r="AH742" s="76"/>
      <c r="AI742" s="76"/>
    </row>
    <row r="743" spans="1:35" s="46" customFormat="1" ht="14.25" x14ac:dyDescent="0.25">
      <c r="A743" s="56">
        <v>733</v>
      </c>
      <c r="B743" s="40"/>
      <c r="C743" s="40" t="s">
        <v>143</v>
      </c>
      <c r="D743" s="40"/>
      <c r="E743" s="56">
        <v>2</v>
      </c>
      <c r="F743" s="30" t="s">
        <v>73</v>
      </c>
      <c r="G743" s="74">
        <v>425</v>
      </c>
      <c r="H743" s="74">
        <v>850</v>
      </c>
      <c r="I743" s="36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55"/>
      <c r="X743" s="75"/>
      <c r="Y743" s="76"/>
      <c r="Z743" s="76"/>
      <c r="AA743" s="76"/>
      <c r="AB743" s="76"/>
      <c r="AC743" s="76"/>
      <c r="AD743" s="76"/>
      <c r="AE743" s="76"/>
      <c r="AF743" s="76"/>
      <c r="AG743" s="76"/>
      <c r="AH743" s="76"/>
      <c r="AI743" s="76"/>
    </row>
    <row r="744" spans="1:35" s="46" customFormat="1" ht="14.25" x14ac:dyDescent="0.25">
      <c r="A744" s="56">
        <v>734</v>
      </c>
      <c r="B744" s="40"/>
      <c r="C744" s="40" t="s">
        <v>114</v>
      </c>
      <c r="D744" s="40"/>
      <c r="E744" s="56">
        <v>2</v>
      </c>
      <c r="F744" s="30" t="s">
        <v>73</v>
      </c>
      <c r="G744" s="74">
        <v>30</v>
      </c>
      <c r="H744" s="74">
        <v>60</v>
      </c>
      <c r="I744" s="36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55"/>
      <c r="X744" s="75"/>
      <c r="Y744" s="76"/>
      <c r="Z744" s="76"/>
      <c r="AA744" s="76"/>
      <c r="AB744" s="76"/>
      <c r="AC744" s="76"/>
      <c r="AD744" s="76"/>
      <c r="AE744" s="76"/>
      <c r="AF744" s="76"/>
      <c r="AG744" s="76"/>
      <c r="AH744" s="76"/>
      <c r="AI744" s="76"/>
    </row>
    <row r="745" spans="1:35" s="46" customFormat="1" ht="14.25" x14ac:dyDescent="0.25">
      <c r="A745" s="56">
        <v>735</v>
      </c>
      <c r="B745" s="40"/>
      <c r="C745" s="40" t="s">
        <v>229</v>
      </c>
      <c r="D745" s="40"/>
      <c r="E745" s="56">
        <v>2</v>
      </c>
      <c r="F745" s="30" t="s">
        <v>73</v>
      </c>
      <c r="G745" s="74">
        <v>390</v>
      </c>
      <c r="H745" s="74">
        <v>780</v>
      </c>
      <c r="I745" s="36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55"/>
      <c r="X745" s="75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</row>
    <row r="746" spans="1:35" s="46" customFormat="1" ht="14.25" x14ac:dyDescent="0.25">
      <c r="A746" s="56">
        <v>736</v>
      </c>
      <c r="B746" s="40"/>
      <c r="C746" s="40" t="s">
        <v>268</v>
      </c>
      <c r="D746" s="40"/>
      <c r="E746" s="56">
        <v>2</v>
      </c>
      <c r="F746" s="30" t="s">
        <v>73</v>
      </c>
      <c r="G746" s="74">
        <v>100</v>
      </c>
      <c r="H746" s="74">
        <v>200</v>
      </c>
      <c r="I746" s="36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55"/>
      <c r="X746" s="75"/>
      <c r="Y746" s="76"/>
      <c r="Z746" s="76"/>
      <c r="AA746" s="76"/>
      <c r="AB746" s="76"/>
      <c r="AC746" s="76"/>
      <c r="AD746" s="76"/>
      <c r="AE746" s="76"/>
      <c r="AF746" s="76"/>
      <c r="AG746" s="76"/>
      <c r="AH746" s="76"/>
      <c r="AI746" s="76"/>
    </row>
    <row r="747" spans="1:35" s="46" customFormat="1" ht="14.25" x14ac:dyDescent="0.25">
      <c r="A747" s="56">
        <v>737</v>
      </c>
      <c r="B747" s="40"/>
      <c r="C747" s="40" t="s">
        <v>233</v>
      </c>
      <c r="D747" s="40"/>
      <c r="E747" s="56">
        <v>2</v>
      </c>
      <c r="F747" s="30" t="s">
        <v>73</v>
      </c>
      <c r="G747" s="74">
        <v>150</v>
      </c>
      <c r="H747" s="74">
        <v>300</v>
      </c>
      <c r="I747" s="36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55"/>
      <c r="X747" s="75"/>
      <c r="Y747" s="76"/>
      <c r="Z747" s="76"/>
      <c r="AA747" s="76"/>
      <c r="AB747" s="76"/>
      <c r="AC747" s="76"/>
      <c r="AD747" s="76"/>
      <c r="AE747" s="76"/>
      <c r="AF747" s="76"/>
      <c r="AG747" s="76"/>
      <c r="AH747" s="76"/>
      <c r="AI747" s="76"/>
    </row>
    <row r="748" spans="1:35" s="46" customFormat="1" ht="14.25" x14ac:dyDescent="0.25">
      <c r="A748" s="56">
        <v>738</v>
      </c>
      <c r="B748" s="40"/>
      <c r="C748" s="40" t="s">
        <v>236</v>
      </c>
      <c r="D748" s="40"/>
      <c r="E748" s="56">
        <v>2</v>
      </c>
      <c r="F748" s="30" t="s">
        <v>73</v>
      </c>
      <c r="G748" s="74">
        <v>80</v>
      </c>
      <c r="H748" s="74">
        <v>160</v>
      </c>
      <c r="I748" s="36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55"/>
      <c r="X748" s="75"/>
      <c r="Y748" s="76"/>
      <c r="Z748" s="76"/>
      <c r="AA748" s="76"/>
      <c r="AB748" s="76"/>
      <c r="AC748" s="76"/>
      <c r="AD748" s="76"/>
      <c r="AE748" s="76"/>
      <c r="AF748" s="76"/>
      <c r="AG748" s="76"/>
      <c r="AH748" s="76"/>
      <c r="AI748" s="76"/>
    </row>
    <row r="749" spans="1:35" s="46" customFormat="1" ht="14.25" x14ac:dyDescent="0.25">
      <c r="A749" s="56">
        <v>739</v>
      </c>
      <c r="B749" s="40"/>
      <c r="C749" s="40" t="s">
        <v>237</v>
      </c>
      <c r="D749" s="40"/>
      <c r="E749" s="56">
        <v>2</v>
      </c>
      <c r="F749" s="30" t="s">
        <v>73</v>
      </c>
      <c r="G749" s="74">
        <v>80</v>
      </c>
      <c r="H749" s="74">
        <v>160</v>
      </c>
      <c r="I749" s="36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55"/>
      <c r="X749" s="75"/>
      <c r="Y749" s="76"/>
      <c r="Z749" s="76"/>
      <c r="AA749" s="76"/>
      <c r="AB749" s="76"/>
      <c r="AC749" s="76"/>
      <c r="AD749" s="76"/>
      <c r="AE749" s="76"/>
      <c r="AF749" s="76"/>
      <c r="AG749" s="76"/>
      <c r="AH749" s="76"/>
      <c r="AI749" s="76"/>
    </row>
    <row r="750" spans="1:35" s="46" customFormat="1" ht="14.25" x14ac:dyDescent="0.25">
      <c r="A750" s="56">
        <v>740</v>
      </c>
      <c r="B750" s="40"/>
      <c r="C750" s="40" t="s">
        <v>238</v>
      </c>
      <c r="D750" s="40"/>
      <c r="E750" s="56">
        <v>2</v>
      </c>
      <c r="F750" s="30" t="s">
        <v>73</v>
      </c>
      <c r="G750" s="74">
        <v>80</v>
      </c>
      <c r="H750" s="74">
        <v>160</v>
      </c>
      <c r="I750" s="36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55"/>
      <c r="X750" s="75"/>
      <c r="Y750" s="76"/>
      <c r="Z750" s="76"/>
      <c r="AA750" s="76"/>
      <c r="AB750" s="76"/>
      <c r="AC750" s="76"/>
      <c r="AD750" s="76"/>
      <c r="AE750" s="76"/>
      <c r="AF750" s="76"/>
      <c r="AG750" s="76"/>
      <c r="AH750" s="76"/>
      <c r="AI750" s="76"/>
    </row>
    <row r="751" spans="1:35" s="46" customFormat="1" ht="14.25" x14ac:dyDescent="0.25">
      <c r="A751" s="56">
        <v>741</v>
      </c>
      <c r="B751" s="40"/>
      <c r="C751" s="40" t="s">
        <v>89</v>
      </c>
      <c r="D751" s="40"/>
      <c r="E751" s="56">
        <v>16</v>
      </c>
      <c r="F751" s="30" t="s">
        <v>85</v>
      </c>
      <c r="G751" s="74">
        <v>140</v>
      </c>
      <c r="H751" s="74">
        <v>2240</v>
      </c>
      <c r="I751" s="36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55"/>
      <c r="X751" s="75"/>
      <c r="Y751" s="76"/>
      <c r="Z751" s="76"/>
      <c r="AA751" s="76"/>
      <c r="AB751" s="76"/>
      <c r="AC751" s="76"/>
      <c r="AD751" s="76"/>
      <c r="AE751" s="76"/>
      <c r="AF751" s="76"/>
      <c r="AG751" s="76"/>
      <c r="AH751" s="76"/>
      <c r="AI751" s="76"/>
    </row>
    <row r="752" spans="1:35" s="46" customFormat="1" ht="14.25" x14ac:dyDescent="0.25">
      <c r="A752" s="56">
        <v>742</v>
      </c>
      <c r="B752" s="40"/>
      <c r="C752" s="40" t="s">
        <v>90</v>
      </c>
      <c r="D752" s="40"/>
      <c r="E752" s="56">
        <v>32</v>
      </c>
      <c r="F752" s="30" t="s">
        <v>91</v>
      </c>
      <c r="G752" s="74">
        <v>32</v>
      </c>
      <c r="H752" s="74">
        <v>1024</v>
      </c>
      <c r="I752" s="36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55"/>
      <c r="X752" s="75"/>
      <c r="Y752" s="76"/>
      <c r="Z752" s="76"/>
      <c r="AA752" s="76"/>
      <c r="AB752" s="76"/>
      <c r="AC752" s="76"/>
      <c r="AD752" s="76"/>
      <c r="AE752" s="76"/>
      <c r="AF752" s="76"/>
      <c r="AG752" s="76"/>
      <c r="AH752" s="76"/>
      <c r="AI752" s="76"/>
    </row>
    <row r="753" spans="1:35" s="46" customFormat="1" ht="14.25" x14ac:dyDescent="0.25">
      <c r="A753" s="56">
        <v>743</v>
      </c>
      <c r="B753" s="40"/>
      <c r="C753" s="40" t="s">
        <v>92</v>
      </c>
      <c r="D753" s="40"/>
      <c r="E753" s="56">
        <v>2</v>
      </c>
      <c r="F753" s="30" t="s">
        <v>93</v>
      </c>
      <c r="G753" s="74">
        <v>100</v>
      </c>
      <c r="H753" s="74">
        <v>200</v>
      </c>
      <c r="I753" s="36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55"/>
      <c r="X753" s="75"/>
      <c r="Y753" s="76"/>
      <c r="Z753" s="76"/>
      <c r="AA753" s="76"/>
      <c r="AB753" s="76"/>
      <c r="AC753" s="76"/>
      <c r="AD753" s="76"/>
      <c r="AE753" s="76"/>
      <c r="AF753" s="76"/>
      <c r="AG753" s="76"/>
      <c r="AH753" s="76"/>
      <c r="AI753" s="76"/>
    </row>
    <row r="754" spans="1:35" s="46" customFormat="1" ht="14.25" x14ac:dyDescent="0.25">
      <c r="A754" s="56">
        <v>744</v>
      </c>
      <c r="B754" s="40"/>
      <c r="C754" s="40" t="s">
        <v>94</v>
      </c>
      <c r="D754" s="40"/>
      <c r="E754" s="56">
        <v>40</v>
      </c>
      <c r="F754" s="30" t="s">
        <v>73</v>
      </c>
      <c r="G754" s="74">
        <v>17</v>
      </c>
      <c r="H754" s="74">
        <v>680</v>
      </c>
      <c r="I754" s="36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55"/>
      <c r="X754" s="75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</row>
    <row r="755" spans="1:35" s="46" customFormat="1" ht="14.25" x14ac:dyDescent="0.25">
      <c r="A755" s="56">
        <v>745</v>
      </c>
      <c r="B755" s="40"/>
      <c r="C755" s="40" t="s">
        <v>95</v>
      </c>
      <c r="D755" s="40"/>
      <c r="E755" s="56">
        <v>8</v>
      </c>
      <c r="F755" s="30" t="s">
        <v>187</v>
      </c>
      <c r="G755" s="74">
        <v>360</v>
      </c>
      <c r="H755" s="74">
        <v>2880</v>
      </c>
      <c r="I755" s="36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55"/>
      <c r="X755" s="75"/>
      <c r="Y755" s="76"/>
      <c r="Z755" s="76"/>
      <c r="AA755" s="76"/>
      <c r="AB755" s="76"/>
      <c r="AC755" s="76"/>
      <c r="AD755" s="76"/>
      <c r="AE755" s="76"/>
      <c r="AF755" s="76"/>
      <c r="AG755" s="76"/>
      <c r="AH755" s="76"/>
      <c r="AI755" s="76"/>
    </row>
    <row r="756" spans="1:35" s="46" customFormat="1" ht="14.25" x14ac:dyDescent="0.25">
      <c r="A756" s="56">
        <v>746</v>
      </c>
      <c r="B756" s="40"/>
      <c r="C756" s="40" t="s">
        <v>97</v>
      </c>
      <c r="D756" s="40"/>
      <c r="E756" s="56">
        <v>6</v>
      </c>
      <c r="F756" s="30" t="s">
        <v>187</v>
      </c>
      <c r="G756" s="74">
        <v>360</v>
      </c>
      <c r="H756" s="74">
        <v>2160</v>
      </c>
      <c r="I756" s="36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55"/>
      <c r="X756" s="75"/>
      <c r="Y756" s="76"/>
      <c r="Z756" s="76"/>
      <c r="AA756" s="76"/>
      <c r="AB756" s="76"/>
      <c r="AC756" s="76"/>
      <c r="AD756" s="76"/>
      <c r="AE756" s="76"/>
      <c r="AF756" s="76"/>
      <c r="AG756" s="76"/>
      <c r="AH756" s="76"/>
      <c r="AI756" s="76"/>
    </row>
    <row r="757" spans="1:35" s="46" customFormat="1" ht="14.25" x14ac:dyDescent="0.25">
      <c r="A757" s="56">
        <v>747</v>
      </c>
      <c r="B757" s="40"/>
      <c r="C757" s="40" t="s">
        <v>98</v>
      </c>
      <c r="D757" s="40"/>
      <c r="E757" s="56">
        <v>6</v>
      </c>
      <c r="F757" s="30" t="s">
        <v>187</v>
      </c>
      <c r="G757" s="74">
        <v>360</v>
      </c>
      <c r="H757" s="74">
        <v>2160</v>
      </c>
      <c r="I757" s="36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55"/>
      <c r="X757" s="75"/>
      <c r="Y757" s="76"/>
      <c r="Z757" s="76"/>
      <c r="AA757" s="76"/>
      <c r="AB757" s="76"/>
      <c r="AC757" s="76"/>
      <c r="AD757" s="76"/>
      <c r="AE757" s="76"/>
      <c r="AF757" s="76"/>
      <c r="AG757" s="76"/>
      <c r="AH757" s="76"/>
      <c r="AI757" s="76"/>
    </row>
    <row r="758" spans="1:35" s="46" customFormat="1" ht="14.25" x14ac:dyDescent="0.25">
      <c r="A758" s="56">
        <v>748</v>
      </c>
      <c r="B758" s="40"/>
      <c r="C758" s="40" t="s">
        <v>99</v>
      </c>
      <c r="D758" s="40"/>
      <c r="E758" s="56">
        <v>6</v>
      </c>
      <c r="F758" s="30" t="s">
        <v>187</v>
      </c>
      <c r="G758" s="74">
        <v>360</v>
      </c>
      <c r="H758" s="74">
        <v>2160</v>
      </c>
      <c r="I758" s="36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55"/>
      <c r="X758" s="75"/>
      <c r="Y758" s="76"/>
      <c r="Z758" s="76"/>
      <c r="AA758" s="76"/>
      <c r="AB758" s="76"/>
      <c r="AC758" s="76"/>
      <c r="AD758" s="76"/>
      <c r="AE758" s="76"/>
      <c r="AF758" s="76"/>
      <c r="AG758" s="76"/>
      <c r="AH758" s="76"/>
      <c r="AI758" s="76"/>
    </row>
    <row r="759" spans="1:35" s="46" customFormat="1" ht="14.25" x14ac:dyDescent="0.25">
      <c r="A759" s="56">
        <v>749</v>
      </c>
      <c r="B759" s="40"/>
      <c r="C759" s="40" t="s">
        <v>102</v>
      </c>
      <c r="D759" s="40"/>
      <c r="E759" s="56">
        <v>2</v>
      </c>
      <c r="F759" s="30" t="s">
        <v>48</v>
      </c>
      <c r="G759" s="74">
        <v>4105</v>
      </c>
      <c r="H759" s="74">
        <v>8210</v>
      </c>
      <c r="I759" s="36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55"/>
      <c r="X759" s="75"/>
      <c r="Y759" s="76"/>
      <c r="Z759" s="76"/>
      <c r="AA759" s="76"/>
      <c r="AB759" s="76"/>
      <c r="AC759" s="76"/>
      <c r="AD759" s="76"/>
      <c r="AE759" s="76"/>
      <c r="AF759" s="76"/>
      <c r="AG759" s="76"/>
      <c r="AH759" s="76"/>
      <c r="AI759" s="76"/>
    </row>
    <row r="760" spans="1:35" s="46" customFormat="1" ht="14.25" x14ac:dyDescent="0.25">
      <c r="A760" s="56">
        <v>750</v>
      </c>
      <c r="B760" s="40"/>
      <c r="C760" s="40" t="s">
        <v>103</v>
      </c>
      <c r="D760" s="40"/>
      <c r="E760" s="56">
        <v>8</v>
      </c>
      <c r="F760" s="30" t="s">
        <v>104</v>
      </c>
      <c r="G760" s="74">
        <v>750</v>
      </c>
      <c r="H760" s="74">
        <v>6000</v>
      </c>
      <c r="I760" s="36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55"/>
      <c r="X760" s="75"/>
      <c r="Y760" s="76"/>
      <c r="Z760" s="76"/>
      <c r="AA760" s="76"/>
      <c r="AB760" s="76"/>
      <c r="AC760" s="76"/>
      <c r="AD760" s="76"/>
      <c r="AE760" s="76"/>
      <c r="AF760" s="76"/>
      <c r="AG760" s="76"/>
      <c r="AH760" s="76"/>
      <c r="AI760" s="76"/>
    </row>
    <row r="761" spans="1:35" s="46" customFormat="1" ht="14.25" x14ac:dyDescent="0.25">
      <c r="A761" s="56">
        <v>751</v>
      </c>
      <c r="B761" s="40"/>
      <c r="C761" s="40" t="s">
        <v>253</v>
      </c>
      <c r="D761" s="40"/>
      <c r="E761" s="56">
        <v>4</v>
      </c>
      <c r="F761" s="30" t="s">
        <v>73</v>
      </c>
      <c r="G761" s="74">
        <v>785</v>
      </c>
      <c r="H761" s="74">
        <v>3140</v>
      </c>
      <c r="I761" s="36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55"/>
      <c r="X761" s="75"/>
      <c r="Y761" s="76"/>
      <c r="Z761" s="76"/>
      <c r="AA761" s="76"/>
      <c r="AB761" s="76"/>
      <c r="AC761" s="76"/>
      <c r="AD761" s="76"/>
      <c r="AE761" s="76"/>
      <c r="AF761" s="76"/>
      <c r="AG761" s="76"/>
      <c r="AH761" s="76"/>
      <c r="AI761" s="76"/>
    </row>
    <row r="762" spans="1:35" s="46" customFormat="1" ht="14.25" x14ac:dyDescent="0.25">
      <c r="A762" s="56">
        <v>752</v>
      </c>
      <c r="B762" s="40"/>
      <c r="C762" s="40" t="s">
        <v>254</v>
      </c>
      <c r="D762" s="40"/>
      <c r="E762" s="56">
        <v>10</v>
      </c>
      <c r="F762" s="30" t="s">
        <v>91</v>
      </c>
      <c r="G762" s="74">
        <v>80</v>
      </c>
      <c r="H762" s="74">
        <v>800</v>
      </c>
      <c r="I762" s="36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55"/>
      <c r="X762" s="75"/>
      <c r="Y762" s="76"/>
      <c r="Z762" s="76"/>
      <c r="AA762" s="76"/>
      <c r="AB762" s="76"/>
      <c r="AC762" s="76"/>
      <c r="AD762" s="76"/>
      <c r="AE762" s="76"/>
      <c r="AF762" s="76"/>
      <c r="AG762" s="76"/>
      <c r="AH762" s="76"/>
      <c r="AI762" s="76"/>
    </row>
    <row r="763" spans="1:35" s="46" customFormat="1" ht="14.25" x14ac:dyDescent="0.25">
      <c r="A763" s="56">
        <v>753</v>
      </c>
      <c r="B763" s="40"/>
      <c r="C763" s="40" t="s">
        <v>255</v>
      </c>
      <c r="D763" s="40"/>
      <c r="E763" s="56">
        <v>4</v>
      </c>
      <c r="F763" s="30" t="s">
        <v>73</v>
      </c>
      <c r="G763" s="74">
        <v>72.5</v>
      </c>
      <c r="H763" s="74">
        <v>290</v>
      </c>
      <c r="I763" s="36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55"/>
      <c r="X763" s="75"/>
      <c r="Y763" s="76"/>
      <c r="Z763" s="76"/>
      <c r="AA763" s="76"/>
      <c r="AB763" s="76"/>
      <c r="AC763" s="76"/>
      <c r="AD763" s="76"/>
      <c r="AE763" s="76"/>
      <c r="AF763" s="76"/>
      <c r="AG763" s="76"/>
      <c r="AH763" s="76"/>
      <c r="AI763" s="76"/>
    </row>
    <row r="764" spans="1:35" s="46" customFormat="1" ht="14.25" x14ac:dyDescent="0.25">
      <c r="A764" s="56">
        <v>754</v>
      </c>
      <c r="B764" s="40"/>
      <c r="C764" s="40" t="s">
        <v>256</v>
      </c>
      <c r="D764" s="40"/>
      <c r="E764" s="56">
        <v>4</v>
      </c>
      <c r="F764" s="30" t="s">
        <v>73</v>
      </c>
      <c r="G764" s="74">
        <v>80</v>
      </c>
      <c r="H764" s="74">
        <v>320</v>
      </c>
      <c r="I764" s="36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55"/>
      <c r="X764" s="75"/>
      <c r="Y764" s="76"/>
      <c r="Z764" s="76"/>
      <c r="AA764" s="76"/>
      <c r="AB764" s="76"/>
      <c r="AC764" s="76"/>
      <c r="AD764" s="76"/>
      <c r="AE764" s="76"/>
      <c r="AF764" s="76"/>
      <c r="AG764" s="76"/>
      <c r="AH764" s="76"/>
      <c r="AI764" s="76"/>
    </row>
    <row r="765" spans="1:35" s="46" customFormat="1" ht="14.25" x14ac:dyDescent="0.25">
      <c r="A765" s="56">
        <v>755</v>
      </c>
      <c r="B765" s="40"/>
      <c r="C765" s="40" t="s">
        <v>251</v>
      </c>
      <c r="D765" s="40"/>
      <c r="E765" s="56">
        <v>10</v>
      </c>
      <c r="F765" s="30" t="s">
        <v>91</v>
      </c>
      <c r="G765" s="74">
        <v>85</v>
      </c>
      <c r="H765" s="74">
        <v>850</v>
      </c>
      <c r="I765" s="36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55"/>
      <c r="X765" s="75"/>
      <c r="Y765" s="76"/>
      <c r="Z765" s="76"/>
      <c r="AA765" s="76"/>
      <c r="AB765" s="76"/>
      <c r="AC765" s="76"/>
      <c r="AD765" s="76"/>
      <c r="AE765" s="76"/>
      <c r="AF765" s="76"/>
      <c r="AG765" s="76"/>
      <c r="AH765" s="76"/>
      <c r="AI765" s="76"/>
    </row>
    <row r="766" spans="1:35" s="46" customFormat="1" ht="14.25" x14ac:dyDescent="0.25">
      <c r="A766" s="56">
        <v>756</v>
      </c>
      <c r="B766" s="40"/>
      <c r="C766" s="40" t="s">
        <v>250</v>
      </c>
      <c r="D766" s="40"/>
      <c r="E766" s="56">
        <v>12</v>
      </c>
      <c r="F766" s="30" t="s">
        <v>73</v>
      </c>
      <c r="G766" s="74">
        <v>60</v>
      </c>
      <c r="H766" s="74">
        <v>720</v>
      </c>
      <c r="I766" s="36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55"/>
      <c r="X766" s="75"/>
      <c r="Y766" s="76"/>
      <c r="Z766" s="76"/>
      <c r="AA766" s="76"/>
      <c r="AB766" s="76"/>
      <c r="AC766" s="76"/>
      <c r="AD766" s="76"/>
      <c r="AE766" s="76"/>
      <c r="AF766" s="76"/>
      <c r="AG766" s="76"/>
      <c r="AH766" s="76"/>
      <c r="AI766" s="76"/>
    </row>
    <row r="767" spans="1:35" s="46" customFormat="1" ht="14.25" x14ac:dyDescent="0.25">
      <c r="A767" s="56">
        <v>757</v>
      </c>
      <c r="B767" s="40"/>
      <c r="C767" s="40" t="s">
        <v>252</v>
      </c>
      <c r="D767" s="40"/>
      <c r="E767" s="56">
        <v>10</v>
      </c>
      <c r="F767" s="30" t="s">
        <v>73</v>
      </c>
      <c r="G767" s="74">
        <v>95</v>
      </c>
      <c r="H767" s="74">
        <v>950</v>
      </c>
      <c r="I767" s="36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55"/>
      <c r="X767" s="75"/>
      <c r="Y767" s="76"/>
      <c r="Z767" s="76"/>
      <c r="AA767" s="76"/>
      <c r="AB767" s="76"/>
      <c r="AC767" s="76"/>
      <c r="AD767" s="76"/>
      <c r="AE767" s="76"/>
      <c r="AF767" s="76"/>
      <c r="AG767" s="76"/>
      <c r="AH767" s="76"/>
      <c r="AI767" s="76"/>
    </row>
    <row r="768" spans="1:35" s="46" customFormat="1" ht="14.25" x14ac:dyDescent="0.25">
      <c r="A768" s="56">
        <v>758</v>
      </c>
      <c r="B768" s="40"/>
      <c r="C768" s="40" t="s">
        <v>161</v>
      </c>
      <c r="D768" s="40"/>
      <c r="E768" s="56">
        <v>10</v>
      </c>
      <c r="F768" s="30" t="s">
        <v>73</v>
      </c>
      <c r="G768" s="74">
        <v>550</v>
      </c>
      <c r="H768" s="74">
        <v>5500</v>
      </c>
      <c r="I768" s="36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55"/>
      <c r="X768" s="75"/>
      <c r="Y768" s="76"/>
      <c r="Z768" s="76"/>
      <c r="AA768" s="76"/>
      <c r="AB768" s="76"/>
      <c r="AC768" s="76"/>
      <c r="AD768" s="76"/>
      <c r="AE768" s="76"/>
      <c r="AF768" s="76"/>
      <c r="AG768" s="76"/>
      <c r="AH768" s="76"/>
      <c r="AI768" s="76"/>
    </row>
    <row r="769" spans="1:35" s="46" customFormat="1" ht="14.25" x14ac:dyDescent="0.25">
      <c r="A769" s="56">
        <v>759</v>
      </c>
      <c r="B769" s="40"/>
      <c r="C769" s="40" t="s">
        <v>163</v>
      </c>
      <c r="D769" s="40"/>
      <c r="E769" s="56">
        <v>4</v>
      </c>
      <c r="F769" s="30" t="s">
        <v>73</v>
      </c>
      <c r="G769" s="74">
        <v>2000</v>
      </c>
      <c r="H769" s="74">
        <v>8000</v>
      </c>
      <c r="I769" s="36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55"/>
      <c r="X769" s="75"/>
      <c r="Y769" s="76"/>
      <c r="Z769" s="76"/>
      <c r="AA769" s="76"/>
      <c r="AB769" s="76"/>
      <c r="AC769" s="76"/>
      <c r="AD769" s="76"/>
      <c r="AE769" s="76"/>
      <c r="AF769" s="76"/>
      <c r="AG769" s="76"/>
      <c r="AH769" s="76"/>
      <c r="AI769" s="76"/>
    </row>
    <row r="770" spans="1:35" s="46" customFormat="1" ht="14.25" x14ac:dyDescent="0.25">
      <c r="A770" s="63">
        <v>760</v>
      </c>
      <c r="B770" s="69" t="s">
        <v>62</v>
      </c>
      <c r="C770" s="69" t="s">
        <v>42</v>
      </c>
      <c r="D770" s="69" t="s">
        <v>28</v>
      </c>
      <c r="E770" s="70"/>
      <c r="F770" s="70"/>
      <c r="G770" s="69"/>
      <c r="H770" s="71">
        <v>3500</v>
      </c>
      <c r="I770" s="69" t="s">
        <v>64</v>
      </c>
      <c r="J770" s="106"/>
      <c r="K770" s="106"/>
      <c r="L770" s="106"/>
      <c r="M770" s="106"/>
      <c r="N770" s="106">
        <v>1</v>
      </c>
      <c r="O770" s="106"/>
      <c r="P770" s="106"/>
      <c r="Q770" s="106"/>
      <c r="R770" s="106"/>
      <c r="S770" s="106"/>
      <c r="T770" s="106"/>
      <c r="U770" s="106"/>
      <c r="V770" s="55"/>
      <c r="W770" s="47"/>
      <c r="X770" s="77"/>
      <c r="Y770" s="73"/>
      <c r="Z770" s="73"/>
      <c r="AA770" s="73"/>
      <c r="AB770" s="73">
        <f>H770</f>
        <v>3500</v>
      </c>
      <c r="AC770" s="73"/>
      <c r="AD770" s="73"/>
      <c r="AE770" s="73"/>
      <c r="AF770" s="73"/>
      <c r="AG770" s="73"/>
      <c r="AH770" s="73"/>
      <c r="AI770" s="73"/>
    </row>
    <row r="771" spans="1:35" s="46" customFormat="1" ht="14.25" x14ac:dyDescent="0.25">
      <c r="A771" s="56">
        <v>761</v>
      </c>
      <c r="B771" s="40"/>
      <c r="C771" s="40" t="s">
        <v>87</v>
      </c>
      <c r="D771" s="40"/>
      <c r="E771" s="56">
        <v>1</v>
      </c>
      <c r="F771" s="30" t="s">
        <v>73</v>
      </c>
      <c r="G771" s="74">
        <v>10</v>
      </c>
      <c r="H771" s="74">
        <v>10</v>
      </c>
      <c r="I771" s="36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55"/>
      <c r="X771" s="75"/>
      <c r="Y771" s="76"/>
      <c r="Z771" s="76"/>
      <c r="AA771" s="76"/>
      <c r="AB771" s="76"/>
      <c r="AC771" s="76"/>
      <c r="AD771" s="76"/>
      <c r="AE771" s="76"/>
      <c r="AF771" s="76"/>
      <c r="AG771" s="76"/>
      <c r="AH771" s="76"/>
      <c r="AI771" s="76"/>
    </row>
    <row r="772" spans="1:35" s="46" customFormat="1" ht="14.25" x14ac:dyDescent="0.25">
      <c r="A772" s="56">
        <v>762</v>
      </c>
      <c r="B772" s="40"/>
      <c r="C772" s="40" t="s">
        <v>257</v>
      </c>
      <c r="D772" s="40"/>
      <c r="E772" s="56">
        <v>1</v>
      </c>
      <c r="F772" s="30" t="s">
        <v>73</v>
      </c>
      <c r="G772" s="74">
        <v>700</v>
      </c>
      <c r="H772" s="74">
        <v>700</v>
      </c>
      <c r="I772" s="36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55"/>
      <c r="X772" s="75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</row>
    <row r="773" spans="1:35" s="46" customFormat="1" ht="14.25" x14ac:dyDescent="0.25">
      <c r="A773" s="56">
        <v>763</v>
      </c>
      <c r="B773" s="40"/>
      <c r="C773" s="40" t="s">
        <v>111</v>
      </c>
      <c r="D773" s="40"/>
      <c r="E773" s="56">
        <v>1</v>
      </c>
      <c r="F773" s="30" t="s">
        <v>112</v>
      </c>
      <c r="G773" s="74">
        <v>35</v>
      </c>
      <c r="H773" s="74">
        <v>35</v>
      </c>
      <c r="I773" s="36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55"/>
      <c r="X773" s="75"/>
      <c r="Y773" s="76"/>
      <c r="Z773" s="76"/>
      <c r="AA773" s="76"/>
      <c r="AB773" s="76"/>
      <c r="AC773" s="76"/>
      <c r="AD773" s="76"/>
      <c r="AE773" s="76"/>
      <c r="AF773" s="76"/>
      <c r="AG773" s="76"/>
      <c r="AH773" s="76"/>
      <c r="AI773" s="76"/>
    </row>
    <row r="774" spans="1:35" s="46" customFormat="1" ht="14.25" x14ac:dyDescent="0.25">
      <c r="A774" s="56">
        <v>764</v>
      </c>
      <c r="B774" s="40"/>
      <c r="C774" s="40" t="s">
        <v>196</v>
      </c>
      <c r="D774" s="40"/>
      <c r="E774" s="56">
        <v>1</v>
      </c>
      <c r="F774" s="30" t="s">
        <v>73</v>
      </c>
      <c r="G774" s="74">
        <v>20</v>
      </c>
      <c r="H774" s="74">
        <v>20</v>
      </c>
      <c r="I774" s="36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55"/>
      <c r="X774" s="75"/>
      <c r="Y774" s="76"/>
      <c r="Z774" s="76"/>
      <c r="AA774" s="76"/>
      <c r="AB774" s="76"/>
      <c r="AC774" s="76"/>
      <c r="AD774" s="76"/>
      <c r="AE774" s="76"/>
      <c r="AF774" s="76"/>
      <c r="AG774" s="76"/>
      <c r="AH774" s="76"/>
      <c r="AI774" s="76"/>
    </row>
    <row r="775" spans="1:35" s="46" customFormat="1" ht="14.25" x14ac:dyDescent="0.25">
      <c r="A775" s="56">
        <v>765</v>
      </c>
      <c r="B775" s="40"/>
      <c r="C775" s="40" t="s">
        <v>144</v>
      </c>
      <c r="D775" s="40"/>
      <c r="E775" s="56">
        <v>1</v>
      </c>
      <c r="F775" s="30" t="s">
        <v>73</v>
      </c>
      <c r="G775" s="74">
        <v>25</v>
      </c>
      <c r="H775" s="74">
        <v>25</v>
      </c>
      <c r="I775" s="36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55"/>
      <c r="X775" s="75"/>
      <c r="Y775" s="76"/>
      <c r="Z775" s="76"/>
      <c r="AA775" s="76"/>
      <c r="AB775" s="76"/>
      <c r="AC775" s="76"/>
      <c r="AD775" s="76"/>
      <c r="AE775" s="76"/>
      <c r="AF775" s="76"/>
      <c r="AG775" s="76"/>
      <c r="AH775" s="76"/>
      <c r="AI775" s="76"/>
    </row>
    <row r="776" spans="1:35" s="46" customFormat="1" ht="14.25" x14ac:dyDescent="0.25">
      <c r="A776" s="56">
        <v>766</v>
      </c>
      <c r="B776" s="40"/>
      <c r="C776" s="40" t="s">
        <v>126</v>
      </c>
      <c r="D776" s="40"/>
      <c r="E776" s="56">
        <v>1</v>
      </c>
      <c r="F776" s="30" t="s">
        <v>73</v>
      </c>
      <c r="G776" s="74">
        <v>10</v>
      </c>
      <c r="H776" s="74">
        <v>10</v>
      </c>
      <c r="I776" s="36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55"/>
      <c r="X776" s="75"/>
      <c r="Y776" s="76"/>
      <c r="Z776" s="76"/>
      <c r="AA776" s="76"/>
      <c r="AB776" s="76"/>
      <c r="AC776" s="76"/>
      <c r="AD776" s="76"/>
      <c r="AE776" s="76"/>
      <c r="AF776" s="76"/>
      <c r="AG776" s="76"/>
      <c r="AH776" s="76"/>
      <c r="AI776" s="76"/>
    </row>
    <row r="777" spans="1:35" s="46" customFormat="1" ht="14.25" x14ac:dyDescent="0.25">
      <c r="A777" s="56">
        <v>767</v>
      </c>
      <c r="B777" s="40"/>
      <c r="C777" s="40" t="s">
        <v>76</v>
      </c>
      <c r="D777" s="40"/>
      <c r="E777" s="56">
        <v>1</v>
      </c>
      <c r="F777" s="30" t="s">
        <v>73</v>
      </c>
      <c r="G777" s="74">
        <v>50</v>
      </c>
      <c r="H777" s="74">
        <v>50</v>
      </c>
      <c r="I777" s="36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55"/>
      <c r="X777" s="75"/>
      <c r="Y777" s="76"/>
      <c r="Z777" s="76"/>
      <c r="AA777" s="76"/>
      <c r="AB777" s="76"/>
      <c r="AC777" s="76"/>
      <c r="AD777" s="76"/>
      <c r="AE777" s="76"/>
      <c r="AF777" s="76"/>
      <c r="AG777" s="76"/>
      <c r="AH777" s="76"/>
      <c r="AI777" s="76"/>
    </row>
    <row r="778" spans="1:35" s="46" customFormat="1" ht="14.25" x14ac:dyDescent="0.25">
      <c r="A778" s="56">
        <v>768</v>
      </c>
      <c r="B778" s="40"/>
      <c r="C778" s="40" t="s">
        <v>77</v>
      </c>
      <c r="D778" s="40"/>
      <c r="E778" s="56">
        <v>1</v>
      </c>
      <c r="F778" s="30" t="s">
        <v>73</v>
      </c>
      <c r="G778" s="74">
        <v>35</v>
      </c>
      <c r="H778" s="74">
        <v>35</v>
      </c>
      <c r="I778" s="36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55"/>
      <c r="X778" s="75"/>
      <c r="Y778" s="76"/>
      <c r="Z778" s="76"/>
      <c r="AA778" s="76"/>
      <c r="AB778" s="76"/>
      <c r="AC778" s="76"/>
      <c r="AD778" s="76"/>
      <c r="AE778" s="76"/>
      <c r="AF778" s="76"/>
      <c r="AG778" s="76"/>
      <c r="AH778" s="76"/>
      <c r="AI778" s="76"/>
    </row>
    <row r="779" spans="1:35" s="46" customFormat="1" ht="14.25" x14ac:dyDescent="0.25">
      <c r="A779" s="56">
        <v>769</v>
      </c>
      <c r="B779" s="40"/>
      <c r="C779" s="40" t="s">
        <v>258</v>
      </c>
      <c r="D779" s="40"/>
      <c r="E779" s="56">
        <v>1</v>
      </c>
      <c r="F779" s="30" t="s">
        <v>73</v>
      </c>
      <c r="G779" s="74">
        <v>40</v>
      </c>
      <c r="H779" s="74">
        <v>40</v>
      </c>
      <c r="I779" s="36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55"/>
      <c r="X779" s="75"/>
      <c r="Y779" s="76"/>
      <c r="Z779" s="76"/>
      <c r="AA779" s="76"/>
      <c r="AB779" s="76"/>
      <c r="AC779" s="76"/>
      <c r="AD779" s="76"/>
      <c r="AE779" s="76"/>
      <c r="AF779" s="76"/>
      <c r="AG779" s="76"/>
      <c r="AH779" s="76"/>
      <c r="AI779" s="76"/>
    </row>
    <row r="780" spans="1:35" s="46" customFormat="1" ht="14.25" x14ac:dyDescent="0.25">
      <c r="A780" s="56">
        <v>770</v>
      </c>
      <c r="B780" s="40"/>
      <c r="C780" s="40" t="s">
        <v>259</v>
      </c>
      <c r="D780" s="40"/>
      <c r="E780" s="56">
        <v>1</v>
      </c>
      <c r="F780" s="30" t="s">
        <v>73</v>
      </c>
      <c r="G780" s="74">
        <v>25</v>
      </c>
      <c r="H780" s="74">
        <v>25</v>
      </c>
      <c r="I780" s="36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55"/>
      <c r="X780" s="75"/>
      <c r="Y780" s="76"/>
      <c r="Z780" s="76"/>
      <c r="AA780" s="76"/>
      <c r="AB780" s="76"/>
      <c r="AC780" s="76"/>
      <c r="AD780" s="76"/>
      <c r="AE780" s="76"/>
      <c r="AF780" s="76"/>
      <c r="AG780" s="76"/>
      <c r="AH780" s="76"/>
      <c r="AI780" s="76"/>
    </row>
    <row r="781" spans="1:35" s="46" customFormat="1" ht="14.25" x14ac:dyDescent="0.25">
      <c r="A781" s="56">
        <v>771</v>
      </c>
      <c r="B781" s="40"/>
      <c r="C781" s="40" t="s">
        <v>260</v>
      </c>
      <c r="D781" s="40"/>
      <c r="E781" s="56">
        <v>1</v>
      </c>
      <c r="F781" s="30" t="s">
        <v>73</v>
      </c>
      <c r="G781" s="74">
        <v>10</v>
      </c>
      <c r="H781" s="74">
        <v>10</v>
      </c>
      <c r="I781" s="36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55"/>
      <c r="X781" s="75"/>
      <c r="Y781" s="76"/>
      <c r="Z781" s="76"/>
      <c r="AA781" s="76"/>
      <c r="AB781" s="76"/>
      <c r="AC781" s="76"/>
      <c r="AD781" s="76"/>
      <c r="AE781" s="76"/>
      <c r="AF781" s="76"/>
      <c r="AG781" s="76"/>
      <c r="AH781" s="76"/>
      <c r="AI781" s="76"/>
    </row>
    <row r="782" spans="1:35" s="46" customFormat="1" ht="14.25" x14ac:dyDescent="0.25">
      <c r="A782" s="56">
        <v>772</v>
      </c>
      <c r="B782" s="40"/>
      <c r="C782" s="40" t="s">
        <v>261</v>
      </c>
      <c r="D782" s="40"/>
      <c r="E782" s="56">
        <v>1</v>
      </c>
      <c r="F782" s="30" t="s">
        <v>142</v>
      </c>
      <c r="G782" s="74">
        <v>350</v>
      </c>
      <c r="H782" s="74">
        <v>350</v>
      </c>
      <c r="I782" s="36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55"/>
      <c r="X782" s="75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</row>
    <row r="783" spans="1:35" s="46" customFormat="1" ht="14.25" x14ac:dyDescent="0.25">
      <c r="A783" s="56">
        <v>773</v>
      </c>
      <c r="B783" s="40"/>
      <c r="C783" s="40" t="s">
        <v>78</v>
      </c>
      <c r="D783" s="40"/>
      <c r="E783" s="56">
        <v>1</v>
      </c>
      <c r="F783" s="30" t="s">
        <v>73</v>
      </c>
      <c r="G783" s="74">
        <v>550</v>
      </c>
      <c r="H783" s="74">
        <v>550</v>
      </c>
      <c r="I783" s="36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55"/>
      <c r="X783" s="75"/>
      <c r="Y783" s="76"/>
      <c r="Z783" s="76"/>
      <c r="AA783" s="76"/>
      <c r="AB783" s="76"/>
      <c r="AC783" s="76"/>
      <c r="AD783" s="76"/>
      <c r="AE783" s="76"/>
      <c r="AF783" s="76"/>
      <c r="AG783" s="76"/>
      <c r="AH783" s="76"/>
      <c r="AI783" s="76"/>
    </row>
    <row r="784" spans="1:35" s="46" customFormat="1" ht="14.25" x14ac:dyDescent="0.25">
      <c r="A784" s="56">
        <v>774</v>
      </c>
      <c r="B784" s="40"/>
      <c r="C784" s="40" t="s">
        <v>79</v>
      </c>
      <c r="D784" s="40"/>
      <c r="E784" s="56">
        <v>1</v>
      </c>
      <c r="F784" s="30" t="s">
        <v>73</v>
      </c>
      <c r="G784" s="74">
        <v>120</v>
      </c>
      <c r="H784" s="74">
        <v>120</v>
      </c>
      <c r="I784" s="36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55"/>
      <c r="X784" s="75"/>
      <c r="Y784" s="76"/>
      <c r="Z784" s="76"/>
      <c r="AA784" s="76"/>
      <c r="AB784" s="76"/>
      <c r="AC784" s="76"/>
      <c r="AD784" s="76"/>
      <c r="AE784" s="76"/>
      <c r="AF784" s="76"/>
      <c r="AG784" s="76"/>
      <c r="AH784" s="76"/>
      <c r="AI784" s="76"/>
    </row>
    <row r="785" spans="1:35" s="46" customFormat="1" ht="14.25" x14ac:dyDescent="0.25">
      <c r="A785" s="56">
        <v>775</v>
      </c>
      <c r="B785" s="40"/>
      <c r="C785" s="40" t="s">
        <v>250</v>
      </c>
      <c r="D785" s="40"/>
      <c r="E785" s="56">
        <v>1</v>
      </c>
      <c r="F785" s="30" t="s">
        <v>73</v>
      </c>
      <c r="G785" s="74">
        <v>20</v>
      </c>
      <c r="H785" s="74">
        <v>20</v>
      </c>
      <c r="I785" s="36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55"/>
      <c r="X785" s="75"/>
      <c r="Y785" s="76"/>
      <c r="Z785" s="76"/>
      <c r="AA785" s="76"/>
      <c r="AB785" s="76"/>
      <c r="AC785" s="76"/>
      <c r="AD785" s="76"/>
      <c r="AE785" s="76"/>
      <c r="AF785" s="76"/>
      <c r="AG785" s="76"/>
      <c r="AH785" s="76"/>
      <c r="AI785" s="76"/>
    </row>
    <row r="786" spans="1:35" s="46" customFormat="1" ht="14.25" x14ac:dyDescent="0.25">
      <c r="A786" s="56">
        <v>776</v>
      </c>
      <c r="B786" s="40"/>
      <c r="C786" s="40" t="s">
        <v>262</v>
      </c>
      <c r="D786" s="40"/>
      <c r="E786" s="56">
        <v>1</v>
      </c>
      <c r="F786" s="30" t="s">
        <v>67</v>
      </c>
      <c r="G786" s="74">
        <v>1250</v>
      </c>
      <c r="H786" s="74">
        <v>1250</v>
      </c>
      <c r="I786" s="36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55"/>
      <c r="X786" s="75"/>
      <c r="Y786" s="76"/>
      <c r="Z786" s="76"/>
      <c r="AA786" s="76"/>
      <c r="AB786" s="76"/>
      <c r="AC786" s="76"/>
      <c r="AD786" s="76"/>
      <c r="AE786" s="76"/>
      <c r="AF786" s="76"/>
      <c r="AG786" s="76"/>
      <c r="AH786" s="76"/>
      <c r="AI786" s="76"/>
    </row>
    <row r="787" spans="1:35" s="46" customFormat="1" ht="14.25" x14ac:dyDescent="0.25">
      <c r="A787" s="56">
        <v>777</v>
      </c>
      <c r="B787" s="40"/>
      <c r="C787" s="40" t="s">
        <v>263</v>
      </c>
      <c r="D787" s="40"/>
      <c r="E787" s="56">
        <v>1</v>
      </c>
      <c r="F787" s="30" t="s">
        <v>93</v>
      </c>
      <c r="G787" s="74">
        <v>250</v>
      </c>
      <c r="H787" s="74">
        <v>250</v>
      </c>
      <c r="I787" s="36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55"/>
      <c r="X787" s="75"/>
      <c r="Y787" s="76"/>
      <c r="Z787" s="76"/>
      <c r="AA787" s="76"/>
      <c r="AB787" s="76"/>
      <c r="AC787" s="76"/>
      <c r="AD787" s="76"/>
      <c r="AE787" s="76"/>
      <c r="AF787" s="76"/>
      <c r="AG787" s="76"/>
      <c r="AH787" s="76"/>
      <c r="AI787" s="76"/>
    </row>
    <row r="788" spans="1:35" s="46" customFormat="1" ht="27" x14ac:dyDescent="0.25">
      <c r="A788" s="63">
        <v>778</v>
      </c>
      <c r="B788" s="69" t="s">
        <v>62</v>
      </c>
      <c r="C788" s="69" t="s">
        <v>41</v>
      </c>
      <c r="D788" s="69" t="s">
        <v>28</v>
      </c>
      <c r="E788" s="70"/>
      <c r="F788" s="70"/>
      <c r="G788" s="69"/>
      <c r="H788" s="71">
        <v>61360</v>
      </c>
      <c r="I788" s="69" t="s">
        <v>64</v>
      </c>
      <c r="J788" s="106"/>
      <c r="K788" s="106">
        <v>1</v>
      </c>
      <c r="L788" s="106"/>
      <c r="M788" s="106"/>
      <c r="N788" s="106"/>
      <c r="O788" s="106"/>
      <c r="P788" s="106"/>
      <c r="Q788" s="106"/>
      <c r="R788" s="106">
        <v>1</v>
      </c>
      <c r="S788" s="106"/>
      <c r="T788" s="106"/>
      <c r="U788" s="106"/>
      <c r="V788" s="82"/>
      <c r="W788" s="47"/>
      <c r="X788" s="83"/>
      <c r="Y788" s="79">
        <f>H788/2</f>
        <v>30680</v>
      </c>
      <c r="Z788" s="79"/>
      <c r="AA788" s="79"/>
      <c r="AB788" s="79"/>
      <c r="AC788" s="79"/>
      <c r="AD788" s="79"/>
      <c r="AE788" s="79"/>
      <c r="AF788" s="79">
        <f>Y788</f>
        <v>30680</v>
      </c>
      <c r="AG788" s="83"/>
      <c r="AH788" s="73"/>
      <c r="AI788" s="73"/>
    </row>
    <row r="789" spans="1:35" s="46" customFormat="1" ht="14.25" x14ac:dyDescent="0.25">
      <c r="A789" s="56">
        <v>779</v>
      </c>
      <c r="B789" s="40"/>
      <c r="C789" s="40" t="s">
        <v>140</v>
      </c>
      <c r="D789" s="40"/>
      <c r="E789" s="56">
        <v>20</v>
      </c>
      <c r="F789" s="30" t="s">
        <v>85</v>
      </c>
      <c r="G789" s="74">
        <v>280</v>
      </c>
      <c r="H789" s="74">
        <v>5600</v>
      </c>
      <c r="I789" s="36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55"/>
      <c r="X789" s="75"/>
      <c r="Y789" s="76"/>
      <c r="Z789" s="76"/>
      <c r="AA789" s="76"/>
      <c r="AB789" s="76"/>
      <c r="AC789" s="76"/>
      <c r="AD789" s="76"/>
      <c r="AE789" s="76"/>
      <c r="AF789" s="76"/>
      <c r="AG789" s="76"/>
      <c r="AH789" s="76"/>
      <c r="AI789" s="76"/>
    </row>
    <row r="790" spans="1:35" s="46" customFormat="1" ht="14.25" x14ac:dyDescent="0.25">
      <c r="A790" s="56">
        <v>780</v>
      </c>
      <c r="B790" s="40"/>
      <c r="C790" s="40" t="s">
        <v>299</v>
      </c>
      <c r="D790" s="40"/>
      <c r="E790" s="56">
        <v>2</v>
      </c>
      <c r="F790" s="30" t="s">
        <v>142</v>
      </c>
      <c r="G790" s="74">
        <v>1300</v>
      </c>
      <c r="H790" s="74">
        <v>2600</v>
      </c>
      <c r="I790" s="36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55"/>
      <c r="X790" s="75"/>
      <c r="Y790" s="76"/>
      <c r="Z790" s="76"/>
      <c r="AA790" s="76"/>
      <c r="AB790" s="76"/>
      <c r="AC790" s="76"/>
      <c r="AD790" s="76"/>
      <c r="AE790" s="76"/>
      <c r="AF790" s="76"/>
      <c r="AG790" s="76"/>
      <c r="AH790" s="76"/>
      <c r="AI790" s="76"/>
    </row>
    <row r="791" spans="1:35" s="46" customFormat="1" ht="14.25" x14ac:dyDescent="0.25">
      <c r="A791" s="56">
        <v>781</v>
      </c>
      <c r="B791" s="40"/>
      <c r="C791" s="40" t="s">
        <v>143</v>
      </c>
      <c r="D791" s="40"/>
      <c r="E791" s="56">
        <v>2</v>
      </c>
      <c r="F791" s="30" t="s">
        <v>73</v>
      </c>
      <c r="G791" s="74">
        <v>330</v>
      </c>
      <c r="H791" s="74">
        <v>660</v>
      </c>
      <c r="I791" s="36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55"/>
      <c r="X791" s="75"/>
      <c r="Y791" s="76"/>
      <c r="Z791" s="76"/>
      <c r="AA791" s="76"/>
      <c r="AB791" s="76"/>
      <c r="AC791" s="76"/>
      <c r="AD791" s="76"/>
      <c r="AE791" s="76"/>
      <c r="AF791" s="76"/>
      <c r="AG791" s="76"/>
      <c r="AH791" s="76"/>
      <c r="AI791" s="76"/>
    </row>
    <row r="792" spans="1:35" s="46" customFormat="1" ht="14.25" x14ac:dyDescent="0.25">
      <c r="A792" s="56">
        <v>782</v>
      </c>
      <c r="B792" s="40"/>
      <c r="C792" s="40" t="s">
        <v>144</v>
      </c>
      <c r="D792" s="40"/>
      <c r="E792" s="56">
        <v>2</v>
      </c>
      <c r="F792" s="30" t="s">
        <v>73</v>
      </c>
      <c r="G792" s="74">
        <v>60</v>
      </c>
      <c r="H792" s="74">
        <v>120</v>
      </c>
      <c r="I792" s="36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55"/>
      <c r="X792" s="75"/>
      <c r="Y792" s="76"/>
      <c r="Z792" s="76"/>
      <c r="AA792" s="76"/>
      <c r="AB792" s="76"/>
      <c r="AC792" s="76"/>
      <c r="AD792" s="76"/>
      <c r="AE792" s="76"/>
      <c r="AF792" s="76"/>
      <c r="AG792" s="76"/>
      <c r="AH792" s="76"/>
      <c r="AI792" s="76"/>
    </row>
    <row r="793" spans="1:35" s="46" customFormat="1" ht="14.25" x14ac:dyDescent="0.25">
      <c r="A793" s="56">
        <v>783</v>
      </c>
      <c r="B793" s="40"/>
      <c r="C793" s="40" t="s">
        <v>145</v>
      </c>
      <c r="D793" s="40"/>
      <c r="E793" s="56">
        <v>2</v>
      </c>
      <c r="F793" s="30" t="s">
        <v>112</v>
      </c>
      <c r="G793" s="74">
        <v>80</v>
      </c>
      <c r="H793" s="74">
        <v>160</v>
      </c>
      <c r="I793" s="36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55"/>
      <c r="X793" s="75"/>
      <c r="Y793" s="76"/>
      <c r="Z793" s="76"/>
      <c r="AA793" s="76"/>
      <c r="AB793" s="76"/>
      <c r="AC793" s="76"/>
      <c r="AD793" s="76"/>
      <c r="AE793" s="76"/>
      <c r="AF793" s="76"/>
      <c r="AG793" s="76"/>
      <c r="AH793" s="76"/>
      <c r="AI793" s="76"/>
    </row>
    <row r="794" spans="1:35" s="46" customFormat="1" ht="14.25" x14ac:dyDescent="0.25">
      <c r="A794" s="56">
        <v>784</v>
      </c>
      <c r="B794" s="40"/>
      <c r="C794" s="40" t="s">
        <v>146</v>
      </c>
      <c r="D794" s="40"/>
      <c r="E794" s="56">
        <v>2</v>
      </c>
      <c r="F794" s="30" t="s">
        <v>73</v>
      </c>
      <c r="G794" s="74">
        <v>30</v>
      </c>
      <c r="H794" s="74">
        <v>60</v>
      </c>
      <c r="I794" s="36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55"/>
      <c r="X794" s="75"/>
      <c r="Y794" s="76"/>
      <c r="Z794" s="76"/>
      <c r="AA794" s="76"/>
      <c r="AB794" s="76"/>
      <c r="AC794" s="76"/>
      <c r="AD794" s="76"/>
      <c r="AE794" s="76"/>
      <c r="AF794" s="76"/>
      <c r="AG794" s="76"/>
      <c r="AH794" s="76"/>
      <c r="AI794" s="76"/>
    </row>
    <row r="795" spans="1:35" s="46" customFormat="1" ht="14.25" x14ac:dyDescent="0.25">
      <c r="A795" s="56">
        <v>785</v>
      </c>
      <c r="B795" s="40"/>
      <c r="C795" s="40" t="s">
        <v>147</v>
      </c>
      <c r="D795" s="40"/>
      <c r="E795" s="56">
        <v>2</v>
      </c>
      <c r="F795" s="30" t="s">
        <v>73</v>
      </c>
      <c r="G795" s="74">
        <v>600</v>
      </c>
      <c r="H795" s="74">
        <v>1200</v>
      </c>
      <c r="I795" s="36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55"/>
      <c r="X795" s="75"/>
      <c r="Y795" s="76"/>
      <c r="Z795" s="76"/>
      <c r="AA795" s="76"/>
      <c r="AB795" s="76"/>
      <c r="AC795" s="76"/>
      <c r="AD795" s="76"/>
      <c r="AE795" s="76"/>
      <c r="AF795" s="76"/>
      <c r="AG795" s="76"/>
      <c r="AH795" s="76"/>
      <c r="AI795" s="76"/>
    </row>
    <row r="796" spans="1:35" s="46" customFormat="1" ht="14.25" x14ac:dyDescent="0.25">
      <c r="A796" s="56">
        <v>786</v>
      </c>
      <c r="B796" s="40"/>
      <c r="C796" s="40" t="s">
        <v>105</v>
      </c>
      <c r="D796" s="40"/>
      <c r="E796" s="56">
        <v>2</v>
      </c>
      <c r="F796" s="30" t="s">
        <v>73</v>
      </c>
      <c r="G796" s="74">
        <v>1000</v>
      </c>
      <c r="H796" s="74">
        <v>2000</v>
      </c>
      <c r="I796" s="36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55"/>
      <c r="X796" s="75"/>
      <c r="Y796" s="76"/>
      <c r="Z796" s="76"/>
      <c r="AA796" s="76"/>
      <c r="AB796" s="76"/>
      <c r="AC796" s="76"/>
      <c r="AD796" s="76"/>
      <c r="AE796" s="76"/>
      <c r="AF796" s="76"/>
      <c r="AG796" s="76"/>
      <c r="AH796" s="76"/>
      <c r="AI796" s="76"/>
    </row>
    <row r="797" spans="1:35" s="46" customFormat="1" ht="14.25" x14ac:dyDescent="0.25">
      <c r="A797" s="56">
        <v>787</v>
      </c>
      <c r="B797" s="40"/>
      <c r="C797" s="40" t="s">
        <v>148</v>
      </c>
      <c r="D797" s="40"/>
      <c r="E797" s="56">
        <v>2</v>
      </c>
      <c r="F797" s="30" t="s">
        <v>73</v>
      </c>
      <c r="G797" s="74">
        <v>510</v>
      </c>
      <c r="H797" s="74">
        <v>1020</v>
      </c>
      <c r="I797" s="36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55"/>
      <c r="X797" s="75"/>
      <c r="Y797" s="76"/>
      <c r="Z797" s="76"/>
      <c r="AA797" s="76"/>
      <c r="AB797" s="76"/>
      <c r="AC797" s="76"/>
      <c r="AD797" s="76"/>
      <c r="AE797" s="76"/>
      <c r="AF797" s="76"/>
      <c r="AG797" s="76"/>
      <c r="AH797" s="76"/>
      <c r="AI797" s="76"/>
    </row>
    <row r="798" spans="1:35" s="46" customFormat="1" ht="14.25" x14ac:dyDescent="0.25">
      <c r="A798" s="56">
        <v>788</v>
      </c>
      <c r="B798" s="40"/>
      <c r="C798" s="40" t="s">
        <v>149</v>
      </c>
      <c r="D798" s="40"/>
      <c r="E798" s="56">
        <v>6</v>
      </c>
      <c r="F798" s="30" t="s">
        <v>73</v>
      </c>
      <c r="G798" s="74">
        <v>25</v>
      </c>
      <c r="H798" s="74">
        <v>150</v>
      </c>
      <c r="I798" s="36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55"/>
      <c r="X798" s="75"/>
      <c r="Y798" s="76"/>
      <c r="Z798" s="76"/>
      <c r="AA798" s="76"/>
      <c r="AB798" s="76"/>
      <c r="AC798" s="76"/>
      <c r="AD798" s="76"/>
      <c r="AE798" s="76"/>
      <c r="AF798" s="76"/>
      <c r="AG798" s="76"/>
      <c r="AH798" s="76"/>
      <c r="AI798" s="76"/>
    </row>
    <row r="799" spans="1:35" s="46" customFormat="1" ht="14.25" x14ac:dyDescent="0.25">
      <c r="A799" s="56">
        <v>789</v>
      </c>
      <c r="B799" s="40"/>
      <c r="C799" s="40" t="s">
        <v>150</v>
      </c>
      <c r="D799" s="40"/>
      <c r="E799" s="56">
        <v>2</v>
      </c>
      <c r="F799" s="30" t="s">
        <v>73</v>
      </c>
      <c r="G799" s="74">
        <v>80</v>
      </c>
      <c r="H799" s="74">
        <v>160</v>
      </c>
      <c r="I799" s="36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55"/>
      <c r="X799" s="75"/>
      <c r="Y799" s="76"/>
      <c r="Z799" s="76"/>
      <c r="AA799" s="76"/>
      <c r="AB799" s="76"/>
      <c r="AC799" s="76"/>
      <c r="AD799" s="76"/>
      <c r="AE799" s="76"/>
      <c r="AF799" s="76"/>
      <c r="AG799" s="76"/>
      <c r="AH799" s="76"/>
      <c r="AI799" s="76"/>
    </row>
    <row r="800" spans="1:35" s="46" customFormat="1" ht="14.25" x14ac:dyDescent="0.25">
      <c r="A800" s="56">
        <v>790</v>
      </c>
      <c r="B800" s="40"/>
      <c r="C800" s="40" t="s">
        <v>87</v>
      </c>
      <c r="D800" s="40"/>
      <c r="E800" s="56">
        <v>2</v>
      </c>
      <c r="F800" s="30" t="s">
        <v>91</v>
      </c>
      <c r="G800" s="74">
        <v>30</v>
      </c>
      <c r="H800" s="74">
        <v>60</v>
      </c>
      <c r="I800" s="36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55"/>
      <c r="X800" s="75"/>
      <c r="Y800" s="76"/>
      <c r="Z800" s="76"/>
      <c r="AA800" s="76"/>
      <c r="AB800" s="76"/>
      <c r="AC800" s="76"/>
      <c r="AD800" s="76"/>
      <c r="AE800" s="76"/>
      <c r="AF800" s="76"/>
      <c r="AG800" s="76"/>
      <c r="AH800" s="76"/>
      <c r="AI800" s="76"/>
    </row>
    <row r="801" spans="1:35" s="46" customFormat="1" ht="14.25" x14ac:dyDescent="0.25">
      <c r="A801" s="56">
        <v>791</v>
      </c>
      <c r="B801" s="40"/>
      <c r="C801" s="40" t="s">
        <v>151</v>
      </c>
      <c r="D801" s="40"/>
      <c r="E801" s="56">
        <v>2</v>
      </c>
      <c r="F801" s="30" t="s">
        <v>73</v>
      </c>
      <c r="G801" s="74">
        <v>35</v>
      </c>
      <c r="H801" s="74">
        <v>70</v>
      </c>
      <c r="I801" s="36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55"/>
      <c r="X801" s="75"/>
      <c r="Y801" s="76"/>
      <c r="Z801" s="76"/>
      <c r="AA801" s="76"/>
      <c r="AB801" s="76"/>
      <c r="AC801" s="76"/>
      <c r="AD801" s="76"/>
      <c r="AE801" s="76"/>
      <c r="AF801" s="76"/>
      <c r="AG801" s="76"/>
      <c r="AH801" s="76"/>
      <c r="AI801" s="76"/>
    </row>
    <row r="802" spans="1:35" s="46" customFormat="1" ht="14.25" x14ac:dyDescent="0.25">
      <c r="A802" s="56">
        <v>792</v>
      </c>
      <c r="B802" s="40"/>
      <c r="C802" s="40" t="s">
        <v>152</v>
      </c>
      <c r="D802" s="40"/>
      <c r="E802" s="56">
        <v>2</v>
      </c>
      <c r="F802" s="30" t="s">
        <v>73</v>
      </c>
      <c r="G802" s="74">
        <v>120</v>
      </c>
      <c r="H802" s="74">
        <v>240</v>
      </c>
      <c r="I802" s="36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55"/>
      <c r="X802" s="75"/>
      <c r="Y802" s="76"/>
      <c r="Z802" s="76"/>
      <c r="AA802" s="76"/>
      <c r="AB802" s="76"/>
      <c r="AC802" s="76"/>
      <c r="AD802" s="76"/>
      <c r="AE802" s="76"/>
      <c r="AF802" s="76"/>
      <c r="AG802" s="76"/>
      <c r="AH802" s="76"/>
      <c r="AI802" s="76"/>
    </row>
    <row r="803" spans="1:35" s="46" customFormat="1" ht="14.25" x14ac:dyDescent="0.25">
      <c r="A803" s="56">
        <v>793</v>
      </c>
      <c r="B803" s="40"/>
      <c r="C803" s="40" t="s">
        <v>153</v>
      </c>
      <c r="D803" s="40"/>
      <c r="E803" s="56">
        <v>6</v>
      </c>
      <c r="F803" s="30" t="s">
        <v>73</v>
      </c>
      <c r="G803" s="74">
        <v>55</v>
      </c>
      <c r="H803" s="74">
        <v>330</v>
      </c>
      <c r="I803" s="36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55"/>
      <c r="X803" s="75"/>
      <c r="Y803" s="76"/>
      <c r="Z803" s="76"/>
      <c r="AA803" s="76"/>
      <c r="AB803" s="76"/>
      <c r="AC803" s="76"/>
      <c r="AD803" s="76"/>
      <c r="AE803" s="76"/>
      <c r="AF803" s="76"/>
      <c r="AG803" s="76"/>
      <c r="AH803" s="76"/>
      <c r="AI803" s="76"/>
    </row>
    <row r="804" spans="1:35" s="46" customFormat="1" ht="14.25" x14ac:dyDescent="0.25">
      <c r="A804" s="56">
        <v>794</v>
      </c>
      <c r="B804" s="40"/>
      <c r="C804" s="40" t="s">
        <v>154</v>
      </c>
      <c r="D804" s="40"/>
      <c r="E804" s="56">
        <v>2</v>
      </c>
      <c r="F804" s="30" t="s">
        <v>91</v>
      </c>
      <c r="G804" s="74">
        <v>10</v>
      </c>
      <c r="H804" s="74">
        <v>20</v>
      </c>
      <c r="I804" s="36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55"/>
      <c r="X804" s="75"/>
      <c r="Y804" s="76"/>
      <c r="Z804" s="76"/>
      <c r="AA804" s="76"/>
      <c r="AB804" s="76"/>
      <c r="AC804" s="76"/>
      <c r="AD804" s="76"/>
      <c r="AE804" s="76"/>
      <c r="AF804" s="76"/>
      <c r="AG804" s="76"/>
      <c r="AH804" s="76"/>
      <c r="AI804" s="76"/>
    </row>
    <row r="805" spans="1:35" s="46" customFormat="1" ht="14.25" x14ac:dyDescent="0.25">
      <c r="A805" s="56">
        <v>795</v>
      </c>
      <c r="B805" s="40"/>
      <c r="C805" s="40" t="s">
        <v>155</v>
      </c>
      <c r="D805" s="40"/>
      <c r="E805" s="56">
        <v>2</v>
      </c>
      <c r="F805" s="30" t="s">
        <v>73</v>
      </c>
      <c r="G805" s="74">
        <v>5</v>
      </c>
      <c r="H805" s="74">
        <v>10</v>
      </c>
      <c r="I805" s="36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55"/>
      <c r="X805" s="75"/>
      <c r="Y805" s="76"/>
      <c r="Z805" s="76"/>
      <c r="AA805" s="76"/>
      <c r="AB805" s="76"/>
      <c r="AC805" s="76"/>
      <c r="AD805" s="76"/>
      <c r="AE805" s="76"/>
      <c r="AF805" s="76"/>
      <c r="AG805" s="76"/>
      <c r="AH805" s="76"/>
      <c r="AI805" s="76"/>
    </row>
    <row r="806" spans="1:35" s="46" customFormat="1" ht="14.25" x14ac:dyDescent="0.25">
      <c r="A806" s="56">
        <v>796</v>
      </c>
      <c r="B806" s="40"/>
      <c r="C806" s="40" t="s">
        <v>156</v>
      </c>
      <c r="D806" s="40"/>
      <c r="E806" s="56">
        <v>2</v>
      </c>
      <c r="F806" s="30" t="s">
        <v>142</v>
      </c>
      <c r="G806" s="74">
        <v>250</v>
      </c>
      <c r="H806" s="74">
        <v>500</v>
      </c>
      <c r="I806" s="36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55"/>
      <c r="X806" s="75"/>
      <c r="Y806" s="76"/>
      <c r="Z806" s="76"/>
      <c r="AA806" s="76"/>
      <c r="AB806" s="76"/>
      <c r="AC806" s="76"/>
      <c r="AD806" s="76"/>
      <c r="AE806" s="76"/>
      <c r="AF806" s="76"/>
      <c r="AG806" s="76"/>
      <c r="AH806" s="76"/>
      <c r="AI806" s="76"/>
    </row>
    <row r="807" spans="1:35" s="46" customFormat="1" ht="14.25" x14ac:dyDescent="0.25">
      <c r="A807" s="56">
        <v>797</v>
      </c>
      <c r="B807" s="40"/>
      <c r="C807" s="40" t="s">
        <v>157</v>
      </c>
      <c r="D807" s="40"/>
      <c r="E807" s="56">
        <v>8</v>
      </c>
      <c r="F807" s="30" t="s">
        <v>73</v>
      </c>
      <c r="G807" s="74">
        <v>1200</v>
      </c>
      <c r="H807" s="74">
        <v>9600</v>
      </c>
      <c r="I807" s="36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55"/>
      <c r="X807" s="75"/>
      <c r="Y807" s="76"/>
      <c r="Z807" s="76"/>
      <c r="AA807" s="76"/>
      <c r="AB807" s="76"/>
      <c r="AC807" s="76"/>
      <c r="AD807" s="76"/>
      <c r="AE807" s="76"/>
      <c r="AF807" s="76"/>
      <c r="AG807" s="76"/>
      <c r="AH807" s="76"/>
      <c r="AI807" s="76"/>
    </row>
    <row r="808" spans="1:35" s="46" customFormat="1" ht="14.25" x14ac:dyDescent="0.25">
      <c r="A808" s="56">
        <v>798</v>
      </c>
      <c r="B808" s="40"/>
      <c r="C808" s="40" t="s">
        <v>103</v>
      </c>
      <c r="D808" s="40"/>
      <c r="E808" s="56">
        <v>8</v>
      </c>
      <c r="F808" s="30" t="s">
        <v>104</v>
      </c>
      <c r="G808" s="74">
        <v>800</v>
      </c>
      <c r="H808" s="74">
        <v>6400</v>
      </c>
      <c r="I808" s="36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55"/>
      <c r="X808" s="75"/>
      <c r="Y808" s="76"/>
      <c r="Z808" s="76"/>
      <c r="AA808" s="76"/>
      <c r="AB808" s="76"/>
      <c r="AC808" s="76"/>
      <c r="AD808" s="76"/>
      <c r="AE808" s="76"/>
      <c r="AF808" s="76"/>
      <c r="AG808" s="76"/>
      <c r="AH808" s="76"/>
      <c r="AI808" s="76"/>
    </row>
    <row r="809" spans="1:35" s="46" customFormat="1" ht="14.25" x14ac:dyDescent="0.25">
      <c r="A809" s="56">
        <v>799</v>
      </c>
      <c r="B809" s="40"/>
      <c r="C809" s="40" t="s">
        <v>158</v>
      </c>
      <c r="D809" s="40"/>
      <c r="E809" s="56">
        <v>2</v>
      </c>
      <c r="F809" s="30" t="s">
        <v>48</v>
      </c>
      <c r="G809" s="74">
        <v>5000</v>
      </c>
      <c r="H809" s="74">
        <v>10000</v>
      </c>
      <c r="I809" s="36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55"/>
      <c r="X809" s="75"/>
      <c r="Y809" s="76"/>
      <c r="Z809" s="76"/>
      <c r="AA809" s="76"/>
      <c r="AB809" s="76"/>
      <c r="AC809" s="76"/>
      <c r="AD809" s="76"/>
      <c r="AE809" s="76"/>
      <c r="AF809" s="76"/>
      <c r="AG809" s="76"/>
      <c r="AH809" s="76"/>
      <c r="AI809" s="76"/>
    </row>
    <row r="810" spans="1:35" s="46" customFormat="1" ht="14.25" x14ac:dyDescent="0.25">
      <c r="A810" s="56">
        <v>800</v>
      </c>
      <c r="B810" s="40"/>
      <c r="C810" s="40" t="s">
        <v>159</v>
      </c>
      <c r="D810" s="40"/>
      <c r="E810" s="56">
        <v>4</v>
      </c>
      <c r="F810" s="30" t="s">
        <v>48</v>
      </c>
      <c r="G810" s="74">
        <v>1000</v>
      </c>
      <c r="H810" s="74">
        <v>4000</v>
      </c>
      <c r="I810" s="36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55"/>
      <c r="X810" s="75"/>
      <c r="Y810" s="76"/>
      <c r="Z810" s="76"/>
      <c r="AA810" s="76"/>
      <c r="AB810" s="76"/>
      <c r="AC810" s="76"/>
      <c r="AD810" s="76"/>
      <c r="AE810" s="76"/>
      <c r="AF810" s="76"/>
      <c r="AG810" s="76"/>
      <c r="AH810" s="76"/>
      <c r="AI810" s="76"/>
    </row>
    <row r="811" spans="1:35" s="46" customFormat="1" ht="15.75" customHeight="1" x14ac:dyDescent="0.25">
      <c r="A811" s="56">
        <v>801</v>
      </c>
      <c r="B811" s="40"/>
      <c r="C811" s="40" t="s">
        <v>164</v>
      </c>
      <c r="D811" s="40"/>
      <c r="E811" s="56">
        <v>2</v>
      </c>
      <c r="F811" s="30" t="s">
        <v>48</v>
      </c>
      <c r="G811" s="74">
        <v>1000</v>
      </c>
      <c r="H811" s="74">
        <v>2000</v>
      </c>
      <c r="I811" s="36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55"/>
      <c r="X811" s="75"/>
      <c r="Y811" s="76"/>
      <c r="Z811" s="76"/>
      <c r="AA811" s="76"/>
      <c r="AB811" s="76"/>
      <c r="AC811" s="76"/>
      <c r="AD811" s="76"/>
      <c r="AE811" s="76"/>
      <c r="AF811" s="76"/>
      <c r="AG811" s="76"/>
      <c r="AH811" s="76"/>
      <c r="AI811" s="76"/>
    </row>
    <row r="812" spans="1:35" s="46" customFormat="1" ht="14.25" x14ac:dyDescent="0.25">
      <c r="A812" s="56">
        <v>802</v>
      </c>
      <c r="B812" s="40"/>
      <c r="C812" s="40" t="s">
        <v>161</v>
      </c>
      <c r="D812" s="40"/>
      <c r="E812" s="56">
        <v>8</v>
      </c>
      <c r="F812" s="30" t="s">
        <v>73</v>
      </c>
      <c r="G812" s="74">
        <v>550</v>
      </c>
      <c r="H812" s="74">
        <v>4400</v>
      </c>
      <c r="I812" s="36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55"/>
      <c r="X812" s="75"/>
      <c r="Y812" s="76"/>
      <c r="Z812" s="76"/>
      <c r="AA812" s="76"/>
      <c r="AB812" s="76"/>
      <c r="AC812" s="76"/>
      <c r="AD812" s="76"/>
      <c r="AE812" s="76"/>
      <c r="AF812" s="76"/>
      <c r="AG812" s="76"/>
      <c r="AH812" s="76"/>
      <c r="AI812" s="76"/>
    </row>
    <row r="813" spans="1:35" s="46" customFormat="1" ht="14.25" x14ac:dyDescent="0.25">
      <c r="A813" s="56">
        <v>803</v>
      </c>
      <c r="B813" s="40"/>
      <c r="C813" s="40" t="s">
        <v>163</v>
      </c>
      <c r="D813" s="40"/>
      <c r="E813" s="56">
        <v>4</v>
      </c>
      <c r="F813" s="30" t="s">
        <v>73</v>
      </c>
      <c r="G813" s="74">
        <v>2000</v>
      </c>
      <c r="H813" s="74">
        <v>8000</v>
      </c>
      <c r="I813" s="36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55"/>
      <c r="X813" s="75"/>
      <c r="Y813" s="76"/>
      <c r="Z813" s="76"/>
      <c r="AA813" s="76"/>
      <c r="AB813" s="76"/>
      <c r="AC813" s="76"/>
      <c r="AD813" s="76"/>
      <c r="AE813" s="76"/>
      <c r="AF813" s="76"/>
      <c r="AG813" s="76"/>
      <c r="AH813" s="76"/>
      <c r="AI813" s="76"/>
    </row>
    <row r="814" spans="1:35" s="46" customFormat="1" ht="14.25" x14ac:dyDescent="0.25">
      <c r="A814" s="56">
        <v>804</v>
      </c>
      <c r="B814" s="40"/>
      <c r="C814" s="40" t="s">
        <v>160</v>
      </c>
      <c r="D814" s="40"/>
      <c r="E814" s="56">
        <v>8</v>
      </c>
      <c r="F814" s="30" t="s">
        <v>73</v>
      </c>
      <c r="G814" s="74">
        <v>185</v>
      </c>
      <c r="H814" s="74">
        <v>1480</v>
      </c>
      <c r="I814" s="36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55"/>
      <c r="X814" s="75"/>
      <c r="Y814" s="76"/>
      <c r="Z814" s="76"/>
      <c r="AA814" s="76"/>
      <c r="AB814" s="76"/>
      <c r="AC814" s="76"/>
      <c r="AD814" s="76"/>
      <c r="AE814" s="76"/>
      <c r="AF814" s="76"/>
      <c r="AG814" s="76"/>
      <c r="AH814" s="76"/>
      <c r="AI814" s="76"/>
    </row>
    <row r="815" spans="1:35" s="46" customFormat="1" ht="14.25" x14ac:dyDescent="0.25">
      <c r="A815" s="56">
        <v>805</v>
      </c>
      <c r="B815" s="40"/>
      <c r="C815" s="40" t="s">
        <v>162</v>
      </c>
      <c r="D815" s="40"/>
      <c r="E815" s="56">
        <v>8</v>
      </c>
      <c r="F815" s="30" t="s">
        <v>73</v>
      </c>
      <c r="G815" s="74">
        <v>65</v>
      </c>
      <c r="H815" s="74">
        <v>520</v>
      </c>
      <c r="I815" s="36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55"/>
      <c r="X815" s="75"/>
      <c r="Y815" s="76"/>
      <c r="Z815" s="76"/>
      <c r="AA815" s="76"/>
      <c r="AB815" s="76"/>
      <c r="AC815" s="76"/>
      <c r="AD815" s="76"/>
      <c r="AE815" s="76"/>
      <c r="AF815" s="76"/>
      <c r="AG815" s="76"/>
      <c r="AH815" s="76"/>
      <c r="AI815" s="76"/>
    </row>
    <row r="816" spans="1:35" s="46" customFormat="1" ht="27" x14ac:dyDescent="0.25">
      <c r="A816" s="63">
        <v>806</v>
      </c>
      <c r="B816" s="69" t="s">
        <v>62</v>
      </c>
      <c r="C816" s="69" t="s">
        <v>55</v>
      </c>
      <c r="D816" s="69" t="s">
        <v>28</v>
      </c>
      <c r="E816" s="70"/>
      <c r="F816" s="70"/>
      <c r="G816" s="69"/>
      <c r="H816" s="71">
        <v>20456</v>
      </c>
      <c r="I816" s="69" t="s">
        <v>64</v>
      </c>
      <c r="J816" s="106"/>
      <c r="K816" s="106">
        <v>1</v>
      </c>
      <c r="L816" s="106"/>
      <c r="M816" s="106"/>
      <c r="N816" s="106"/>
      <c r="O816" s="106"/>
      <c r="P816" s="106"/>
      <c r="Q816" s="106"/>
      <c r="R816" s="106">
        <v>1</v>
      </c>
      <c r="S816" s="106"/>
      <c r="T816" s="106"/>
      <c r="U816" s="106"/>
      <c r="V816" s="55"/>
      <c r="W816" s="47"/>
      <c r="X816" s="77"/>
      <c r="Y816" s="73">
        <f>H816/2</f>
        <v>10228</v>
      </c>
      <c r="Z816" s="73"/>
      <c r="AA816" s="73"/>
      <c r="AB816" s="73"/>
      <c r="AC816" s="73"/>
      <c r="AD816" s="73"/>
      <c r="AE816" s="73"/>
      <c r="AF816" s="73">
        <f>H816/2</f>
        <v>10228</v>
      </c>
      <c r="AG816" s="73"/>
      <c r="AH816" s="73"/>
      <c r="AI816" s="73"/>
    </row>
    <row r="817" spans="1:35" s="46" customFormat="1" ht="14.25" x14ac:dyDescent="0.25">
      <c r="A817" s="56">
        <v>807</v>
      </c>
      <c r="B817" s="40"/>
      <c r="C817" s="40" t="s">
        <v>89</v>
      </c>
      <c r="D817" s="40"/>
      <c r="E817" s="56">
        <v>8</v>
      </c>
      <c r="F817" s="30" t="s">
        <v>85</v>
      </c>
      <c r="G817" s="74">
        <v>140</v>
      </c>
      <c r="H817" s="74">
        <v>1120</v>
      </c>
      <c r="I817" s="36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55"/>
      <c r="X817" s="75"/>
      <c r="Y817" s="76"/>
      <c r="Z817" s="76"/>
      <c r="AA817" s="76"/>
      <c r="AB817" s="76"/>
      <c r="AC817" s="76"/>
      <c r="AD817" s="76"/>
      <c r="AE817" s="76"/>
      <c r="AF817" s="76"/>
      <c r="AG817" s="76"/>
      <c r="AH817" s="76"/>
      <c r="AI817" s="76"/>
    </row>
    <row r="818" spans="1:35" s="46" customFormat="1" ht="14.25" x14ac:dyDescent="0.25">
      <c r="A818" s="56">
        <v>808</v>
      </c>
      <c r="B818" s="40"/>
      <c r="C818" s="40" t="s">
        <v>90</v>
      </c>
      <c r="D818" s="40"/>
      <c r="E818" s="56">
        <v>30</v>
      </c>
      <c r="F818" s="30" t="s">
        <v>91</v>
      </c>
      <c r="G818" s="74">
        <v>32</v>
      </c>
      <c r="H818" s="74">
        <v>960</v>
      </c>
      <c r="I818" s="36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55"/>
      <c r="X818" s="75"/>
      <c r="Y818" s="76"/>
      <c r="Z818" s="76"/>
      <c r="AA818" s="76"/>
      <c r="AB818" s="76"/>
      <c r="AC818" s="76"/>
      <c r="AD818" s="76"/>
      <c r="AE818" s="76"/>
      <c r="AF818" s="76"/>
      <c r="AG818" s="76"/>
      <c r="AH818" s="76"/>
      <c r="AI818" s="76"/>
    </row>
    <row r="819" spans="1:35" s="46" customFormat="1" ht="14.25" x14ac:dyDescent="0.25">
      <c r="A819" s="56">
        <v>809</v>
      </c>
      <c r="B819" s="40"/>
      <c r="C819" s="40" t="s">
        <v>92</v>
      </c>
      <c r="D819" s="40"/>
      <c r="E819" s="56">
        <v>2</v>
      </c>
      <c r="F819" s="30" t="s">
        <v>93</v>
      </c>
      <c r="G819" s="74">
        <v>100</v>
      </c>
      <c r="H819" s="74">
        <v>200</v>
      </c>
      <c r="I819" s="36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55"/>
      <c r="X819" s="75"/>
      <c r="Y819" s="76"/>
      <c r="Z819" s="76"/>
      <c r="AA819" s="76"/>
      <c r="AB819" s="76"/>
      <c r="AC819" s="76"/>
      <c r="AD819" s="76"/>
      <c r="AE819" s="76"/>
      <c r="AF819" s="76"/>
      <c r="AG819" s="76"/>
      <c r="AH819" s="76"/>
      <c r="AI819" s="76"/>
    </row>
    <row r="820" spans="1:35" s="46" customFormat="1" ht="14.25" x14ac:dyDescent="0.25">
      <c r="A820" s="56">
        <v>810</v>
      </c>
      <c r="B820" s="40"/>
      <c r="C820" s="40" t="s">
        <v>94</v>
      </c>
      <c r="D820" s="40"/>
      <c r="E820" s="56">
        <v>40</v>
      </c>
      <c r="F820" s="30" t="s">
        <v>73</v>
      </c>
      <c r="G820" s="74">
        <v>14</v>
      </c>
      <c r="H820" s="74">
        <v>560</v>
      </c>
      <c r="I820" s="36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55"/>
      <c r="X820" s="75"/>
      <c r="Y820" s="76"/>
      <c r="Z820" s="76"/>
      <c r="AA820" s="76"/>
      <c r="AB820" s="76"/>
      <c r="AC820" s="76"/>
      <c r="AD820" s="76"/>
      <c r="AE820" s="76"/>
      <c r="AF820" s="76"/>
      <c r="AG820" s="76"/>
      <c r="AH820" s="76"/>
      <c r="AI820" s="76"/>
    </row>
    <row r="821" spans="1:35" s="46" customFormat="1" ht="14.25" x14ac:dyDescent="0.25">
      <c r="A821" s="56">
        <v>811</v>
      </c>
      <c r="B821" s="40"/>
      <c r="C821" s="40" t="s">
        <v>95</v>
      </c>
      <c r="D821" s="40"/>
      <c r="E821" s="56">
        <v>2</v>
      </c>
      <c r="F821" s="30" t="s">
        <v>187</v>
      </c>
      <c r="G821" s="74">
        <v>360</v>
      </c>
      <c r="H821" s="74">
        <v>720</v>
      </c>
      <c r="I821" s="36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55"/>
      <c r="X821" s="75"/>
      <c r="Y821" s="76"/>
      <c r="Z821" s="76"/>
      <c r="AA821" s="76"/>
      <c r="AB821" s="76"/>
      <c r="AC821" s="76"/>
      <c r="AD821" s="76"/>
      <c r="AE821" s="76"/>
      <c r="AF821" s="76"/>
      <c r="AG821" s="76"/>
      <c r="AH821" s="76"/>
      <c r="AI821" s="76"/>
    </row>
    <row r="822" spans="1:35" s="46" customFormat="1" ht="14.25" x14ac:dyDescent="0.25">
      <c r="A822" s="56">
        <v>812</v>
      </c>
      <c r="B822" s="40"/>
      <c r="C822" s="40" t="s">
        <v>97</v>
      </c>
      <c r="D822" s="40"/>
      <c r="E822" s="56">
        <v>2</v>
      </c>
      <c r="F822" s="30" t="s">
        <v>187</v>
      </c>
      <c r="G822" s="74">
        <v>360</v>
      </c>
      <c r="H822" s="74">
        <v>720</v>
      </c>
      <c r="I822" s="36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55"/>
      <c r="X822" s="75"/>
      <c r="Y822" s="76"/>
      <c r="Z822" s="76"/>
      <c r="AA822" s="76"/>
      <c r="AB822" s="76"/>
      <c r="AC822" s="76"/>
      <c r="AD822" s="76"/>
      <c r="AE822" s="76"/>
      <c r="AF822" s="76"/>
      <c r="AG822" s="76"/>
      <c r="AH822" s="76"/>
      <c r="AI822" s="76"/>
    </row>
    <row r="823" spans="1:35" s="46" customFormat="1" ht="14.25" x14ac:dyDescent="0.25">
      <c r="A823" s="56">
        <v>813</v>
      </c>
      <c r="B823" s="40"/>
      <c r="C823" s="40" t="s">
        <v>230</v>
      </c>
      <c r="D823" s="40"/>
      <c r="E823" s="56">
        <v>2</v>
      </c>
      <c r="F823" s="30" t="s">
        <v>73</v>
      </c>
      <c r="G823" s="74">
        <v>100</v>
      </c>
      <c r="H823" s="74">
        <v>200</v>
      </c>
      <c r="I823" s="36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55"/>
      <c r="X823" s="75"/>
      <c r="Y823" s="76"/>
      <c r="Z823" s="76"/>
      <c r="AA823" s="76"/>
      <c r="AB823" s="76"/>
      <c r="AC823" s="76"/>
      <c r="AD823" s="76"/>
      <c r="AE823" s="76"/>
      <c r="AF823" s="76"/>
      <c r="AG823" s="76"/>
      <c r="AH823" s="76"/>
      <c r="AI823" s="76"/>
    </row>
    <row r="824" spans="1:35" s="46" customFormat="1" ht="14.25" x14ac:dyDescent="0.25">
      <c r="A824" s="56">
        <v>814</v>
      </c>
      <c r="B824" s="40"/>
      <c r="C824" s="40" t="s">
        <v>99</v>
      </c>
      <c r="D824" s="40"/>
      <c r="E824" s="56">
        <v>2</v>
      </c>
      <c r="F824" s="30" t="s">
        <v>187</v>
      </c>
      <c r="G824" s="74">
        <v>360</v>
      </c>
      <c r="H824" s="74">
        <v>720</v>
      </c>
      <c r="I824" s="36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55"/>
      <c r="X824" s="75"/>
      <c r="Y824" s="76"/>
      <c r="Z824" s="76"/>
      <c r="AA824" s="76"/>
      <c r="AB824" s="76"/>
      <c r="AC824" s="76"/>
      <c r="AD824" s="76"/>
      <c r="AE824" s="76"/>
      <c r="AF824" s="76"/>
      <c r="AG824" s="76"/>
      <c r="AH824" s="76"/>
      <c r="AI824" s="76"/>
    </row>
    <row r="825" spans="1:35" s="46" customFormat="1" ht="14.25" x14ac:dyDescent="0.25">
      <c r="A825" s="56">
        <v>815</v>
      </c>
      <c r="B825" s="40"/>
      <c r="C825" s="40" t="s">
        <v>100</v>
      </c>
      <c r="D825" s="40"/>
      <c r="E825" s="56">
        <v>2</v>
      </c>
      <c r="F825" s="30" t="s">
        <v>73</v>
      </c>
      <c r="G825" s="74">
        <v>1379</v>
      </c>
      <c r="H825" s="74">
        <v>2758</v>
      </c>
      <c r="I825" s="36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55"/>
      <c r="X825" s="75"/>
      <c r="Y825" s="76"/>
      <c r="Z825" s="76"/>
      <c r="AA825" s="76"/>
      <c r="AB825" s="76"/>
      <c r="AC825" s="76"/>
      <c r="AD825" s="76"/>
      <c r="AE825" s="76"/>
      <c r="AF825" s="76"/>
      <c r="AG825" s="76"/>
      <c r="AH825" s="76"/>
      <c r="AI825" s="76"/>
    </row>
    <row r="826" spans="1:35" s="46" customFormat="1" ht="14.25" x14ac:dyDescent="0.25">
      <c r="A826" s="56">
        <v>816</v>
      </c>
      <c r="B826" s="40"/>
      <c r="C826" s="40" t="s">
        <v>101</v>
      </c>
      <c r="D826" s="40"/>
      <c r="E826" s="56">
        <v>2</v>
      </c>
      <c r="F826" s="30" t="s">
        <v>93</v>
      </c>
      <c r="G826" s="74">
        <v>41</v>
      </c>
      <c r="H826" s="74">
        <v>82</v>
      </c>
      <c r="I826" s="36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55"/>
      <c r="X826" s="75"/>
      <c r="Y826" s="76"/>
      <c r="Z826" s="76"/>
      <c r="AA826" s="76"/>
      <c r="AB826" s="76"/>
      <c r="AC826" s="76"/>
      <c r="AD826" s="76"/>
      <c r="AE826" s="76"/>
      <c r="AF826" s="76"/>
      <c r="AG826" s="76"/>
      <c r="AH826" s="76"/>
      <c r="AI826" s="76"/>
    </row>
    <row r="827" spans="1:35" s="46" customFormat="1" ht="14.25" x14ac:dyDescent="0.25">
      <c r="A827" s="56">
        <v>817</v>
      </c>
      <c r="B827" s="40"/>
      <c r="C827" s="40" t="s">
        <v>105</v>
      </c>
      <c r="D827" s="40"/>
      <c r="E827" s="56">
        <v>2</v>
      </c>
      <c r="F827" s="30" t="s">
        <v>73</v>
      </c>
      <c r="G827" s="74">
        <v>830</v>
      </c>
      <c r="H827" s="74">
        <v>1660</v>
      </c>
      <c r="I827" s="36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55"/>
      <c r="X827" s="75"/>
      <c r="Y827" s="76"/>
      <c r="Z827" s="76"/>
      <c r="AA827" s="76"/>
      <c r="AB827" s="76"/>
      <c r="AC827" s="76"/>
      <c r="AD827" s="76"/>
      <c r="AE827" s="76"/>
      <c r="AF827" s="76"/>
      <c r="AG827" s="76"/>
      <c r="AH827" s="76"/>
      <c r="AI827" s="76"/>
    </row>
    <row r="828" spans="1:35" s="46" customFormat="1" ht="14.25" x14ac:dyDescent="0.25">
      <c r="A828" s="56">
        <v>818</v>
      </c>
      <c r="B828" s="40"/>
      <c r="C828" s="40" t="s">
        <v>233</v>
      </c>
      <c r="D828" s="40"/>
      <c r="E828" s="56">
        <v>2</v>
      </c>
      <c r="F828" s="30" t="s">
        <v>73</v>
      </c>
      <c r="G828" s="74">
        <v>150</v>
      </c>
      <c r="H828" s="74">
        <v>300</v>
      </c>
      <c r="I828" s="36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55"/>
      <c r="X828" s="75"/>
      <c r="Y828" s="76"/>
      <c r="Z828" s="76"/>
      <c r="AA828" s="76"/>
      <c r="AB828" s="76"/>
      <c r="AC828" s="76"/>
      <c r="AD828" s="76"/>
      <c r="AE828" s="76"/>
      <c r="AF828" s="76"/>
      <c r="AG828" s="76"/>
      <c r="AH828" s="76"/>
      <c r="AI828" s="76"/>
    </row>
    <row r="829" spans="1:35" s="46" customFormat="1" ht="14.25" x14ac:dyDescent="0.25">
      <c r="A829" s="56">
        <v>819</v>
      </c>
      <c r="B829" s="40"/>
      <c r="C829" s="40" t="s">
        <v>102</v>
      </c>
      <c r="D829" s="40"/>
      <c r="E829" s="56">
        <v>12</v>
      </c>
      <c r="F829" s="30" t="s">
        <v>73</v>
      </c>
      <c r="G829" s="74">
        <v>500</v>
      </c>
      <c r="H829" s="74">
        <v>6000</v>
      </c>
      <c r="I829" s="36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55"/>
      <c r="X829" s="75"/>
      <c r="Y829" s="76"/>
      <c r="Z829" s="76"/>
      <c r="AA829" s="76"/>
      <c r="AB829" s="76"/>
      <c r="AC829" s="76"/>
      <c r="AD829" s="76"/>
      <c r="AE829" s="76"/>
      <c r="AF829" s="76"/>
      <c r="AG829" s="76"/>
      <c r="AH829" s="76"/>
      <c r="AI829" s="76"/>
    </row>
    <row r="830" spans="1:35" s="46" customFormat="1" ht="14.25" x14ac:dyDescent="0.25">
      <c r="A830" s="56">
        <v>820</v>
      </c>
      <c r="B830" s="40"/>
      <c r="C830" s="40" t="s">
        <v>103</v>
      </c>
      <c r="D830" s="40"/>
      <c r="E830" s="56">
        <v>8</v>
      </c>
      <c r="F830" s="30" t="s">
        <v>104</v>
      </c>
      <c r="G830" s="74">
        <v>557</v>
      </c>
      <c r="H830" s="74">
        <v>4456</v>
      </c>
      <c r="I830" s="36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55"/>
      <c r="X830" s="75"/>
      <c r="Y830" s="76"/>
      <c r="Z830" s="76"/>
      <c r="AA830" s="76"/>
      <c r="AB830" s="76"/>
      <c r="AC830" s="76"/>
      <c r="AD830" s="76"/>
      <c r="AE830" s="76"/>
      <c r="AF830" s="76"/>
      <c r="AG830" s="76"/>
      <c r="AH830" s="76"/>
      <c r="AI830" s="76"/>
    </row>
    <row r="831" spans="1:35" s="46" customFormat="1" ht="27" x14ac:dyDescent="0.25">
      <c r="A831" s="63">
        <v>821</v>
      </c>
      <c r="B831" s="69" t="s">
        <v>62</v>
      </c>
      <c r="C831" s="69" t="s">
        <v>53</v>
      </c>
      <c r="D831" s="69" t="s">
        <v>28</v>
      </c>
      <c r="E831" s="70"/>
      <c r="F831" s="70"/>
      <c r="G831" s="69"/>
      <c r="H831" s="71">
        <v>10228</v>
      </c>
      <c r="I831" s="69" t="s">
        <v>64</v>
      </c>
      <c r="J831" s="106"/>
      <c r="K831" s="106">
        <v>1</v>
      </c>
      <c r="L831" s="106"/>
      <c r="M831" s="106"/>
      <c r="N831" s="106"/>
      <c r="O831" s="106"/>
      <c r="P831" s="106"/>
      <c r="Q831" s="106"/>
      <c r="R831" s="106"/>
      <c r="S831" s="106"/>
      <c r="T831" s="106"/>
      <c r="U831" s="106"/>
      <c r="V831" s="55"/>
      <c r="W831" s="47"/>
      <c r="X831" s="77"/>
      <c r="Y831" s="73">
        <f>H831</f>
        <v>10228</v>
      </c>
      <c r="Z831" s="73"/>
      <c r="AA831" s="73"/>
      <c r="AB831" s="73"/>
      <c r="AC831" s="73"/>
      <c r="AD831" s="73"/>
      <c r="AE831" s="73"/>
      <c r="AF831" s="73"/>
      <c r="AG831" s="73"/>
      <c r="AH831" s="73"/>
      <c r="AI831" s="73"/>
    </row>
    <row r="832" spans="1:35" s="46" customFormat="1" ht="14.25" x14ac:dyDescent="0.25">
      <c r="A832" s="56">
        <v>822</v>
      </c>
      <c r="B832" s="40"/>
      <c r="C832" s="40" t="s">
        <v>94</v>
      </c>
      <c r="D832" s="40"/>
      <c r="E832" s="56">
        <v>20</v>
      </c>
      <c r="F832" s="30" t="s">
        <v>73</v>
      </c>
      <c r="G832" s="74">
        <v>14</v>
      </c>
      <c r="H832" s="74">
        <v>280</v>
      </c>
      <c r="I832" s="36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55"/>
      <c r="X832" s="75"/>
      <c r="Y832" s="76"/>
      <c r="Z832" s="76"/>
      <c r="AA832" s="76"/>
      <c r="AB832" s="76"/>
      <c r="AC832" s="76"/>
      <c r="AD832" s="76"/>
      <c r="AE832" s="76"/>
      <c r="AF832" s="76"/>
      <c r="AG832" s="76"/>
      <c r="AH832" s="76"/>
      <c r="AI832" s="76"/>
    </row>
    <row r="833" spans="1:35" s="46" customFormat="1" ht="14.25" x14ac:dyDescent="0.25">
      <c r="A833" s="56">
        <v>823</v>
      </c>
      <c r="B833" s="40"/>
      <c r="C833" s="40" t="s">
        <v>89</v>
      </c>
      <c r="D833" s="40"/>
      <c r="E833" s="56">
        <v>4</v>
      </c>
      <c r="F833" s="30" t="s">
        <v>85</v>
      </c>
      <c r="G833" s="74">
        <v>140</v>
      </c>
      <c r="H833" s="74">
        <v>560</v>
      </c>
      <c r="I833" s="36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55"/>
      <c r="X833" s="75"/>
      <c r="Y833" s="76"/>
      <c r="Z833" s="76"/>
      <c r="AA833" s="76"/>
      <c r="AB833" s="76"/>
      <c r="AC833" s="76"/>
      <c r="AD833" s="76"/>
      <c r="AE833" s="76"/>
      <c r="AF833" s="76"/>
      <c r="AG833" s="76"/>
      <c r="AH833" s="76"/>
      <c r="AI833" s="76"/>
    </row>
    <row r="834" spans="1:35" s="46" customFormat="1" ht="14.25" x14ac:dyDescent="0.25">
      <c r="A834" s="56">
        <v>824</v>
      </c>
      <c r="B834" s="40"/>
      <c r="C834" s="40" t="s">
        <v>90</v>
      </c>
      <c r="D834" s="40"/>
      <c r="E834" s="56">
        <v>15</v>
      </c>
      <c r="F834" s="30" t="s">
        <v>91</v>
      </c>
      <c r="G834" s="74">
        <v>32</v>
      </c>
      <c r="H834" s="74">
        <v>480</v>
      </c>
      <c r="I834" s="36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55"/>
      <c r="X834" s="75"/>
      <c r="Y834" s="76"/>
      <c r="Z834" s="76"/>
      <c r="AA834" s="76"/>
      <c r="AB834" s="76"/>
      <c r="AC834" s="76"/>
      <c r="AD834" s="76"/>
      <c r="AE834" s="76"/>
      <c r="AF834" s="76"/>
      <c r="AG834" s="76"/>
      <c r="AH834" s="76"/>
      <c r="AI834" s="76"/>
    </row>
    <row r="835" spans="1:35" s="46" customFormat="1" ht="14.25" x14ac:dyDescent="0.25">
      <c r="A835" s="56">
        <v>825</v>
      </c>
      <c r="B835" s="40"/>
      <c r="C835" s="40" t="s">
        <v>92</v>
      </c>
      <c r="D835" s="40"/>
      <c r="E835" s="56">
        <v>1</v>
      </c>
      <c r="F835" s="30" t="s">
        <v>91</v>
      </c>
      <c r="G835" s="74">
        <v>100</v>
      </c>
      <c r="H835" s="74">
        <v>100</v>
      </c>
      <c r="I835" s="36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55"/>
      <c r="X835" s="75"/>
      <c r="Y835" s="76"/>
      <c r="Z835" s="76"/>
      <c r="AA835" s="76"/>
      <c r="AB835" s="76"/>
      <c r="AC835" s="76"/>
      <c r="AD835" s="76"/>
      <c r="AE835" s="76"/>
      <c r="AF835" s="76"/>
      <c r="AG835" s="76"/>
      <c r="AH835" s="76"/>
      <c r="AI835" s="76"/>
    </row>
    <row r="836" spans="1:35" s="46" customFormat="1" ht="14.25" x14ac:dyDescent="0.25">
      <c r="A836" s="56">
        <v>826</v>
      </c>
      <c r="B836" s="40"/>
      <c r="C836" s="40" t="s">
        <v>95</v>
      </c>
      <c r="D836" s="40"/>
      <c r="E836" s="56">
        <v>1</v>
      </c>
      <c r="F836" s="30" t="s">
        <v>187</v>
      </c>
      <c r="G836" s="74">
        <v>360</v>
      </c>
      <c r="H836" s="74">
        <v>360</v>
      </c>
      <c r="I836" s="36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55"/>
      <c r="X836" s="75"/>
      <c r="Y836" s="76"/>
      <c r="Z836" s="76"/>
      <c r="AA836" s="76"/>
      <c r="AB836" s="76"/>
      <c r="AC836" s="76"/>
      <c r="AD836" s="76"/>
      <c r="AE836" s="76"/>
      <c r="AF836" s="76"/>
      <c r="AG836" s="76"/>
      <c r="AH836" s="76"/>
      <c r="AI836" s="76"/>
    </row>
    <row r="837" spans="1:35" s="46" customFormat="1" ht="14.25" x14ac:dyDescent="0.25">
      <c r="A837" s="56">
        <v>827</v>
      </c>
      <c r="B837" s="40"/>
      <c r="C837" s="40" t="s">
        <v>97</v>
      </c>
      <c r="D837" s="40"/>
      <c r="E837" s="56">
        <v>1</v>
      </c>
      <c r="F837" s="30" t="s">
        <v>187</v>
      </c>
      <c r="G837" s="74">
        <v>360</v>
      </c>
      <c r="H837" s="74">
        <v>360</v>
      </c>
      <c r="I837" s="36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55"/>
      <c r="X837" s="75"/>
      <c r="Y837" s="76"/>
      <c r="Z837" s="76"/>
      <c r="AA837" s="76"/>
      <c r="AB837" s="76"/>
      <c r="AC837" s="76"/>
      <c r="AD837" s="76"/>
      <c r="AE837" s="76"/>
      <c r="AF837" s="76"/>
      <c r="AG837" s="76"/>
      <c r="AH837" s="76"/>
      <c r="AI837" s="76"/>
    </row>
    <row r="838" spans="1:35" s="46" customFormat="1" ht="14.25" x14ac:dyDescent="0.25">
      <c r="A838" s="56">
        <v>828</v>
      </c>
      <c r="B838" s="40"/>
      <c r="C838" s="40" t="s">
        <v>99</v>
      </c>
      <c r="D838" s="40"/>
      <c r="E838" s="56">
        <v>1</v>
      </c>
      <c r="F838" s="30" t="s">
        <v>187</v>
      </c>
      <c r="G838" s="74">
        <v>360</v>
      </c>
      <c r="H838" s="74">
        <v>360</v>
      </c>
      <c r="I838" s="36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55"/>
      <c r="X838" s="75"/>
      <c r="Y838" s="76"/>
      <c r="Z838" s="76"/>
      <c r="AA838" s="76"/>
      <c r="AB838" s="76"/>
      <c r="AC838" s="76"/>
      <c r="AD838" s="76"/>
      <c r="AE838" s="76"/>
      <c r="AF838" s="76"/>
      <c r="AG838" s="76"/>
      <c r="AH838" s="76"/>
      <c r="AI838" s="76"/>
    </row>
    <row r="839" spans="1:35" s="46" customFormat="1" ht="14.25" x14ac:dyDescent="0.25">
      <c r="A839" s="56">
        <v>829</v>
      </c>
      <c r="B839" s="40"/>
      <c r="C839" s="40" t="s">
        <v>100</v>
      </c>
      <c r="D839" s="40"/>
      <c r="E839" s="56">
        <v>1</v>
      </c>
      <c r="F839" s="30" t="s">
        <v>73</v>
      </c>
      <c r="G839" s="74">
        <v>1379</v>
      </c>
      <c r="H839" s="74">
        <v>1379</v>
      </c>
      <c r="I839" s="36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55"/>
      <c r="X839" s="75"/>
      <c r="Y839" s="76"/>
      <c r="Z839" s="76"/>
      <c r="AA839" s="76"/>
      <c r="AB839" s="76"/>
      <c r="AC839" s="76"/>
      <c r="AD839" s="76"/>
      <c r="AE839" s="76"/>
      <c r="AF839" s="76"/>
      <c r="AG839" s="76"/>
      <c r="AH839" s="76"/>
      <c r="AI839" s="76"/>
    </row>
    <row r="840" spans="1:35" s="46" customFormat="1" ht="14.25" x14ac:dyDescent="0.25">
      <c r="A840" s="56">
        <v>830</v>
      </c>
      <c r="B840" s="40"/>
      <c r="C840" s="40" t="s">
        <v>101</v>
      </c>
      <c r="D840" s="40"/>
      <c r="E840" s="56">
        <v>1</v>
      </c>
      <c r="F840" s="30" t="s">
        <v>93</v>
      </c>
      <c r="G840" s="74">
        <v>41</v>
      </c>
      <c r="H840" s="74">
        <v>41</v>
      </c>
      <c r="I840" s="36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55"/>
      <c r="X840" s="75"/>
      <c r="Y840" s="76"/>
      <c r="Z840" s="76"/>
      <c r="AA840" s="76"/>
      <c r="AB840" s="76"/>
      <c r="AC840" s="76"/>
      <c r="AD840" s="76"/>
      <c r="AE840" s="76"/>
      <c r="AF840" s="76"/>
      <c r="AG840" s="76"/>
      <c r="AH840" s="76"/>
      <c r="AI840" s="76"/>
    </row>
    <row r="841" spans="1:35" s="46" customFormat="1" ht="14.25" x14ac:dyDescent="0.25">
      <c r="A841" s="56">
        <v>831</v>
      </c>
      <c r="B841" s="40"/>
      <c r="C841" s="40" t="s">
        <v>105</v>
      </c>
      <c r="D841" s="40"/>
      <c r="E841" s="56">
        <v>1</v>
      </c>
      <c r="F841" s="30" t="s">
        <v>73</v>
      </c>
      <c r="G841" s="74">
        <v>830</v>
      </c>
      <c r="H841" s="74">
        <v>830</v>
      </c>
      <c r="I841" s="36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55"/>
      <c r="X841" s="75"/>
      <c r="Y841" s="76"/>
      <c r="Z841" s="76"/>
      <c r="AA841" s="76"/>
      <c r="AB841" s="76"/>
      <c r="AC841" s="76"/>
      <c r="AD841" s="76"/>
      <c r="AE841" s="76"/>
      <c r="AF841" s="76"/>
      <c r="AG841" s="76"/>
      <c r="AH841" s="76"/>
      <c r="AI841" s="76"/>
    </row>
    <row r="842" spans="1:35" s="46" customFormat="1" ht="14.25" x14ac:dyDescent="0.25">
      <c r="A842" s="56">
        <v>832</v>
      </c>
      <c r="B842" s="40"/>
      <c r="C842" s="40" t="s">
        <v>233</v>
      </c>
      <c r="D842" s="40"/>
      <c r="E842" s="56">
        <v>1</v>
      </c>
      <c r="F842" s="30" t="s">
        <v>73</v>
      </c>
      <c r="G842" s="74">
        <v>150</v>
      </c>
      <c r="H842" s="74">
        <v>150</v>
      </c>
      <c r="I842" s="36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55"/>
      <c r="X842" s="75"/>
      <c r="Y842" s="76"/>
      <c r="Z842" s="76"/>
      <c r="AA842" s="76"/>
      <c r="AB842" s="76"/>
      <c r="AC842" s="76"/>
      <c r="AD842" s="76"/>
      <c r="AE842" s="76"/>
      <c r="AF842" s="76"/>
      <c r="AG842" s="76"/>
      <c r="AH842" s="76"/>
      <c r="AI842" s="76"/>
    </row>
    <row r="843" spans="1:35" s="46" customFormat="1" ht="14.25" x14ac:dyDescent="0.25">
      <c r="A843" s="56">
        <v>833</v>
      </c>
      <c r="B843" s="40"/>
      <c r="C843" s="40" t="s">
        <v>230</v>
      </c>
      <c r="D843" s="40"/>
      <c r="E843" s="56">
        <v>1</v>
      </c>
      <c r="F843" s="30" t="s">
        <v>73</v>
      </c>
      <c r="G843" s="74">
        <v>100</v>
      </c>
      <c r="H843" s="74">
        <v>100</v>
      </c>
      <c r="I843" s="36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55"/>
      <c r="X843" s="75"/>
      <c r="Y843" s="76"/>
      <c r="Z843" s="76"/>
      <c r="AA843" s="76"/>
      <c r="AB843" s="76"/>
      <c r="AC843" s="76"/>
      <c r="AD843" s="76"/>
      <c r="AE843" s="76"/>
      <c r="AF843" s="76"/>
      <c r="AG843" s="76"/>
      <c r="AH843" s="76"/>
      <c r="AI843" s="76"/>
    </row>
    <row r="844" spans="1:35" s="46" customFormat="1" ht="14.25" x14ac:dyDescent="0.25">
      <c r="A844" s="56">
        <v>834</v>
      </c>
      <c r="B844" s="40"/>
      <c r="C844" s="40" t="s">
        <v>102</v>
      </c>
      <c r="D844" s="40"/>
      <c r="E844" s="56">
        <v>6</v>
      </c>
      <c r="F844" s="30" t="s">
        <v>73</v>
      </c>
      <c r="G844" s="74">
        <v>500</v>
      </c>
      <c r="H844" s="74">
        <v>3000</v>
      </c>
      <c r="I844" s="36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55"/>
      <c r="X844" s="75"/>
      <c r="Y844" s="76"/>
      <c r="Z844" s="76"/>
      <c r="AA844" s="76"/>
      <c r="AB844" s="76"/>
      <c r="AC844" s="76"/>
      <c r="AD844" s="76"/>
      <c r="AE844" s="76"/>
      <c r="AF844" s="76"/>
      <c r="AG844" s="76"/>
      <c r="AH844" s="76"/>
      <c r="AI844" s="76"/>
    </row>
    <row r="845" spans="1:35" s="46" customFormat="1" ht="14.25" x14ac:dyDescent="0.25">
      <c r="A845" s="56">
        <v>835</v>
      </c>
      <c r="B845" s="40"/>
      <c r="C845" s="40" t="s">
        <v>103</v>
      </c>
      <c r="D845" s="40"/>
      <c r="E845" s="56">
        <v>4</v>
      </c>
      <c r="F845" s="30" t="s">
        <v>104</v>
      </c>
      <c r="G845" s="74">
        <v>557</v>
      </c>
      <c r="H845" s="74">
        <v>2228</v>
      </c>
      <c r="I845" s="36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55"/>
      <c r="X845" s="75"/>
      <c r="Y845" s="76"/>
      <c r="Z845" s="76"/>
      <c r="AA845" s="76"/>
      <c r="AB845" s="76"/>
      <c r="AC845" s="76"/>
      <c r="AD845" s="76"/>
      <c r="AE845" s="76"/>
      <c r="AF845" s="76"/>
      <c r="AG845" s="76"/>
      <c r="AH845" s="76"/>
      <c r="AI845" s="76"/>
    </row>
    <row r="846" spans="1:35" s="46" customFormat="1" ht="27" x14ac:dyDescent="0.25">
      <c r="A846" s="63">
        <v>836</v>
      </c>
      <c r="B846" s="69" t="s">
        <v>62</v>
      </c>
      <c r="C846" s="69" t="s">
        <v>37</v>
      </c>
      <c r="D846" s="69" t="s">
        <v>28</v>
      </c>
      <c r="E846" s="70"/>
      <c r="F846" s="70"/>
      <c r="G846" s="69"/>
      <c r="H846" s="71">
        <v>10228</v>
      </c>
      <c r="I846" s="69" t="s">
        <v>64</v>
      </c>
      <c r="J846" s="106"/>
      <c r="K846" s="106"/>
      <c r="L846" s="106"/>
      <c r="M846" s="106"/>
      <c r="N846" s="106">
        <v>1</v>
      </c>
      <c r="O846" s="106"/>
      <c r="P846" s="106"/>
      <c r="Q846" s="106"/>
      <c r="R846" s="106"/>
      <c r="S846" s="106"/>
      <c r="T846" s="106"/>
      <c r="U846" s="106"/>
      <c r="V846" s="55"/>
      <c r="W846" s="47"/>
      <c r="X846" s="77"/>
      <c r="Y846" s="73"/>
      <c r="Z846" s="73"/>
      <c r="AA846" s="73"/>
      <c r="AB846" s="73">
        <f>H846</f>
        <v>10228</v>
      </c>
      <c r="AC846" s="73"/>
      <c r="AD846" s="73"/>
      <c r="AE846" s="73"/>
      <c r="AF846" s="73"/>
      <c r="AG846" s="73"/>
      <c r="AH846" s="73"/>
      <c r="AI846" s="73"/>
    </row>
    <row r="847" spans="1:35" s="46" customFormat="1" ht="14.25" x14ac:dyDescent="0.25">
      <c r="A847" s="56">
        <v>837</v>
      </c>
      <c r="B847" s="40"/>
      <c r="C847" s="40" t="s">
        <v>89</v>
      </c>
      <c r="D847" s="40"/>
      <c r="E847" s="56">
        <v>4</v>
      </c>
      <c r="F847" s="30" t="s">
        <v>85</v>
      </c>
      <c r="G847" s="74">
        <v>140</v>
      </c>
      <c r="H847" s="74">
        <v>560</v>
      </c>
      <c r="I847" s="36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55"/>
      <c r="X847" s="75"/>
      <c r="Y847" s="76"/>
      <c r="Z847" s="76"/>
      <c r="AA847" s="76"/>
      <c r="AB847" s="76"/>
      <c r="AC847" s="76"/>
      <c r="AD847" s="76"/>
      <c r="AE847" s="76"/>
      <c r="AF847" s="76"/>
      <c r="AG847" s="76"/>
      <c r="AH847" s="76"/>
      <c r="AI847" s="76"/>
    </row>
    <row r="848" spans="1:35" s="46" customFormat="1" ht="14.25" x14ac:dyDescent="0.25">
      <c r="A848" s="56">
        <v>838</v>
      </c>
      <c r="B848" s="40"/>
      <c r="C848" s="40" t="s">
        <v>90</v>
      </c>
      <c r="D848" s="40"/>
      <c r="E848" s="56">
        <v>15</v>
      </c>
      <c r="F848" s="30" t="s">
        <v>91</v>
      </c>
      <c r="G848" s="74">
        <v>32</v>
      </c>
      <c r="H848" s="74">
        <v>480</v>
      </c>
      <c r="I848" s="36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55"/>
      <c r="X848" s="75"/>
      <c r="Y848" s="76"/>
      <c r="Z848" s="76"/>
      <c r="AA848" s="76"/>
      <c r="AB848" s="76"/>
      <c r="AC848" s="76"/>
      <c r="AD848" s="76"/>
      <c r="AE848" s="76"/>
      <c r="AF848" s="76"/>
      <c r="AG848" s="76"/>
      <c r="AH848" s="76"/>
      <c r="AI848" s="76"/>
    </row>
    <row r="849" spans="1:35" s="46" customFormat="1" ht="14.25" x14ac:dyDescent="0.25">
      <c r="A849" s="56">
        <v>839</v>
      </c>
      <c r="B849" s="40"/>
      <c r="C849" s="40" t="s">
        <v>92</v>
      </c>
      <c r="D849" s="40"/>
      <c r="E849" s="56">
        <v>1</v>
      </c>
      <c r="F849" s="30" t="s">
        <v>93</v>
      </c>
      <c r="G849" s="74">
        <v>100</v>
      </c>
      <c r="H849" s="74">
        <v>100</v>
      </c>
      <c r="I849" s="36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55"/>
      <c r="X849" s="75"/>
      <c r="Y849" s="76"/>
      <c r="Z849" s="76"/>
      <c r="AA849" s="76"/>
      <c r="AB849" s="76"/>
      <c r="AC849" s="76"/>
      <c r="AD849" s="76"/>
      <c r="AE849" s="76"/>
      <c r="AF849" s="76"/>
      <c r="AG849" s="76"/>
      <c r="AH849" s="76"/>
      <c r="AI849" s="76"/>
    </row>
    <row r="850" spans="1:35" s="46" customFormat="1" ht="14.25" x14ac:dyDescent="0.25">
      <c r="A850" s="56">
        <v>840</v>
      </c>
      <c r="B850" s="40"/>
      <c r="C850" s="40" t="s">
        <v>94</v>
      </c>
      <c r="D850" s="40"/>
      <c r="E850" s="56">
        <v>20</v>
      </c>
      <c r="F850" s="30" t="s">
        <v>73</v>
      </c>
      <c r="G850" s="74">
        <v>14</v>
      </c>
      <c r="H850" s="74">
        <v>280</v>
      </c>
      <c r="I850" s="36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55"/>
      <c r="X850" s="75"/>
      <c r="Y850" s="76"/>
      <c r="Z850" s="76"/>
      <c r="AA850" s="76"/>
      <c r="AB850" s="76"/>
      <c r="AC850" s="76"/>
      <c r="AD850" s="76"/>
      <c r="AE850" s="76"/>
      <c r="AF850" s="76"/>
      <c r="AG850" s="76"/>
      <c r="AH850" s="76"/>
      <c r="AI850" s="76"/>
    </row>
    <row r="851" spans="1:35" s="46" customFormat="1" ht="14.25" x14ac:dyDescent="0.25">
      <c r="A851" s="56">
        <v>841</v>
      </c>
      <c r="B851" s="40"/>
      <c r="C851" s="40" t="s">
        <v>95</v>
      </c>
      <c r="D851" s="40"/>
      <c r="E851" s="56">
        <v>1</v>
      </c>
      <c r="F851" s="30" t="s">
        <v>187</v>
      </c>
      <c r="G851" s="74">
        <v>360</v>
      </c>
      <c r="H851" s="74">
        <v>360</v>
      </c>
      <c r="I851" s="36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55"/>
      <c r="X851" s="75"/>
      <c r="Y851" s="76"/>
      <c r="Z851" s="76"/>
      <c r="AA851" s="76"/>
      <c r="AB851" s="76"/>
      <c r="AC851" s="76"/>
      <c r="AD851" s="76"/>
      <c r="AE851" s="76"/>
      <c r="AF851" s="76"/>
      <c r="AG851" s="76"/>
      <c r="AH851" s="76"/>
      <c r="AI851" s="76"/>
    </row>
    <row r="852" spans="1:35" s="46" customFormat="1" ht="14.25" x14ac:dyDescent="0.25">
      <c r="A852" s="56">
        <v>842</v>
      </c>
      <c r="B852" s="40"/>
      <c r="C852" s="40" t="s">
        <v>97</v>
      </c>
      <c r="D852" s="40"/>
      <c r="E852" s="56">
        <v>1</v>
      </c>
      <c r="F852" s="30" t="s">
        <v>187</v>
      </c>
      <c r="G852" s="74">
        <v>360</v>
      </c>
      <c r="H852" s="74">
        <v>360</v>
      </c>
      <c r="I852" s="36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55"/>
      <c r="X852" s="75"/>
      <c r="Y852" s="76"/>
      <c r="Z852" s="76"/>
      <c r="AA852" s="76"/>
      <c r="AB852" s="76"/>
      <c r="AC852" s="76"/>
      <c r="AD852" s="76"/>
      <c r="AE852" s="76"/>
      <c r="AF852" s="76"/>
      <c r="AG852" s="76"/>
      <c r="AH852" s="76"/>
      <c r="AI852" s="76"/>
    </row>
    <row r="853" spans="1:35" s="46" customFormat="1" ht="14.25" x14ac:dyDescent="0.25">
      <c r="A853" s="56">
        <v>843</v>
      </c>
      <c r="B853" s="40"/>
      <c r="C853" s="40" t="s">
        <v>99</v>
      </c>
      <c r="D853" s="40"/>
      <c r="E853" s="56">
        <v>1</v>
      </c>
      <c r="F853" s="30" t="s">
        <v>187</v>
      </c>
      <c r="G853" s="74">
        <v>360</v>
      </c>
      <c r="H853" s="74">
        <v>360</v>
      </c>
      <c r="I853" s="36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55"/>
      <c r="X853" s="75"/>
      <c r="Y853" s="76"/>
      <c r="Z853" s="76"/>
      <c r="AA853" s="76"/>
      <c r="AB853" s="76"/>
      <c r="AC853" s="76"/>
      <c r="AD853" s="76"/>
      <c r="AE853" s="76"/>
      <c r="AF853" s="76"/>
      <c r="AG853" s="76"/>
      <c r="AH853" s="76"/>
      <c r="AI853" s="76"/>
    </row>
    <row r="854" spans="1:35" s="46" customFormat="1" ht="14.25" x14ac:dyDescent="0.25">
      <c r="A854" s="56">
        <v>844</v>
      </c>
      <c r="B854" s="40"/>
      <c r="C854" s="40" t="s">
        <v>100</v>
      </c>
      <c r="D854" s="40"/>
      <c r="E854" s="56">
        <v>1</v>
      </c>
      <c r="F854" s="30" t="s">
        <v>73</v>
      </c>
      <c r="G854" s="74">
        <v>1379</v>
      </c>
      <c r="H854" s="74">
        <v>1379</v>
      </c>
      <c r="I854" s="36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55"/>
      <c r="X854" s="75"/>
      <c r="Y854" s="76"/>
      <c r="Z854" s="76"/>
      <c r="AA854" s="76"/>
      <c r="AB854" s="76"/>
      <c r="AC854" s="76"/>
      <c r="AD854" s="76"/>
      <c r="AE854" s="76"/>
      <c r="AF854" s="76"/>
      <c r="AG854" s="76"/>
      <c r="AH854" s="76"/>
      <c r="AI854" s="76"/>
    </row>
    <row r="855" spans="1:35" s="46" customFormat="1" ht="14.25" x14ac:dyDescent="0.25">
      <c r="A855" s="56">
        <v>845</v>
      </c>
      <c r="B855" s="40"/>
      <c r="C855" s="40" t="s">
        <v>101</v>
      </c>
      <c r="D855" s="40"/>
      <c r="E855" s="56">
        <v>1</v>
      </c>
      <c r="F855" s="30" t="s">
        <v>93</v>
      </c>
      <c r="G855" s="74">
        <v>41</v>
      </c>
      <c r="H855" s="74">
        <v>41</v>
      </c>
      <c r="I855" s="36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55"/>
      <c r="X855" s="75"/>
      <c r="Y855" s="76"/>
      <c r="Z855" s="76"/>
      <c r="AA855" s="76"/>
      <c r="AB855" s="76"/>
      <c r="AC855" s="76"/>
      <c r="AD855" s="76"/>
      <c r="AE855" s="76"/>
      <c r="AF855" s="76"/>
      <c r="AG855" s="76"/>
      <c r="AH855" s="76"/>
      <c r="AI855" s="76"/>
    </row>
    <row r="856" spans="1:35" s="46" customFormat="1" ht="14.25" x14ac:dyDescent="0.25">
      <c r="A856" s="56">
        <v>846</v>
      </c>
      <c r="B856" s="40"/>
      <c r="C856" s="40" t="s">
        <v>105</v>
      </c>
      <c r="D856" s="40"/>
      <c r="E856" s="56">
        <v>1</v>
      </c>
      <c r="F856" s="30" t="s">
        <v>73</v>
      </c>
      <c r="G856" s="74">
        <v>830</v>
      </c>
      <c r="H856" s="74">
        <v>830</v>
      </c>
      <c r="I856" s="36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55"/>
      <c r="X856" s="75"/>
      <c r="Y856" s="76"/>
      <c r="Z856" s="76"/>
      <c r="AA856" s="76"/>
      <c r="AB856" s="76"/>
      <c r="AC856" s="76"/>
      <c r="AD856" s="76"/>
      <c r="AE856" s="76"/>
      <c r="AF856" s="76"/>
      <c r="AG856" s="76"/>
      <c r="AH856" s="76"/>
      <c r="AI856" s="76"/>
    </row>
    <row r="857" spans="1:35" s="46" customFormat="1" ht="14.25" x14ac:dyDescent="0.25">
      <c r="A857" s="56">
        <v>847</v>
      </c>
      <c r="B857" s="40"/>
      <c r="C857" s="40" t="s">
        <v>233</v>
      </c>
      <c r="D857" s="40"/>
      <c r="E857" s="56">
        <v>1</v>
      </c>
      <c r="F857" s="30" t="s">
        <v>73</v>
      </c>
      <c r="G857" s="74">
        <v>150</v>
      </c>
      <c r="H857" s="74">
        <v>150</v>
      </c>
      <c r="I857" s="36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55"/>
      <c r="X857" s="75"/>
      <c r="Y857" s="76"/>
      <c r="Z857" s="76"/>
      <c r="AA857" s="76"/>
      <c r="AB857" s="76"/>
      <c r="AC857" s="76"/>
      <c r="AD857" s="76"/>
      <c r="AE857" s="76"/>
      <c r="AF857" s="76"/>
      <c r="AG857" s="76"/>
      <c r="AH857" s="76"/>
      <c r="AI857" s="76"/>
    </row>
    <row r="858" spans="1:35" s="46" customFormat="1" ht="14.25" x14ac:dyDescent="0.25">
      <c r="A858" s="56">
        <v>848</v>
      </c>
      <c r="B858" s="40"/>
      <c r="C858" s="40" t="s">
        <v>230</v>
      </c>
      <c r="D858" s="40"/>
      <c r="E858" s="56">
        <v>1</v>
      </c>
      <c r="F858" s="30" t="s">
        <v>73</v>
      </c>
      <c r="G858" s="74">
        <v>100</v>
      </c>
      <c r="H858" s="74">
        <v>100</v>
      </c>
      <c r="I858" s="36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55"/>
      <c r="X858" s="75"/>
      <c r="Y858" s="76"/>
      <c r="Z858" s="76"/>
      <c r="AA858" s="76"/>
      <c r="AB858" s="76"/>
      <c r="AC858" s="76"/>
      <c r="AD858" s="76"/>
      <c r="AE858" s="76"/>
      <c r="AF858" s="76"/>
      <c r="AG858" s="76"/>
      <c r="AH858" s="76"/>
      <c r="AI858" s="76"/>
    </row>
    <row r="859" spans="1:35" s="46" customFormat="1" ht="14.25" x14ac:dyDescent="0.25">
      <c r="A859" s="56">
        <v>849</v>
      </c>
      <c r="B859" s="40"/>
      <c r="C859" s="40" t="s">
        <v>102</v>
      </c>
      <c r="D859" s="40"/>
      <c r="E859" s="56">
        <v>6</v>
      </c>
      <c r="F859" s="30" t="s">
        <v>73</v>
      </c>
      <c r="G859" s="74">
        <v>500</v>
      </c>
      <c r="H859" s="74">
        <v>3000</v>
      </c>
      <c r="I859" s="36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55"/>
      <c r="X859" s="75"/>
      <c r="Y859" s="76"/>
      <c r="Z859" s="76"/>
      <c r="AA859" s="76"/>
      <c r="AB859" s="76"/>
      <c r="AC859" s="76"/>
      <c r="AD859" s="76"/>
      <c r="AE859" s="76"/>
      <c r="AF859" s="76"/>
      <c r="AG859" s="76"/>
      <c r="AH859" s="76"/>
      <c r="AI859" s="76"/>
    </row>
    <row r="860" spans="1:35" s="46" customFormat="1" ht="14.25" x14ac:dyDescent="0.25">
      <c r="A860" s="56">
        <v>850</v>
      </c>
      <c r="B860" s="40"/>
      <c r="C860" s="40" t="s">
        <v>103</v>
      </c>
      <c r="D860" s="40"/>
      <c r="E860" s="56">
        <v>4</v>
      </c>
      <c r="F860" s="30" t="s">
        <v>104</v>
      </c>
      <c r="G860" s="74">
        <v>557</v>
      </c>
      <c r="H860" s="74">
        <v>2228</v>
      </c>
      <c r="I860" s="36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55"/>
      <c r="X860" s="75"/>
      <c r="Y860" s="76"/>
      <c r="Z860" s="76"/>
      <c r="AA860" s="76"/>
      <c r="AB860" s="76"/>
      <c r="AC860" s="76"/>
      <c r="AD860" s="76"/>
      <c r="AE860" s="76"/>
      <c r="AF860" s="76"/>
      <c r="AG860" s="76"/>
      <c r="AH860" s="76"/>
      <c r="AI860" s="76"/>
    </row>
    <row r="861" spans="1:35" s="46" customFormat="1" ht="27" x14ac:dyDescent="0.25">
      <c r="A861" s="63">
        <v>851</v>
      </c>
      <c r="B861" s="69" t="s">
        <v>62</v>
      </c>
      <c r="C861" s="69" t="s">
        <v>52</v>
      </c>
      <c r="D861" s="69" t="s">
        <v>28</v>
      </c>
      <c r="E861" s="70"/>
      <c r="F861" s="70"/>
      <c r="G861" s="69"/>
      <c r="H861" s="71">
        <v>38437.5</v>
      </c>
      <c r="I861" s="69" t="s">
        <v>64</v>
      </c>
      <c r="J861" s="106"/>
      <c r="K861" s="106">
        <v>1</v>
      </c>
      <c r="L861" s="106"/>
      <c r="M861" s="106"/>
      <c r="N861" s="106"/>
      <c r="O861" s="106"/>
      <c r="P861" s="106"/>
      <c r="Q861" s="106"/>
      <c r="R861" s="106"/>
      <c r="S861" s="106"/>
      <c r="T861" s="106"/>
      <c r="U861" s="106"/>
      <c r="V861" s="55"/>
      <c r="W861" s="47"/>
      <c r="X861" s="77"/>
      <c r="Y861" s="73">
        <f>H861</f>
        <v>38437.5</v>
      </c>
      <c r="Z861" s="73"/>
      <c r="AA861" s="73"/>
      <c r="AB861" s="73"/>
      <c r="AC861" s="73"/>
      <c r="AD861" s="73"/>
      <c r="AE861" s="73"/>
      <c r="AF861" s="73"/>
      <c r="AG861" s="73"/>
      <c r="AH861" s="73"/>
      <c r="AI861" s="73"/>
    </row>
    <row r="862" spans="1:35" s="46" customFormat="1" ht="14.25" x14ac:dyDescent="0.25">
      <c r="A862" s="56">
        <v>852</v>
      </c>
      <c r="B862" s="40"/>
      <c r="C862" s="40" t="s">
        <v>143</v>
      </c>
      <c r="D862" s="40"/>
      <c r="E862" s="56">
        <v>1</v>
      </c>
      <c r="F862" s="30" t="s">
        <v>73</v>
      </c>
      <c r="G862" s="74">
        <v>425</v>
      </c>
      <c r="H862" s="74">
        <v>425</v>
      </c>
      <c r="I862" s="36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55"/>
      <c r="X862" s="75"/>
      <c r="Y862" s="76"/>
      <c r="Z862" s="76"/>
      <c r="AA862" s="76"/>
      <c r="AB862" s="76"/>
      <c r="AC862" s="76"/>
      <c r="AD862" s="76"/>
      <c r="AE862" s="76"/>
      <c r="AF862" s="76"/>
      <c r="AG862" s="76"/>
      <c r="AH862" s="76"/>
      <c r="AI862" s="76"/>
    </row>
    <row r="863" spans="1:35" s="46" customFormat="1" ht="14.25" x14ac:dyDescent="0.25">
      <c r="A863" s="56">
        <v>853</v>
      </c>
      <c r="B863" s="40"/>
      <c r="C863" s="40" t="s">
        <v>105</v>
      </c>
      <c r="D863" s="40"/>
      <c r="E863" s="56">
        <v>1</v>
      </c>
      <c r="F863" s="30" t="s">
        <v>73</v>
      </c>
      <c r="G863" s="74">
        <v>1100</v>
      </c>
      <c r="H863" s="74">
        <v>1100</v>
      </c>
      <c r="I863" s="36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55"/>
      <c r="X863" s="75"/>
      <c r="Y863" s="76"/>
      <c r="Z863" s="76"/>
      <c r="AA863" s="76"/>
      <c r="AB863" s="76"/>
      <c r="AC863" s="76"/>
      <c r="AD863" s="76"/>
      <c r="AE863" s="76"/>
      <c r="AF863" s="76"/>
      <c r="AG863" s="76"/>
      <c r="AH863" s="76"/>
      <c r="AI863" s="76"/>
    </row>
    <row r="864" spans="1:35" s="46" customFormat="1" ht="14.25" x14ac:dyDescent="0.25">
      <c r="A864" s="56">
        <v>854</v>
      </c>
      <c r="B864" s="40"/>
      <c r="C864" s="40" t="s">
        <v>196</v>
      </c>
      <c r="D864" s="40"/>
      <c r="E864" s="56">
        <v>1</v>
      </c>
      <c r="F864" s="30" t="s">
        <v>73</v>
      </c>
      <c r="G864" s="74">
        <v>81</v>
      </c>
      <c r="H864" s="74">
        <v>81</v>
      </c>
      <c r="I864" s="36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55"/>
      <c r="X864" s="75"/>
      <c r="Y864" s="76"/>
      <c r="Z864" s="76"/>
      <c r="AA864" s="76"/>
      <c r="AB864" s="76"/>
      <c r="AC864" s="76"/>
      <c r="AD864" s="76"/>
      <c r="AE864" s="76"/>
      <c r="AF864" s="76"/>
      <c r="AG864" s="76"/>
      <c r="AH864" s="76"/>
      <c r="AI864" s="76"/>
    </row>
    <row r="865" spans="1:35" s="46" customFormat="1" ht="14.25" x14ac:dyDescent="0.25">
      <c r="A865" s="56">
        <v>855</v>
      </c>
      <c r="B865" s="40"/>
      <c r="C865" s="40" t="s">
        <v>87</v>
      </c>
      <c r="D865" s="40"/>
      <c r="E865" s="56">
        <v>1</v>
      </c>
      <c r="F865" s="30" t="s">
        <v>73</v>
      </c>
      <c r="G865" s="74">
        <v>9</v>
      </c>
      <c r="H865" s="74">
        <v>9</v>
      </c>
      <c r="I865" s="36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55"/>
      <c r="X865" s="75"/>
      <c r="Y865" s="76"/>
      <c r="Z865" s="76"/>
      <c r="AA865" s="76"/>
      <c r="AB865" s="76"/>
      <c r="AC865" s="76"/>
      <c r="AD865" s="76"/>
      <c r="AE865" s="76"/>
      <c r="AF865" s="76"/>
      <c r="AG865" s="76"/>
      <c r="AH865" s="76"/>
      <c r="AI865" s="76"/>
    </row>
    <row r="866" spans="1:35" s="46" customFormat="1" ht="14.25" x14ac:dyDescent="0.25">
      <c r="A866" s="56">
        <v>856</v>
      </c>
      <c r="B866" s="40"/>
      <c r="C866" s="40" t="s">
        <v>266</v>
      </c>
      <c r="D866" s="40"/>
      <c r="E866" s="56">
        <v>1</v>
      </c>
      <c r="F866" s="30" t="s">
        <v>73</v>
      </c>
      <c r="G866" s="74">
        <v>50</v>
      </c>
      <c r="H866" s="74">
        <v>50</v>
      </c>
      <c r="I866" s="36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55"/>
      <c r="X866" s="75"/>
      <c r="Y866" s="76"/>
      <c r="Z866" s="76"/>
      <c r="AA866" s="76"/>
      <c r="AB866" s="76"/>
      <c r="AC866" s="76"/>
      <c r="AD866" s="76"/>
      <c r="AE866" s="76"/>
      <c r="AF866" s="76"/>
      <c r="AG866" s="76"/>
      <c r="AH866" s="76"/>
      <c r="AI866" s="76"/>
    </row>
    <row r="867" spans="1:35" s="46" customFormat="1" ht="14.25" x14ac:dyDescent="0.25">
      <c r="A867" s="56">
        <v>857</v>
      </c>
      <c r="B867" s="40"/>
      <c r="C867" s="40" t="s">
        <v>267</v>
      </c>
      <c r="D867" s="40"/>
      <c r="E867" s="56">
        <v>1</v>
      </c>
      <c r="F867" s="30" t="s">
        <v>73</v>
      </c>
      <c r="G867" s="74">
        <v>70</v>
      </c>
      <c r="H867" s="74">
        <v>70</v>
      </c>
      <c r="I867" s="36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55"/>
      <c r="X867" s="75"/>
      <c r="Y867" s="76"/>
      <c r="Z867" s="76"/>
      <c r="AA867" s="76"/>
      <c r="AB867" s="76"/>
      <c r="AC867" s="76"/>
      <c r="AD867" s="76"/>
      <c r="AE867" s="76"/>
      <c r="AF867" s="76"/>
      <c r="AG867" s="76"/>
      <c r="AH867" s="76"/>
      <c r="AI867" s="76"/>
    </row>
    <row r="868" spans="1:35" s="46" customFormat="1" ht="14.25" x14ac:dyDescent="0.25">
      <c r="A868" s="56">
        <v>858</v>
      </c>
      <c r="B868" s="40"/>
      <c r="C868" s="40" t="s">
        <v>144</v>
      </c>
      <c r="D868" s="40"/>
      <c r="E868" s="56">
        <v>1</v>
      </c>
      <c r="F868" s="30" t="s">
        <v>73</v>
      </c>
      <c r="G868" s="74">
        <v>31.5</v>
      </c>
      <c r="H868" s="74">
        <v>31.5</v>
      </c>
      <c r="I868" s="36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55"/>
      <c r="X868" s="75"/>
      <c r="Y868" s="76"/>
      <c r="Z868" s="76"/>
      <c r="AA868" s="76"/>
      <c r="AB868" s="76"/>
      <c r="AC868" s="76"/>
      <c r="AD868" s="76"/>
      <c r="AE868" s="76"/>
      <c r="AF868" s="76"/>
      <c r="AG868" s="76"/>
      <c r="AH868" s="76"/>
      <c r="AI868" s="76"/>
    </row>
    <row r="869" spans="1:35" s="46" customFormat="1" ht="14.25" x14ac:dyDescent="0.25">
      <c r="A869" s="56">
        <v>859</v>
      </c>
      <c r="B869" s="40"/>
      <c r="C869" s="40" t="s">
        <v>197</v>
      </c>
      <c r="D869" s="40"/>
      <c r="E869" s="56">
        <v>1</v>
      </c>
      <c r="F869" s="30" t="s">
        <v>73</v>
      </c>
      <c r="G869" s="74">
        <v>60</v>
      </c>
      <c r="H869" s="74">
        <v>60</v>
      </c>
      <c r="I869" s="36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55"/>
      <c r="X869" s="75"/>
      <c r="Y869" s="76"/>
      <c r="Z869" s="76"/>
      <c r="AA869" s="76"/>
      <c r="AB869" s="76"/>
      <c r="AC869" s="76"/>
      <c r="AD869" s="76"/>
      <c r="AE869" s="76"/>
      <c r="AF869" s="76"/>
      <c r="AG869" s="76"/>
      <c r="AH869" s="76"/>
      <c r="AI869" s="76"/>
    </row>
    <row r="870" spans="1:35" s="46" customFormat="1" ht="14.25" x14ac:dyDescent="0.25">
      <c r="A870" s="56">
        <v>860</v>
      </c>
      <c r="B870" s="40"/>
      <c r="C870" s="40" t="s">
        <v>76</v>
      </c>
      <c r="D870" s="40"/>
      <c r="E870" s="56">
        <v>1</v>
      </c>
      <c r="F870" s="30" t="s">
        <v>73</v>
      </c>
      <c r="G870" s="74">
        <v>60</v>
      </c>
      <c r="H870" s="74">
        <v>60</v>
      </c>
      <c r="I870" s="36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55"/>
      <c r="X870" s="75"/>
      <c r="Y870" s="76"/>
      <c r="Z870" s="76"/>
      <c r="AA870" s="76"/>
      <c r="AB870" s="76"/>
      <c r="AC870" s="76"/>
      <c r="AD870" s="76"/>
      <c r="AE870" s="76"/>
      <c r="AF870" s="76"/>
      <c r="AG870" s="76"/>
      <c r="AH870" s="76"/>
      <c r="AI870" s="76"/>
    </row>
    <row r="871" spans="1:35" s="46" customFormat="1" ht="14.25" x14ac:dyDescent="0.25">
      <c r="A871" s="56">
        <v>861</v>
      </c>
      <c r="B871" s="40"/>
      <c r="C871" s="40" t="s">
        <v>111</v>
      </c>
      <c r="D871" s="40"/>
      <c r="E871" s="56">
        <v>1</v>
      </c>
      <c r="F871" s="30" t="s">
        <v>112</v>
      </c>
      <c r="G871" s="74">
        <v>55</v>
      </c>
      <c r="H871" s="74">
        <v>55</v>
      </c>
      <c r="I871" s="36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55"/>
      <c r="X871" s="75"/>
      <c r="Y871" s="76"/>
      <c r="Z871" s="76"/>
      <c r="AA871" s="76"/>
      <c r="AB871" s="76"/>
      <c r="AC871" s="76"/>
      <c r="AD871" s="76"/>
      <c r="AE871" s="76"/>
      <c r="AF871" s="76"/>
      <c r="AG871" s="76"/>
      <c r="AH871" s="76"/>
      <c r="AI871" s="76"/>
    </row>
    <row r="872" spans="1:35" s="46" customFormat="1" ht="14.25" x14ac:dyDescent="0.25">
      <c r="A872" s="56">
        <v>862</v>
      </c>
      <c r="B872" s="40"/>
      <c r="C872" s="40" t="s">
        <v>114</v>
      </c>
      <c r="D872" s="40"/>
      <c r="E872" s="56">
        <v>1</v>
      </c>
      <c r="F872" s="30" t="s">
        <v>73</v>
      </c>
      <c r="G872" s="74">
        <v>30</v>
      </c>
      <c r="H872" s="74">
        <v>30</v>
      </c>
      <c r="I872" s="36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55"/>
      <c r="X872" s="75"/>
      <c r="Y872" s="76"/>
      <c r="Z872" s="76"/>
      <c r="AA872" s="76"/>
      <c r="AB872" s="76"/>
      <c r="AC872" s="76"/>
      <c r="AD872" s="76"/>
      <c r="AE872" s="76"/>
      <c r="AF872" s="76"/>
      <c r="AG872" s="76"/>
      <c r="AH872" s="76"/>
      <c r="AI872" s="76"/>
    </row>
    <row r="873" spans="1:35" s="46" customFormat="1" ht="14.25" x14ac:dyDescent="0.25">
      <c r="A873" s="56">
        <v>863</v>
      </c>
      <c r="B873" s="40"/>
      <c r="C873" s="40" t="s">
        <v>229</v>
      </c>
      <c r="D873" s="40"/>
      <c r="E873" s="56">
        <v>1</v>
      </c>
      <c r="F873" s="30" t="s">
        <v>73</v>
      </c>
      <c r="G873" s="74">
        <v>390</v>
      </c>
      <c r="H873" s="74">
        <v>390</v>
      </c>
      <c r="I873" s="36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55"/>
      <c r="X873" s="75"/>
      <c r="Y873" s="76"/>
      <c r="Z873" s="76"/>
      <c r="AA873" s="76"/>
      <c r="AB873" s="76"/>
      <c r="AC873" s="76"/>
      <c r="AD873" s="76"/>
      <c r="AE873" s="76"/>
      <c r="AF873" s="76"/>
      <c r="AG873" s="76"/>
      <c r="AH873" s="76"/>
      <c r="AI873" s="76"/>
    </row>
    <row r="874" spans="1:35" s="46" customFormat="1" ht="14.25" x14ac:dyDescent="0.25">
      <c r="A874" s="56">
        <v>864</v>
      </c>
      <c r="B874" s="40"/>
      <c r="C874" s="40" t="s">
        <v>268</v>
      </c>
      <c r="D874" s="40"/>
      <c r="E874" s="56">
        <v>1</v>
      </c>
      <c r="F874" s="30" t="s">
        <v>73</v>
      </c>
      <c r="G874" s="74">
        <v>100</v>
      </c>
      <c r="H874" s="74">
        <v>100</v>
      </c>
      <c r="I874" s="36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55"/>
      <c r="X874" s="75"/>
      <c r="Y874" s="76"/>
      <c r="Z874" s="76"/>
      <c r="AA874" s="76"/>
      <c r="AB874" s="76"/>
      <c r="AC874" s="76"/>
      <c r="AD874" s="76"/>
      <c r="AE874" s="76"/>
      <c r="AF874" s="76"/>
      <c r="AG874" s="76"/>
      <c r="AH874" s="76"/>
      <c r="AI874" s="76"/>
    </row>
    <row r="875" spans="1:35" s="46" customFormat="1" ht="14.25" x14ac:dyDescent="0.25">
      <c r="A875" s="56">
        <v>865</v>
      </c>
      <c r="B875" s="40"/>
      <c r="C875" s="40" t="s">
        <v>233</v>
      </c>
      <c r="D875" s="40"/>
      <c r="E875" s="56">
        <v>1</v>
      </c>
      <c r="F875" s="30" t="s">
        <v>73</v>
      </c>
      <c r="G875" s="74">
        <v>150</v>
      </c>
      <c r="H875" s="74">
        <v>150</v>
      </c>
      <c r="I875" s="36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55"/>
      <c r="X875" s="75"/>
      <c r="Y875" s="76"/>
      <c r="Z875" s="76"/>
      <c r="AA875" s="76"/>
      <c r="AB875" s="76"/>
      <c r="AC875" s="76"/>
      <c r="AD875" s="76"/>
      <c r="AE875" s="76"/>
      <c r="AF875" s="76"/>
      <c r="AG875" s="76"/>
      <c r="AH875" s="76"/>
      <c r="AI875" s="76"/>
    </row>
    <row r="876" spans="1:35" s="46" customFormat="1" ht="14.25" x14ac:dyDescent="0.25">
      <c r="A876" s="56">
        <v>866</v>
      </c>
      <c r="B876" s="40"/>
      <c r="C876" s="40" t="s">
        <v>236</v>
      </c>
      <c r="D876" s="40"/>
      <c r="E876" s="56">
        <v>1</v>
      </c>
      <c r="F876" s="30" t="s">
        <v>73</v>
      </c>
      <c r="G876" s="74">
        <v>65</v>
      </c>
      <c r="H876" s="74">
        <v>65</v>
      </c>
      <c r="I876" s="36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55"/>
      <c r="X876" s="75"/>
      <c r="Y876" s="76"/>
      <c r="Z876" s="76"/>
      <c r="AA876" s="76"/>
      <c r="AB876" s="76"/>
      <c r="AC876" s="76"/>
      <c r="AD876" s="76"/>
      <c r="AE876" s="76"/>
      <c r="AF876" s="76"/>
      <c r="AG876" s="76"/>
      <c r="AH876" s="76"/>
      <c r="AI876" s="76"/>
    </row>
    <row r="877" spans="1:35" s="46" customFormat="1" ht="14.25" x14ac:dyDescent="0.25">
      <c r="A877" s="56">
        <v>867</v>
      </c>
      <c r="B877" s="40"/>
      <c r="C877" s="40" t="s">
        <v>237</v>
      </c>
      <c r="D877" s="40"/>
      <c r="E877" s="56">
        <v>1</v>
      </c>
      <c r="F877" s="30" t="s">
        <v>73</v>
      </c>
      <c r="G877" s="74">
        <v>65</v>
      </c>
      <c r="H877" s="74">
        <v>65</v>
      </c>
      <c r="I877" s="36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55"/>
      <c r="X877" s="75"/>
      <c r="Y877" s="76"/>
      <c r="Z877" s="76"/>
      <c r="AA877" s="76"/>
      <c r="AB877" s="76"/>
      <c r="AC877" s="76"/>
      <c r="AD877" s="76"/>
      <c r="AE877" s="76"/>
      <c r="AF877" s="76"/>
      <c r="AG877" s="76"/>
      <c r="AH877" s="76"/>
      <c r="AI877" s="76"/>
    </row>
    <row r="878" spans="1:35" s="46" customFormat="1" ht="14.25" x14ac:dyDescent="0.25">
      <c r="A878" s="56">
        <v>868</v>
      </c>
      <c r="B878" s="40"/>
      <c r="C878" s="40" t="s">
        <v>89</v>
      </c>
      <c r="D878" s="40"/>
      <c r="E878" s="56">
        <v>2</v>
      </c>
      <c r="F878" s="30" t="s">
        <v>85</v>
      </c>
      <c r="G878" s="74">
        <v>200</v>
      </c>
      <c r="H878" s="74">
        <v>400</v>
      </c>
      <c r="I878" s="36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55"/>
      <c r="X878" s="75"/>
      <c r="Y878" s="76"/>
      <c r="Z878" s="76"/>
      <c r="AA878" s="76"/>
      <c r="AB878" s="76"/>
      <c r="AC878" s="76"/>
      <c r="AD878" s="76"/>
      <c r="AE878" s="76"/>
      <c r="AF878" s="76"/>
      <c r="AG878" s="76"/>
      <c r="AH878" s="76"/>
      <c r="AI878" s="76"/>
    </row>
    <row r="879" spans="1:35" s="46" customFormat="1" ht="14.25" x14ac:dyDescent="0.25">
      <c r="A879" s="56">
        <v>869</v>
      </c>
      <c r="B879" s="40"/>
      <c r="C879" s="40" t="s">
        <v>238</v>
      </c>
      <c r="D879" s="40"/>
      <c r="E879" s="56">
        <v>1</v>
      </c>
      <c r="F879" s="30" t="s">
        <v>73</v>
      </c>
      <c r="G879" s="74">
        <v>65</v>
      </c>
      <c r="H879" s="74">
        <v>65</v>
      </c>
      <c r="I879" s="36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55"/>
      <c r="X879" s="75"/>
      <c r="Y879" s="76"/>
      <c r="Z879" s="76"/>
      <c r="AA879" s="76"/>
      <c r="AB879" s="76"/>
      <c r="AC879" s="76"/>
      <c r="AD879" s="76"/>
      <c r="AE879" s="76"/>
      <c r="AF879" s="76"/>
      <c r="AG879" s="76"/>
      <c r="AH879" s="76"/>
      <c r="AI879" s="76"/>
    </row>
    <row r="880" spans="1:35" s="46" customFormat="1" ht="14.25" x14ac:dyDescent="0.25">
      <c r="A880" s="56">
        <v>870</v>
      </c>
      <c r="B880" s="40"/>
      <c r="C880" s="40" t="s">
        <v>239</v>
      </c>
      <c r="D880" s="40"/>
      <c r="E880" s="56">
        <v>1</v>
      </c>
      <c r="F880" s="30" t="s">
        <v>142</v>
      </c>
      <c r="G880" s="74">
        <v>200</v>
      </c>
      <c r="H880" s="74">
        <v>200</v>
      </c>
      <c r="I880" s="36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55"/>
      <c r="X880" s="75"/>
      <c r="Y880" s="76"/>
      <c r="Z880" s="76"/>
      <c r="AA880" s="76"/>
      <c r="AB880" s="76"/>
      <c r="AC880" s="76"/>
      <c r="AD880" s="76"/>
      <c r="AE880" s="76"/>
      <c r="AF880" s="76"/>
      <c r="AG880" s="76"/>
      <c r="AH880" s="76"/>
      <c r="AI880" s="76"/>
    </row>
    <row r="881" spans="1:35" s="46" customFormat="1" ht="14.25" x14ac:dyDescent="0.25">
      <c r="A881" s="56">
        <v>871</v>
      </c>
      <c r="B881" s="40"/>
      <c r="C881" s="40" t="s">
        <v>300</v>
      </c>
      <c r="D881" s="40"/>
      <c r="E881" s="56">
        <v>1</v>
      </c>
      <c r="F881" s="30" t="s">
        <v>142</v>
      </c>
      <c r="G881" s="74">
        <v>165</v>
      </c>
      <c r="H881" s="74">
        <v>165</v>
      </c>
      <c r="I881" s="36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55"/>
      <c r="X881" s="75"/>
      <c r="Y881" s="76"/>
      <c r="Z881" s="76"/>
      <c r="AA881" s="76"/>
      <c r="AB881" s="76"/>
      <c r="AC881" s="76"/>
      <c r="AD881" s="76"/>
      <c r="AE881" s="76"/>
      <c r="AF881" s="76"/>
      <c r="AG881" s="76"/>
      <c r="AH881" s="76"/>
      <c r="AI881" s="76"/>
    </row>
    <row r="882" spans="1:35" s="46" customFormat="1" ht="14.25" x14ac:dyDescent="0.25">
      <c r="A882" s="56">
        <v>872</v>
      </c>
      <c r="B882" s="40"/>
      <c r="C882" s="40" t="s">
        <v>301</v>
      </c>
      <c r="D882" s="40"/>
      <c r="E882" s="56">
        <v>1</v>
      </c>
      <c r="F882" s="30" t="s">
        <v>142</v>
      </c>
      <c r="G882" s="74">
        <v>165</v>
      </c>
      <c r="H882" s="74">
        <v>165</v>
      </c>
      <c r="I882" s="36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55"/>
      <c r="X882" s="75"/>
      <c r="Y882" s="76"/>
      <c r="Z882" s="76"/>
      <c r="AA882" s="76"/>
      <c r="AB882" s="76"/>
      <c r="AC882" s="76"/>
      <c r="AD882" s="76"/>
      <c r="AE882" s="76"/>
      <c r="AF882" s="76"/>
      <c r="AG882" s="76"/>
      <c r="AH882" s="76"/>
      <c r="AI882" s="76"/>
    </row>
    <row r="883" spans="1:35" s="46" customFormat="1" ht="14.25" x14ac:dyDescent="0.25">
      <c r="A883" s="56">
        <v>873</v>
      </c>
      <c r="B883" s="40"/>
      <c r="C883" s="40" t="s">
        <v>94</v>
      </c>
      <c r="D883" s="40"/>
      <c r="E883" s="56">
        <v>20</v>
      </c>
      <c r="F883" s="30" t="s">
        <v>73</v>
      </c>
      <c r="G883" s="74">
        <v>10</v>
      </c>
      <c r="H883" s="74">
        <v>200</v>
      </c>
      <c r="I883" s="36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55"/>
      <c r="X883" s="75"/>
      <c r="Y883" s="76"/>
      <c r="Z883" s="76"/>
      <c r="AA883" s="76"/>
      <c r="AB883" s="76"/>
      <c r="AC883" s="76"/>
      <c r="AD883" s="76"/>
      <c r="AE883" s="76"/>
      <c r="AF883" s="76"/>
      <c r="AG883" s="76"/>
      <c r="AH883" s="76"/>
      <c r="AI883" s="76"/>
    </row>
    <row r="884" spans="1:35" s="46" customFormat="1" ht="14.25" x14ac:dyDescent="0.25">
      <c r="A884" s="56">
        <v>874</v>
      </c>
      <c r="B884" s="40"/>
      <c r="C884" s="40" t="s">
        <v>95</v>
      </c>
      <c r="D884" s="40"/>
      <c r="E884" s="56">
        <v>2</v>
      </c>
      <c r="F884" s="30" t="s">
        <v>187</v>
      </c>
      <c r="G884" s="74">
        <v>240</v>
      </c>
      <c r="H884" s="74">
        <v>480</v>
      </c>
      <c r="I884" s="36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55"/>
      <c r="X884" s="75"/>
      <c r="Y884" s="76"/>
      <c r="Z884" s="76"/>
      <c r="AA884" s="76"/>
      <c r="AB884" s="76"/>
      <c r="AC884" s="76"/>
      <c r="AD884" s="76"/>
      <c r="AE884" s="76"/>
      <c r="AF884" s="76"/>
      <c r="AG884" s="76"/>
      <c r="AH884" s="76"/>
      <c r="AI884" s="76"/>
    </row>
    <row r="885" spans="1:35" s="46" customFormat="1" ht="14.25" x14ac:dyDescent="0.25">
      <c r="A885" s="56">
        <v>875</v>
      </c>
      <c r="B885" s="40"/>
      <c r="C885" s="40" t="s">
        <v>97</v>
      </c>
      <c r="D885" s="40"/>
      <c r="E885" s="56">
        <v>1</v>
      </c>
      <c r="F885" s="30" t="s">
        <v>187</v>
      </c>
      <c r="G885" s="74">
        <v>250</v>
      </c>
      <c r="H885" s="74">
        <v>250</v>
      </c>
      <c r="I885" s="36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55"/>
      <c r="X885" s="75"/>
      <c r="Y885" s="76"/>
      <c r="Z885" s="76"/>
      <c r="AA885" s="76"/>
      <c r="AB885" s="76"/>
      <c r="AC885" s="76"/>
      <c r="AD885" s="76"/>
      <c r="AE885" s="76"/>
      <c r="AF885" s="76"/>
      <c r="AG885" s="76"/>
      <c r="AH885" s="76"/>
      <c r="AI885" s="76"/>
    </row>
    <row r="886" spans="1:35" s="46" customFormat="1" ht="14.25" x14ac:dyDescent="0.25">
      <c r="A886" s="56">
        <v>876</v>
      </c>
      <c r="B886" s="40"/>
      <c r="C886" s="40" t="s">
        <v>98</v>
      </c>
      <c r="D886" s="40"/>
      <c r="E886" s="56">
        <v>1</v>
      </c>
      <c r="F886" s="30" t="s">
        <v>187</v>
      </c>
      <c r="G886" s="74">
        <v>250</v>
      </c>
      <c r="H886" s="74">
        <v>250</v>
      </c>
      <c r="I886" s="36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55"/>
      <c r="X886" s="75"/>
      <c r="Y886" s="76"/>
      <c r="Z886" s="76"/>
      <c r="AA886" s="76"/>
      <c r="AB886" s="76"/>
      <c r="AC886" s="76"/>
      <c r="AD886" s="76"/>
      <c r="AE886" s="76"/>
      <c r="AF886" s="76"/>
      <c r="AG886" s="76"/>
      <c r="AH886" s="76"/>
      <c r="AI886" s="76"/>
    </row>
    <row r="887" spans="1:35" s="46" customFormat="1" ht="14.25" x14ac:dyDescent="0.25">
      <c r="A887" s="56">
        <v>877</v>
      </c>
      <c r="B887" s="40"/>
      <c r="C887" s="40" t="s">
        <v>99</v>
      </c>
      <c r="D887" s="40"/>
      <c r="E887" s="56">
        <v>1</v>
      </c>
      <c r="F887" s="30" t="s">
        <v>187</v>
      </c>
      <c r="G887" s="74">
        <v>250</v>
      </c>
      <c r="H887" s="74">
        <v>250</v>
      </c>
      <c r="I887" s="36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55"/>
      <c r="X887" s="75"/>
      <c r="Y887" s="76"/>
      <c r="Z887" s="76"/>
      <c r="AA887" s="76"/>
      <c r="AB887" s="76"/>
      <c r="AC887" s="76"/>
      <c r="AD887" s="76"/>
      <c r="AE887" s="76"/>
      <c r="AF887" s="76"/>
      <c r="AG887" s="76"/>
      <c r="AH887" s="76"/>
      <c r="AI887" s="76"/>
    </row>
    <row r="888" spans="1:35" s="46" customFormat="1" ht="14.25" x14ac:dyDescent="0.25">
      <c r="A888" s="56">
        <v>878</v>
      </c>
      <c r="B888" s="40"/>
      <c r="C888" s="40" t="s">
        <v>247</v>
      </c>
      <c r="D888" s="40"/>
      <c r="E888" s="56">
        <v>1</v>
      </c>
      <c r="F888" s="30" t="s">
        <v>176</v>
      </c>
      <c r="G888" s="74">
        <v>750</v>
      </c>
      <c r="H888" s="74">
        <v>750</v>
      </c>
      <c r="I888" s="36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55"/>
      <c r="X888" s="75"/>
      <c r="Y888" s="76"/>
      <c r="Z888" s="76"/>
      <c r="AA888" s="76"/>
      <c r="AB888" s="76"/>
      <c r="AC888" s="76"/>
      <c r="AD888" s="76"/>
      <c r="AE888" s="76"/>
      <c r="AF888" s="76"/>
      <c r="AG888" s="76"/>
      <c r="AH888" s="76"/>
      <c r="AI888" s="76"/>
    </row>
    <row r="889" spans="1:35" s="46" customFormat="1" ht="14.25" x14ac:dyDescent="0.25">
      <c r="A889" s="56">
        <v>879</v>
      </c>
      <c r="B889" s="40"/>
      <c r="C889" s="40" t="s">
        <v>302</v>
      </c>
      <c r="D889" s="40"/>
      <c r="E889" s="56">
        <v>1</v>
      </c>
      <c r="F889" s="30" t="s">
        <v>187</v>
      </c>
      <c r="G889" s="74">
        <v>165</v>
      </c>
      <c r="H889" s="74">
        <v>165</v>
      </c>
      <c r="I889" s="36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55"/>
      <c r="X889" s="75"/>
      <c r="Y889" s="76"/>
      <c r="Z889" s="76"/>
      <c r="AA889" s="76"/>
      <c r="AB889" s="76"/>
      <c r="AC889" s="76"/>
      <c r="AD889" s="76"/>
      <c r="AE889" s="76"/>
      <c r="AF889" s="76"/>
      <c r="AG889" s="76"/>
      <c r="AH889" s="76"/>
      <c r="AI889" s="76"/>
    </row>
    <row r="890" spans="1:35" s="46" customFormat="1" ht="14.25" x14ac:dyDescent="0.25">
      <c r="A890" s="56">
        <v>880</v>
      </c>
      <c r="B890" s="40"/>
      <c r="C890" s="40" t="s">
        <v>303</v>
      </c>
      <c r="D890" s="40"/>
      <c r="E890" s="56">
        <v>1</v>
      </c>
      <c r="F890" s="30" t="s">
        <v>142</v>
      </c>
      <c r="G890" s="74">
        <v>240</v>
      </c>
      <c r="H890" s="74">
        <v>240</v>
      </c>
      <c r="I890" s="36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55"/>
      <c r="X890" s="75"/>
      <c r="Y890" s="76"/>
      <c r="Z890" s="76"/>
      <c r="AA890" s="76"/>
      <c r="AB890" s="76"/>
      <c r="AC890" s="76"/>
      <c r="AD890" s="76"/>
      <c r="AE890" s="76"/>
      <c r="AF890" s="76"/>
      <c r="AG890" s="76"/>
      <c r="AH890" s="76"/>
      <c r="AI890" s="76"/>
    </row>
    <row r="891" spans="1:35" s="46" customFormat="1" ht="14.25" x14ac:dyDescent="0.25">
      <c r="A891" s="56">
        <v>881</v>
      </c>
      <c r="B891" s="40"/>
      <c r="C891" s="40" t="s">
        <v>231</v>
      </c>
      <c r="D891" s="40"/>
      <c r="E891" s="56">
        <v>1</v>
      </c>
      <c r="F891" s="30" t="s">
        <v>93</v>
      </c>
      <c r="G891" s="74">
        <v>43</v>
      </c>
      <c r="H891" s="74">
        <v>43</v>
      </c>
      <c r="I891" s="36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55"/>
      <c r="X891" s="75"/>
      <c r="Y891" s="76"/>
      <c r="Z891" s="76"/>
      <c r="AA891" s="76"/>
      <c r="AB891" s="76"/>
      <c r="AC891" s="76"/>
      <c r="AD891" s="76"/>
      <c r="AE891" s="76"/>
      <c r="AF891" s="76"/>
      <c r="AG891" s="76"/>
      <c r="AH891" s="76"/>
      <c r="AI891" s="76"/>
    </row>
    <row r="892" spans="1:35" s="46" customFormat="1" ht="14.25" x14ac:dyDescent="0.25">
      <c r="A892" s="56">
        <v>882</v>
      </c>
      <c r="B892" s="40"/>
      <c r="C892" s="40" t="s">
        <v>304</v>
      </c>
      <c r="D892" s="40"/>
      <c r="E892" s="56">
        <v>1</v>
      </c>
      <c r="F892" s="30" t="s">
        <v>73</v>
      </c>
      <c r="G892" s="74">
        <v>400</v>
      </c>
      <c r="H892" s="74">
        <v>400</v>
      </c>
      <c r="I892" s="36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55"/>
      <c r="X892" s="75"/>
      <c r="Y892" s="76"/>
      <c r="Z892" s="76"/>
      <c r="AA892" s="76"/>
      <c r="AB892" s="76"/>
      <c r="AC892" s="76"/>
      <c r="AD892" s="76"/>
      <c r="AE892" s="76"/>
      <c r="AF892" s="76"/>
      <c r="AG892" s="76"/>
      <c r="AH892" s="76"/>
      <c r="AI892" s="76"/>
    </row>
    <row r="893" spans="1:35" s="46" customFormat="1" ht="14.25" x14ac:dyDescent="0.25">
      <c r="A893" s="56">
        <v>883</v>
      </c>
      <c r="B893" s="40"/>
      <c r="C893" s="40" t="s">
        <v>244</v>
      </c>
      <c r="D893" s="40"/>
      <c r="E893" s="56">
        <v>1</v>
      </c>
      <c r="F893" s="30" t="s">
        <v>91</v>
      </c>
      <c r="G893" s="74">
        <v>580</v>
      </c>
      <c r="H893" s="74">
        <v>580</v>
      </c>
      <c r="I893" s="36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55"/>
      <c r="X893" s="75"/>
      <c r="Y893" s="76"/>
      <c r="Z893" s="76"/>
      <c r="AA893" s="76"/>
      <c r="AB893" s="76"/>
      <c r="AC893" s="76"/>
      <c r="AD893" s="76"/>
      <c r="AE893" s="76"/>
      <c r="AF893" s="76"/>
      <c r="AG893" s="76"/>
      <c r="AH893" s="76"/>
      <c r="AI893" s="76"/>
    </row>
    <row r="894" spans="1:35" s="46" customFormat="1" ht="14.25" x14ac:dyDescent="0.25">
      <c r="A894" s="56">
        <v>884</v>
      </c>
      <c r="B894" s="40"/>
      <c r="C894" s="40" t="s">
        <v>305</v>
      </c>
      <c r="D894" s="40"/>
      <c r="E894" s="56">
        <v>1</v>
      </c>
      <c r="F894" s="30" t="s">
        <v>93</v>
      </c>
      <c r="G894" s="74">
        <v>1400</v>
      </c>
      <c r="H894" s="74">
        <v>1400</v>
      </c>
      <c r="I894" s="36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55"/>
      <c r="X894" s="75"/>
      <c r="Y894" s="76"/>
      <c r="Z894" s="76"/>
      <c r="AA894" s="76"/>
      <c r="AB894" s="76"/>
      <c r="AC894" s="76"/>
      <c r="AD894" s="76"/>
      <c r="AE894" s="76"/>
      <c r="AF894" s="76"/>
      <c r="AG894" s="76"/>
      <c r="AH894" s="76"/>
      <c r="AI894" s="76"/>
    </row>
    <row r="895" spans="1:35" s="46" customFormat="1" ht="14.25" x14ac:dyDescent="0.25">
      <c r="A895" s="56">
        <v>885</v>
      </c>
      <c r="B895" s="40"/>
      <c r="C895" s="40" t="s">
        <v>306</v>
      </c>
      <c r="D895" s="40"/>
      <c r="E895" s="56">
        <v>2</v>
      </c>
      <c r="F895" s="30" t="s">
        <v>73</v>
      </c>
      <c r="G895" s="74">
        <v>51</v>
      </c>
      <c r="H895" s="74">
        <v>102</v>
      </c>
      <c r="I895" s="36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55"/>
      <c r="X895" s="75"/>
      <c r="Y895" s="76"/>
      <c r="Z895" s="76"/>
      <c r="AA895" s="76"/>
      <c r="AB895" s="76"/>
      <c r="AC895" s="76"/>
      <c r="AD895" s="76"/>
      <c r="AE895" s="76"/>
      <c r="AF895" s="76"/>
      <c r="AG895" s="76"/>
      <c r="AH895" s="76"/>
      <c r="AI895" s="76"/>
    </row>
    <row r="896" spans="1:35" s="46" customFormat="1" ht="14.25" x14ac:dyDescent="0.25">
      <c r="A896" s="56">
        <v>886</v>
      </c>
      <c r="B896" s="40"/>
      <c r="C896" s="40" t="s">
        <v>307</v>
      </c>
      <c r="D896" s="40"/>
      <c r="E896" s="56">
        <v>1</v>
      </c>
      <c r="F896" s="30" t="s">
        <v>91</v>
      </c>
      <c r="G896" s="74">
        <v>42</v>
      </c>
      <c r="H896" s="74">
        <v>42</v>
      </c>
      <c r="I896" s="36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55"/>
      <c r="X896" s="75"/>
      <c r="Y896" s="76"/>
      <c r="Z896" s="76"/>
      <c r="AA896" s="76"/>
      <c r="AB896" s="76"/>
      <c r="AC896" s="76"/>
      <c r="AD896" s="76"/>
      <c r="AE896" s="76"/>
      <c r="AF896" s="76"/>
      <c r="AG896" s="76"/>
      <c r="AH896" s="76"/>
      <c r="AI896" s="76"/>
    </row>
    <row r="897" spans="1:35" s="46" customFormat="1" ht="14.25" x14ac:dyDescent="0.25">
      <c r="A897" s="56">
        <v>887</v>
      </c>
      <c r="B897" s="40"/>
      <c r="C897" s="40" t="s">
        <v>245</v>
      </c>
      <c r="D897" s="40"/>
      <c r="E897" s="56">
        <v>1</v>
      </c>
      <c r="F897" s="30" t="s">
        <v>73</v>
      </c>
      <c r="G897" s="74">
        <v>45</v>
      </c>
      <c r="H897" s="74">
        <v>45</v>
      </c>
      <c r="I897" s="36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55"/>
      <c r="X897" s="75"/>
      <c r="Y897" s="76"/>
      <c r="Z897" s="76"/>
      <c r="AA897" s="76"/>
      <c r="AB897" s="76"/>
      <c r="AC897" s="76"/>
      <c r="AD897" s="76"/>
      <c r="AE897" s="76"/>
      <c r="AF897" s="76"/>
      <c r="AG897" s="76"/>
      <c r="AH897" s="76"/>
      <c r="AI897" s="76"/>
    </row>
    <row r="898" spans="1:35" s="46" customFormat="1" ht="14.25" x14ac:dyDescent="0.25">
      <c r="A898" s="56">
        <v>888</v>
      </c>
      <c r="B898" s="40"/>
      <c r="C898" s="40" t="s">
        <v>250</v>
      </c>
      <c r="D898" s="40"/>
      <c r="E898" s="56">
        <v>1</v>
      </c>
      <c r="F898" s="30" t="s">
        <v>187</v>
      </c>
      <c r="G898" s="74">
        <v>54</v>
      </c>
      <c r="H898" s="74">
        <v>54</v>
      </c>
      <c r="I898" s="36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55"/>
      <c r="X898" s="75"/>
      <c r="Y898" s="76"/>
      <c r="Z898" s="76"/>
      <c r="AA898" s="76"/>
      <c r="AB898" s="76"/>
      <c r="AC898" s="76"/>
      <c r="AD898" s="76"/>
      <c r="AE898" s="76"/>
      <c r="AF898" s="76"/>
      <c r="AG898" s="76"/>
      <c r="AH898" s="76"/>
      <c r="AI898" s="76"/>
    </row>
    <row r="899" spans="1:35" s="46" customFormat="1" ht="14.25" x14ac:dyDescent="0.25">
      <c r="A899" s="56">
        <v>889</v>
      </c>
      <c r="B899" s="40"/>
      <c r="C899" s="40" t="s">
        <v>103</v>
      </c>
      <c r="D899" s="40"/>
      <c r="E899" s="56">
        <v>4</v>
      </c>
      <c r="F899" s="30" t="s">
        <v>104</v>
      </c>
      <c r="G899" s="74">
        <v>750</v>
      </c>
      <c r="H899" s="74">
        <v>3000</v>
      </c>
      <c r="I899" s="36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55"/>
      <c r="X899" s="75"/>
      <c r="Y899" s="76"/>
      <c r="Z899" s="76"/>
      <c r="AA899" s="76"/>
      <c r="AB899" s="76"/>
      <c r="AC899" s="76"/>
      <c r="AD899" s="76"/>
      <c r="AE899" s="76"/>
      <c r="AF899" s="76"/>
      <c r="AG899" s="76"/>
      <c r="AH899" s="76"/>
      <c r="AI899" s="76"/>
    </row>
    <row r="900" spans="1:35" s="46" customFormat="1" ht="14.25" x14ac:dyDescent="0.25">
      <c r="A900" s="56">
        <v>890</v>
      </c>
      <c r="B900" s="40"/>
      <c r="C900" s="40" t="s">
        <v>308</v>
      </c>
      <c r="D900" s="40"/>
      <c r="E900" s="56">
        <v>1</v>
      </c>
      <c r="F900" s="30" t="s">
        <v>48</v>
      </c>
      <c r="G900" s="74">
        <v>5000</v>
      </c>
      <c r="H900" s="74">
        <v>5000</v>
      </c>
      <c r="I900" s="36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55"/>
      <c r="X900" s="75"/>
      <c r="Y900" s="76"/>
      <c r="Z900" s="76"/>
      <c r="AA900" s="76"/>
      <c r="AB900" s="76"/>
      <c r="AC900" s="76"/>
      <c r="AD900" s="76"/>
      <c r="AE900" s="76"/>
      <c r="AF900" s="76"/>
      <c r="AG900" s="76"/>
      <c r="AH900" s="76"/>
      <c r="AI900" s="76"/>
    </row>
    <row r="901" spans="1:35" s="46" customFormat="1" ht="16.5" customHeight="1" x14ac:dyDescent="0.25">
      <c r="A901" s="56">
        <v>891</v>
      </c>
      <c r="B901" s="40"/>
      <c r="C901" s="40" t="s">
        <v>309</v>
      </c>
      <c r="D901" s="40"/>
      <c r="E901" s="56">
        <v>1</v>
      </c>
      <c r="F901" s="30" t="s">
        <v>48</v>
      </c>
      <c r="G901" s="74">
        <v>5000</v>
      </c>
      <c r="H901" s="74">
        <v>5000</v>
      </c>
      <c r="I901" s="36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55"/>
      <c r="X901" s="75"/>
      <c r="Y901" s="76"/>
      <c r="Z901" s="76"/>
      <c r="AA901" s="76"/>
      <c r="AB901" s="76"/>
      <c r="AC901" s="76"/>
      <c r="AD901" s="76"/>
      <c r="AE901" s="76"/>
      <c r="AF901" s="76"/>
      <c r="AG901" s="76"/>
      <c r="AH901" s="76"/>
      <c r="AI901" s="76"/>
    </row>
    <row r="902" spans="1:35" s="46" customFormat="1" ht="14.25" x14ac:dyDescent="0.25">
      <c r="A902" s="56">
        <v>892</v>
      </c>
      <c r="B902" s="40"/>
      <c r="C902" s="40" t="s">
        <v>102</v>
      </c>
      <c r="D902" s="40"/>
      <c r="E902" s="56">
        <v>1</v>
      </c>
      <c r="F902" s="30" t="s">
        <v>48</v>
      </c>
      <c r="G902" s="74">
        <v>4100</v>
      </c>
      <c r="H902" s="74">
        <v>4100</v>
      </c>
      <c r="I902" s="36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55"/>
      <c r="X902" s="75"/>
      <c r="Y902" s="76"/>
      <c r="Z902" s="76"/>
      <c r="AA902" s="76"/>
      <c r="AB902" s="76"/>
      <c r="AC902" s="76"/>
      <c r="AD902" s="76"/>
      <c r="AE902" s="76"/>
      <c r="AF902" s="76"/>
      <c r="AG902" s="76"/>
      <c r="AH902" s="76"/>
      <c r="AI902" s="76"/>
    </row>
    <row r="903" spans="1:35" s="46" customFormat="1" ht="14.25" x14ac:dyDescent="0.25">
      <c r="A903" s="56">
        <v>893</v>
      </c>
      <c r="B903" s="40"/>
      <c r="C903" s="40" t="s">
        <v>253</v>
      </c>
      <c r="D903" s="40"/>
      <c r="E903" s="56">
        <v>2</v>
      </c>
      <c r="F903" s="30" t="s">
        <v>48</v>
      </c>
      <c r="G903" s="74">
        <v>775</v>
      </c>
      <c r="H903" s="74">
        <v>1550</v>
      </c>
      <c r="I903" s="36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55"/>
      <c r="X903" s="75"/>
      <c r="Y903" s="76"/>
      <c r="Z903" s="76"/>
      <c r="AA903" s="76"/>
      <c r="AB903" s="76"/>
      <c r="AC903" s="76"/>
      <c r="AD903" s="76"/>
      <c r="AE903" s="76"/>
      <c r="AF903" s="76"/>
      <c r="AG903" s="76"/>
      <c r="AH903" s="76"/>
      <c r="AI903" s="76"/>
    </row>
    <row r="904" spans="1:35" s="46" customFormat="1" ht="14.25" x14ac:dyDescent="0.25">
      <c r="A904" s="56">
        <v>894</v>
      </c>
      <c r="B904" s="40"/>
      <c r="C904" s="40" t="s">
        <v>84</v>
      </c>
      <c r="D904" s="40"/>
      <c r="E904" s="56">
        <v>1</v>
      </c>
      <c r="F904" s="30" t="s">
        <v>91</v>
      </c>
      <c r="G904" s="74">
        <v>1350</v>
      </c>
      <c r="H904" s="74">
        <v>1350</v>
      </c>
      <c r="I904" s="36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55"/>
      <c r="X904" s="75"/>
      <c r="Y904" s="76"/>
      <c r="Z904" s="76"/>
      <c r="AA904" s="76"/>
      <c r="AB904" s="76"/>
      <c r="AC904" s="76"/>
      <c r="AD904" s="76"/>
      <c r="AE904" s="76"/>
      <c r="AF904" s="76"/>
      <c r="AG904" s="76"/>
      <c r="AH904" s="76"/>
      <c r="AI904" s="76"/>
    </row>
    <row r="905" spans="1:35" s="46" customFormat="1" ht="14.25" x14ac:dyDescent="0.25">
      <c r="A905" s="56">
        <v>895</v>
      </c>
      <c r="B905" s="40"/>
      <c r="C905" s="40" t="s">
        <v>254</v>
      </c>
      <c r="D905" s="40"/>
      <c r="E905" s="56">
        <v>3</v>
      </c>
      <c r="F905" s="30" t="s">
        <v>91</v>
      </c>
      <c r="G905" s="74">
        <v>80</v>
      </c>
      <c r="H905" s="74">
        <v>240</v>
      </c>
      <c r="I905" s="36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55"/>
      <c r="X905" s="75"/>
      <c r="Y905" s="76"/>
      <c r="Z905" s="76"/>
      <c r="AA905" s="76"/>
      <c r="AB905" s="76"/>
      <c r="AC905" s="76"/>
      <c r="AD905" s="76"/>
      <c r="AE905" s="76"/>
      <c r="AF905" s="76"/>
      <c r="AG905" s="76"/>
      <c r="AH905" s="76"/>
      <c r="AI905" s="76"/>
    </row>
    <row r="906" spans="1:35" s="46" customFormat="1" ht="14.25" x14ac:dyDescent="0.25">
      <c r="A906" s="56">
        <v>896</v>
      </c>
      <c r="B906" s="40"/>
      <c r="C906" s="40" t="s">
        <v>255</v>
      </c>
      <c r="D906" s="40"/>
      <c r="E906" s="56">
        <v>2</v>
      </c>
      <c r="F906" s="30" t="s">
        <v>73</v>
      </c>
      <c r="G906" s="74">
        <v>65</v>
      </c>
      <c r="H906" s="74">
        <v>130</v>
      </c>
      <c r="I906" s="36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55"/>
      <c r="X906" s="75"/>
      <c r="Y906" s="76"/>
      <c r="Z906" s="76"/>
      <c r="AA906" s="76"/>
      <c r="AB906" s="76"/>
      <c r="AC906" s="76"/>
      <c r="AD906" s="76"/>
      <c r="AE906" s="76"/>
      <c r="AF906" s="76"/>
      <c r="AG906" s="76"/>
      <c r="AH906" s="76"/>
      <c r="AI906" s="76"/>
    </row>
    <row r="907" spans="1:35" s="46" customFormat="1" ht="14.25" x14ac:dyDescent="0.25">
      <c r="A907" s="56">
        <v>897</v>
      </c>
      <c r="B907" s="40"/>
      <c r="C907" s="40" t="s">
        <v>256</v>
      </c>
      <c r="D907" s="40"/>
      <c r="E907" s="56">
        <v>2</v>
      </c>
      <c r="F907" s="30" t="s">
        <v>73</v>
      </c>
      <c r="G907" s="74">
        <v>85</v>
      </c>
      <c r="H907" s="74">
        <v>170</v>
      </c>
      <c r="I907" s="36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55"/>
      <c r="X907" s="75"/>
      <c r="Y907" s="76"/>
      <c r="Z907" s="76"/>
      <c r="AA907" s="76"/>
      <c r="AB907" s="76"/>
      <c r="AC907" s="76"/>
      <c r="AD907" s="76"/>
      <c r="AE907" s="76"/>
      <c r="AF907" s="76"/>
      <c r="AG907" s="76"/>
      <c r="AH907" s="76"/>
      <c r="AI907" s="76"/>
    </row>
    <row r="908" spans="1:35" s="46" customFormat="1" ht="14.25" x14ac:dyDescent="0.25">
      <c r="A908" s="56">
        <v>898</v>
      </c>
      <c r="B908" s="40"/>
      <c r="C908" s="40" t="s">
        <v>251</v>
      </c>
      <c r="D908" s="40"/>
      <c r="E908" s="56">
        <v>5</v>
      </c>
      <c r="F908" s="30" t="s">
        <v>91</v>
      </c>
      <c r="G908" s="74">
        <v>85</v>
      </c>
      <c r="H908" s="74">
        <v>425</v>
      </c>
      <c r="I908" s="36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55"/>
      <c r="X908" s="75"/>
      <c r="Y908" s="76"/>
      <c r="Z908" s="76"/>
      <c r="AA908" s="76"/>
      <c r="AB908" s="76"/>
      <c r="AC908" s="76"/>
      <c r="AD908" s="76"/>
      <c r="AE908" s="76"/>
      <c r="AF908" s="76"/>
      <c r="AG908" s="76"/>
      <c r="AH908" s="76"/>
      <c r="AI908" s="76"/>
    </row>
    <row r="909" spans="1:35" s="46" customFormat="1" ht="14.25" x14ac:dyDescent="0.25">
      <c r="A909" s="56">
        <v>899</v>
      </c>
      <c r="B909" s="40"/>
      <c r="C909" s="40" t="s">
        <v>250</v>
      </c>
      <c r="D909" s="40"/>
      <c r="E909" s="56">
        <v>5</v>
      </c>
      <c r="F909" s="30" t="s">
        <v>73</v>
      </c>
      <c r="G909" s="74">
        <v>60</v>
      </c>
      <c r="H909" s="74">
        <v>300</v>
      </c>
      <c r="I909" s="36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55"/>
      <c r="X909" s="75"/>
      <c r="Y909" s="76"/>
      <c r="Z909" s="76"/>
      <c r="AA909" s="76"/>
      <c r="AB909" s="76"/>
      <c r="AC909" s="76"/>
      <c r="AD909" s="76"/>
      <c r="AE909" s="76"/>
      <c r="AF909" s="76"/>
      <c r="AG909" s="76"/>
      <c r="AH909" s="76"/>
      <c r="AI909" s="76"/>
    </row>
    <row r="910" spans="1:35" s="46" customFormat="1" ht="14.25" x14ac:dyDescent="0.25">
      <c r="A910" s="56">
        <v>900</v>
      </c>
      <c r="B910" s="40"/>
      <c r="C910" s="40" t="s">
        <v>252</v>
      </c>
      <c r="D910" s="40"/>
      <c r="E910" s="56">
        <v>5</v>
      </c>
      <c r="F910" s="30" t="s">
        <v>73</v>
      </c>
      <c r="G910" s="74">
        <v>57</v>
      </c>
      <c r="H910" s="74">
        <v>285</v>
      </c>
      <c r="I910" s="36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55"/>
      <c r="X910" s="75"/>
      <c r="Y910" s="76"/>
      <c r="Z910" s="76"/>
      <c r="AA910" s="76"/>
      <c r="AB910" s="76"/>
      <c r="AC910" s="76"/>
      <c r="AD910" s="76"/>
      <c r="AE910" s="76"/>
      <c r="AF910" s="76"/>
      <c r="AG910" s="76"/>
      <c r="AH910" s="76"/>
      <c r="AI910" s="76"/>
    </row>
    <row r="911" spans="1:35" s="46" customFormat="1" ht="14.25" x14ac:dyDescent="0.25">
      <c r="A911" s="56">
        <v>901</v>
      </c>
      <c r="B911" s="40"/>
      <c r="C911" s="40" t="s">
        <v>161</v>
      </c>
      <c r="D911" s="40"/>
      <c r="E911" s="56">
        <v>5</v>
      </c>
      <c r="F911" s="30" t="s">
        <v>73</v>
      </c>
      <c r="G911" s="74">
        <v>550</v>
      </c>
      <c r="H911" s="74">
        <v>2750</v>
      </c>
      <c r="I911" s="36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55"/>
      <c r="X911" s="75"/>
      <c r="Y911" s="76"/>
      <c r="Z911" s="76"/>
      <c r="AA911" s="76"/>
      <c r="AB911" s="76"/>
      <c r="AC911" s="76"/>
      <c r="AD911" s="76"/>
      <c r="AE911" s="76"/>
      <c r="AF911" s="76"/>
      <c r="AG911" s="76"/>
      <c r="AH911" s="76"/>
      <c r="AI911" s="76"/>
    </row>
    <row r="912" spans="1:35" s="46" customFormat="1" ht="14.25" x14ac:dyDescent="0.25">
      <c r="A912" s="56">
        <v>902</v>
      </c>
      <c r="B912" s="40"/>
      <c r="C912" s="40" t="s">
        <v>75</v>
      </c>
      <c r="D912" s="40"/>
      <c r="E912" s="56">
        <v>5</v>
      </c>
      <c r="F912" s="30" t="s">
        <v>73</v>
      </c>
      <c r="G912" s="74">
        <v>230</v>
      </c>
      <c r="H912" s="74">
        <v>1150</v>
      </c>
      <c r="I912" s="36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55"/>
      <c r="X912" s="75"/>
      <c r="Y912" s="76"/>
      <c r="Z912" s="76"/>
      <c r="AA912" s="76"/>
      <c r="AB912" s="76"/>
      <c r="AC912" s="76"/>
      <c r="AD912" s="76"/>
      <c r="AE912" s="76"/>
      <c r="AF912" s="76"/>
      <c r="AG912" s="76"/>
      <c r="AH912" s="76"/>
      <c r="AI912" s="76"/>
    </row>
    <row r="913" spans="1:35" s="46" customFormat="1" ht="14.25" x14ac:dyDescent="0.25">
      <c r="A913" s="56">
        <v>903</v>
      </c>
      <c r="B913" s="40"/>
      <c r="C913" s="40" t="s">
        <v>163</v>
      </c>
      <c r="D913" s="40"/>
      <c r="E913" s="56">
        <v>2</v>
      </c>
      <c r="F913" s="30" t="s">
        <v>73</v>
      </c>
      <c r="G913" s="74">
        <v>2000</v>
      </c>
      <c r="H913" s="74">
        <v>4000</v>
      </c>
      <c r="I913" s="36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55"/>
      <c r="X913" s="75"/>
      <c r="Y913" s="76"/>
      <c r="Z913" s="76"/>
      <c r="AA913" s="76"/>
      <c r="AB913" s="76"/>
      <c r="AC913" s="76"/>
      <c r="AD913" s="76"/>
      <c r="AE913" s="76"/>
      <c r="AF913" s="76"/>
      <c r="AG913" s="76"/>
      <c r="AH913" s="76"/>
      <c r="AI913" s="76"/>
    </row>
    <row r="914" spans="1:35" s="46" customFormat="1" ht="14.25" x14ac:dyDescent="0.25">
      <c r="A914" s="63">
        <v>904</v>
      </c>
      <c r="B914" s="64" t="s">
        <v>310</v>
      </c>
      <c r="C914" s="64" t="s">
        <v>311</v>
      </c>
      <c r="D914" s="64" t="s">
        <v>26</v>
      </c>
      <c r="E914" s="65"/>
      <c r="F914" s="65"/>
      <c r="G914" s="64"/>
      <c r="H914" s="34">
        <v>54400</v>
      </c>
      <c r="I914" s="64" t="s">
        <v>312</v>
      </c>
      <c r="J914" s="105">
        <f>J915+J917+J927+J929+J922</f>
        <v>0</v>
      </c>
      <c r="K914" s="105">
        <f t="shared" ref="K914:AI914" si="1">K915+K917+K927+K929+K922</f>
        <v>0</v>
      </c>
      <c r="L914" s="105">
        <f t="shared" si="1"/>
        <v>2</v>
      </c>
      <c r="M914" s="105">
        <f t="shared" si="1"/>
        <v>1</v>
      </c>
      <c r="N914" s="105">
        <f t="shared" si="1"/>
        <v>1</v>
      </c>
      <c r="O914" s="105">
        <f t="shared" si="1"/>
        <v>2</v>
      </c>
      <c r="P914" s="105">
        <f t="shared" si="1"/>
        <v>0</v>
      </c>
      <c r="Q914" s="105">
        <f t="shared" si="1"/>
        <v>0</v>
      </c>
      <c r="R914" s="105">
        <f t="shared" si="1"/>
        <v>1</v>
      </c>
      <c r="S914" s="105">
        <f t="shared" si="1"/>
        <v>0</v>
      </c>
      <c r="T914" s="105">
        <f t="shared" si="1"/>
        <v>2</v>
      </c>
      <c r="U914" s="105">
        <f t="shared" si="1"/>
        <v>0</v>
      </c>
      <c r="V914" s="80"/>
      <c r="W914" s="81">
        <f t="shared" si="1"/>
        <v>0</v>
      </c>
      <c r="X914" s="68">
        <f t="shared" si="1"/>
        <v>0</v>
      </c>
      <c r="Y914" s="68">
        <f t="shared" si="1"/>
        <v>0</v>
      </c>
      <c r="Z914" s="68">
        <f t="shared" si="1"/>
        <v>12600</v>
      </c>
      <c r="AA914" s="68">
        <f t="shared" si="1"/>
        <v>6200</v>
      </c>
      <c r="AB914" s="68">
        <f t="shared" si="1"/>
        <v>6200</v>
      </c>
      <c r="AC914" s="68">
        <f t="shared" si="1"/>
        <v>11200</v>
      </c>
      <c r="AD914" s="68">
        <f t="shared" si="1"/>
        <v>0</v>
      </c>
      <c r="AE914" s="68">
        <f t="shared" si="1"/>
        <v>0</v>
      </c>
      <c r="AF914" s="68">
        <f t="shared" si="1"/>
        <v>7000</v>
      </c>
      <c r="AG914" s="68">
        <f t="shared" si="1"/>
        <v>0</v>
      </c>
      <c r="AH914" s="68">
        <f t="shared" si="1"/>
        <v>11200</v>
      </c>
      <c r="AI914" s="68">
        <f t="shared" si="1"/>
        <v>0</v>
      </c>
    </row>
    <row r="915" spans="1:35" s="46" customFormat="1" ht="27" x14ac:dyDescent="0.25">
      <c r="A915" s="63">
        <v>905</v>
      </c>
      <c r="B915" s="69" t="s">
        <v>310</v>
      </c>
      <c r="C915" s="69" t="s">
        <v>59</v>
      </c>
      <c r="D915" s="69" t="s">
        <v>28</v>
      </c>
      <c r="E915" s="70"/>
      <c r="F915" s="70"/>
      <c r="G915" s="69"/>
      <c r="H915" s="71">
        <v>6200</v>
      </c>
      <c r="I915" s="69" t="s">
        <v>312</v>
      </c>
      <c r="J915" s="106"/>
      <c r="K915" s="106"/>
      <c r="L915" s="106"/>
      <c r="M915" s="106">
        <v>1</v>
      </c>
      <c r="N915" s="106"/>
      <c r="O915" s="106"/>
      <c r="P915" s="106"/>
      <c r="Q915" s="106"/>
      <c r="R915" s="106"/>
      <c r="S915" s="106"/>
      <c r="T915" s="106"/>
      <c r="U915" s="106"/>
      <c r="V915" s="55"/>
      <c r="X915" s="77"/>
      <c r="Y915" s="73"/>
      <c r="Z915" s="73"/>
      <c r="AA915" s="73">
        <f>H915</f>
        <v>6200</v>
      </c>
      <c r="AB915" s="73"/>
      <c r="AC915" s="73"/>
      <c r="AD915" s="73"/>
      <c r="AE915" s="73"/>
      <c r="AF915" s="73"/>
      <c r="AG915" s="73"/>
      <c r="AH915" s="73"/>
      <c r="AI915" s="73"/>
    </row>
    <row r="916" spans="1:35" s="46" customFormat="1" ht="14.25" x14ac:dyDescent="0.25">
      <c r="A916" s="56">
        <v>906</v>
      </c>
      <c r="B916" s="40"/>
      <c r="C916" s="40" t="s">
        <v>225</v>
      </c>
      <c r="D916" s="40"/>
      <c r="E916" s="56">
        <v>4</v>
      </c>
      <c r="F916" s="30" t="s">
        <v>297</v>
      </c>
      <c r="G916" s="74">
        <v>1550</v>
      </c>
      <c r="H916" s="74">
        <v>6200</v>
      </c>
      <c r="I916" s="36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55"/>
      <c r="X916" s="75"/>
      <c r="Y916" s="76"/>
      <c r="Z916" s="76"/>
      <c r="AA916" s="76"/>
      <c r="AB916" s="76"/>
      <c r="AC916" s="76"/>
      <c r="AD916" s="76"/>
      <c r="AE916" s="76"/>
      <c r="AF916" s="76"/>
      <c r="AG916" s="76"/>
      <c r="AH916" s="76"/>
      <c r="AI916" s="76"/>
    </row>
    <row r="917" spans="1:35" s="46" customFormat="1" ht="27" x14ac:dyDescent="0.25">
      <c r="A917" s="63">
        <v>907</v>
      </c>
      <c r="B917" s="69" t="s">
        <v>310</v>
      </c>
      <c r="C917" s="69" t="s">
        <v>313</v>
      </c>
      <c r="D917" s="69" t="s">
        <v>28</v>
      </c>
      <c r="E917" s="70"/>
      <c r="F917" s="70"/>
      <c r="G917" s="69"/>
      <c r="H917" s="71">
        <v>8400</v>
      </c>
      <c r="I917" s="69" t="s">
        <v>312</v>
      </c>
      <c r="J917" s="106"/>
      <c r="K917" s="106"/>
      <c r="L917" s="106"/>
      <c r="M917" s="106"/>
      <c r="N917" s="106"/>
      <c r="O917" s="106">
        <v>1</v>
      </c>
      <c r="P917" s="106"/>
      <c r="Q917" s="106"/>
      <c r="R917" s="106"/>
      <c r="S917" s="106"/>
      <c r="T917" s="106">
        <v>1</v>
      </c>
      <c r="U917" s="106"/>
      <c r="V917" s="78"/>
      <c r="W917" s="47"/>
      <c r="X917" s="72"/>
      <c r="Y917" s="79"/>
      <c r="Z917" s="79"/>
      <c r="AA917" s="79"/>
      <c r="AB917" s="79"/>
      <c r="AC917" s="79">
        <f>H917/2</f>
        <v>4200</v>
      </c>
      <c r="AD917" s="79"/>
      <c r="AE917" s="79"/>
      <c r="AF917" s="79"/>
      <c r="AG917" s="79"/>
      <c r="AH917" s="79">
        <f>AC917</f>
        <v>4200</v>
      </c>
      <c r="AI917" s="79"/>
    </row>
    <row r="918" spans="1:35" s="46" customFormat="1" ht="14.25" x14ac:dyDescent="0.25">
      <c r="A918" s="56">
        <v>908</v>
      </c>
      <c r="B918" s="40"/>
      <c r="C918" s="40" t="s">
        <v>285</v>
      </c>
      <c r="D918" s="40"/>
      <c r="E918" s="56">
        <v>6</v>
      </c>
      <c r="F918" s="30" t="s">
        <v>96</v>
      </c>
      <c r="G918" s="74">
        <v>350</v>
      </c>
      <c r="H918" s="74">
        <v>2100</v>
      </c>
      <c r="I918" s="36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55"/>
      <c r="X918" s="75"/>
      <c r="Y918" s="76"/>
      <c r="Z918" s="76"/>
      <c r="AA918" s="76"/>
      <c r="AB918" s="76"/>
      <c r="AC918" s="76"/>
      <c r="AD918" s="76"/>
      <c r="AE918" s="76"/>
      <c r="AF918" s="76"/>
      <c r="AG918" s="76"/>
      <c r="AH918" s="76"/>
      <c r="AI918" s="76"/>
    </row>
    <row r="919" spans="1:35" s="46" customFormat="1" ht="14.25" x14ac:dyDescent="0.25">
      <c r="A919" s="56">
        <v>909</v>
      </c>
      <c r="B919" s="40"/>
      <c r="C919" s="40" t="s">
        <v>286</v>
      </c>
      <c r="D919" s="40"/>
      <c r="E919" s="56">
        <v>6</v>
      </c>
      <c r="F919" s="30" t="s">
        <v>96</v>
      </c>
      <c r="G919" s="74">
        <v>350</v>
      </c>
      <c r="H919" s="74">
        <v>2100</v>
      </c>
      <c r="I919" s="36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55"/>
      <c r="X919" s="75"/>
      <c r="Y919" s="76"/>
      <c r="Z919" s="76"/>
      <c r="AA919" s="76"/>
      <c r="AB919" s="76"/>
      <c r="AC919" s="76"/>
      <c r="AD919" s="76"/>
      <c r="AE919" s="76"/>
      <c r="AF919" s="76"/>
      <c r="AG919" s="76"/>
      <c r="AH919" s="76"/>
      <c r="AI919" s="76"/>
    </row>
    <row r="920" spans="1:35" s="46" customFormat="1" ht="14.25" x14ac:dyDescent="0.25">
      <c r="A920" s="56">
        <v>910</v>
      </c>
      <c r="B920" s="40"/>
      <c r="C920" s="40" t="s">
        <v>287</v>
      </c>
      <c r="D920" s="40"/>
      <c r="E920" s="56">
        <v>6</v>
      </c>
      <c r="F920" s="30" t="s">
        <v>96</v>
      </c>
      <c r="G920" s="74">
        <v>350</v>
      </c>
      <c r="H920" s="74">
        <v>2100</v>
      </c>
      <c r="I920" s="36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55"/>
      <c r="X920" s="75"/>
      <c r="Y920" s="76"/>
      <c r="Z920" s="76"/>
      <c r="AA920" s="76"/>
      <c r="AB920" s="76"/>
      <c r="AC920" s="76"/>
      <c r="AD920" s="76"/>
      <c r="AE920" s="76"/>
      <c r="AF920" s="76"/>
      <c r="AG920" s="76"/>
      <c r="AH920" s="76"/>
      <c r="AI920" s="76"/>
    </row>
    <row r="921" spans="1:35" s="46" customFormat="1" ht="14.25" x14ac:dyDescent="0.25">
      <c r="A921" s="56">
        <v>911</v>
      </c>
      <c r="B921" s="40"/>
      <c r="C921" s="40" t="s">
        <v>288</v>
      </c>
      <c r="D921" s="40"/>
      <c r="E921" s="56">
        <v>6</v>
      </c>
      <c r="F921" s="30" t="s">
        <v>96</v>
      </c>
      <c r="G921" s="74">
        <v>350</v>
      </c>
      <c r="H921" s="74">
        <v>2100</v>
      </c>
      <c r="I921" s="36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55"/>
      <c r="X921" s="75"/>
      <c r="Y921" s="76"/>
      <c r="Z921" s="76"/>
      <c r="AA921" s="76"/>
      <c r="AB921" s="76"/>
      <c r="AC921" s="76"/>
      <c r="AD921" s="76"/>
      <c r="AE921" s="76"/>
      <c r="AF921" s="76"/>
      <c r="AG921" s="76"/>
      <c r="AH921" s="76"/>
      <c r="AI921" s="76"/>
    </row>
    <row r="922" spans="1:35" s="46" customFormat="1" ht="14.25" x14ac:dyDescent="0.25">
      <c r="A922" s="63">
        <v>912</v>
      </c>
      <c r="B922" s="69" t="s">
        <v>310</v>
      </c>
      <c r="C922" s="69" t="s">
        <v>314</v>
      </c>
      <c r="D922" s="69" t="s">
        <v>28</v>
      </c>
      <c r="E922" s="70"/>
      <c r="F922" s="70"/>
      <c r="G922" s="69"/>
      <c r="H922" s="71">
        <v>28000</v>
      </c>
      <c r="I922" s="69" t="s">
        <v>312</v>
      </c>
      <c r="J922" s="106"/>
      <c r="K922" s="106"/>
      <c r="L922" s="106">
        <v>1</v>
      </c>
      <c r="M922" s="106"/>
      <c r="N922" s="106"/>
      <c r="O922" s="106">
        <v>1</v>
      </c>
      <c r="P922" s="106"/>
      <c r="Q922" s="106"/>
      <c r="R922" s="106">
        <v>1</v>
      </c>
      <c r="S922" s="106"/>
      <c r="T922" s="106">
        <v>1</v>
      </c>
      <c r="U922" s="106"/>
      <c r="V922" s="55"/>
      <c r="X922" s="77"/>
      <c r="Y922" s="73"/>
      <c r="Z922" s="73">
        <f>H922/4</f>
        <v>7000</v>
      </c>
      <c r="AA922" s="73"/>
      <c r="AB922" s="73"/>
      <c r="AC922" s="73">
        <f>Z922</f>
        <v>7000</v>
      </c>
      <c r="AD922" s="73"/>
      <c r="AE922" s="73"/>
      <c r="AF922" s="73">
        <f>AC922</f>
        <v>7000</v>
      </c>
      <c r="AG922" s="73"/>
      <c r="AH922" s="73">
        <f>AF922</f>
        <v>7000</v>
      </c>
      <c r="AI922" s="73"/>
    </row>
    <row r="923" spans="1:35" s="46" customFormat="1" ht="14.25" x14ac:dyDescent="0.25">
      <c r="A923" s="56">
        <v>913</v>
      </c>
      <c r="B923" s="40"/>
      <c r="C923" s="40" t="s">
        <v>285</v>
      </c>
      <c r="D923" s="40"/>
      <c r="E923" s="56">
        <v>20</v>
      </c>
      <c r="F923" s="30" t="s">
        <v>96</v>
      </c>
      <c r="G923" s="74">
        <v>350</v>
      </c>
      <c r="H923" s="74">
        <v>7000</v>
      </c>
      <c r="I923" s="36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55"/>
      <c r="X923" s="75"/>
      <c r="Y923" s="76"/>
      <c r="Z923" s="76"/>
      <c r="AA923" s="76"/>
      <c r="AB923" s="76"/>
      <c r="AC923" s="76"/>
      <c r="AD923" s="76"/>
      <c r="AE923" s="76"/>
      <c r="AF923" s="76"/>
      <c r="AG923" s="76"/>
      <c r="AH923" s="76"/>
      <c r="AI923" s="76"/>
    </row>
    <row r="924" spans="1:35" s="46" customFormat="1" ht="14.25" x14ac:dyDescent="0.25">
      <c r="A924" s="56">
        <v>914</v>
      </c>
      <c r="B924" s="40"/>
      <c r="C924" s="40" t="s">
        <v>286</v>
      </c>
      <c r="D924" s="40"/>
      <c r="E924" s="56">
        <v>20</v>
      </c>
      <c r="F924" s="30" t="s">
        <v>96</v>
      </c>
      <c r="G924" s="74">
        <v>350</v>
      </c>
      <c r="H924" s="74">
        <v>7000</v>
      </c>
      <c r="I924" s="36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55"/>
      <c r="X924" s="75"/>
      <c r="Y924" s="76"/>
      <c r="Z924" s="76"/>
      <c r="AA924" s="76"/>
      <c r="AB924" s="76"/>
      <c r="AC924" s="76"/>
      <c r="AD924" s="76"/>
      <c r="AE924" s="76"/>
      <c r="AF924" s="76"/>
      <c r="AG924" s="76"/>
      <c r="AH924" s="76"/>
      <c r="AI924" s="76"/>
    </row>
    <row r="925" spans="1:35" s="46" customFormat="1" ht="14.25" x14ac:dyDescent="0.25">
      <c r="A925" s="56">
        <v>915</v>
      </c>
      <c r="B925" s="40"/>
      <c r="C925" s="40" t="s">
        <v>287</v>
      </c>
      <c r="D925" s="40"/>
      <c r="E925" s="56">
        <v>20</v>
      </c>
      <c r="F925" s="30" t="s">
        <v>96</v>
      </c>
      <c r="G925" s="74">
        <v>350</v>
      </c>
      <c r="H925" s="74">
        <v>7000</v>
      </c>
      <c r="I925" s="36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55"/>
      <c r="X925" s="75"/>
      <c r="Y925" s="76"/>
      <c r="Z925" s="76"/>
      <c r="AA925" s="76"/>
      <c r="AB925" s="76"/>
      <c r="AC925" s="76"/>
      <c r="AD925" s="76"/>
      <c r="AE925" s="76"/>
      <c r="AF925" s="76"/>
      <c r="AG925" s="76"/>
      <c r="AH925" s="76"/>
      <c r="AI925" s="76"/>
    </row>
    <row r="926" spans="1:35" s="46" customFormat="1" ht="14.25" x14ac:dyDescent="0.25">
      <c r="A926" s="56">
        <v>916</v>
      </c>
      <c r="B926" s="40"/>
      <c r="C926" s="40" t="s">
        <v>288</v>
      </c>
      <c r="D926" s="40"/>
      <c r="E926" s="56">
        <v>20</v>
      </c>
      <c r="F926" s="30" t="s">
        <v>96</v>
      </c>
      <c r="G926" s="74">
        <v>350</v>
      </c>
      <c r="H926" s="74">
        <v>7000</v>
      </c>
      <c r="I926" s="36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55"/>
      <c r="X926" s="75"/>
      <c r="Y926" s="76"/>
      <c r="Z926" s="76"/>
      <c r="AA926" s="76"/>
      <c r="AB926" s="76"/>
      <c r="AC926" s="76"/>
      <c r="AD926" s="76"/>
      <c r="AE926" s="76"/>
      <c r="AF926" s="76"/>
      <c r="AG926" s="76"/>
      <c r="AH926" s="76"/>
      <c r="AI926" s="76"/>
    </row>
    <row r="927" spans="1:35" s="46" customFormat="1" ht="48" customHeight="1" x14ac:dyDescent="0.25">
      <c r="A927" s="63">
        <v>917</v>
      </c>
      <c r="B927" s="69" t="s">
        <v>310</v>
      </c>
      <c r="C927" s="69" t="s">
        <v>47</v>
      </c>
      <c r="D927" s="69" t="s">
        <v>28</v>
      </c>
      <c r="E927" s="70"/>
      <c r="F927" s="70"/>
      <c r="G927" s="69"/>
      <c r="H927" s="71">
        <v>6200</v>
      </c>
      <c r="I927" s="69" t="s">
        <v>312</v>
      </c>
      <c r="J927" s="106"/>
      <c r="K927" s="106"/>
      <c r="L927" s="106"/>
      <c r="M927" s="106"/>
      <c r="N927" s="106">
        <v>1</v>
      </c>
      <c r="O927" s="106"/>
      <c r="P927" s="106"/>
      <c r="Q927" s="106"/>
      <c r="R927" s="106"/>
      <c r="S927" s="106"/>
      <c r="T927" s="106"/>
      <c r="U927" s="106"/>
      <c r="V927" s="78"/>
      <c r="W927" s="47"/>
      <c r="X927" s="79"/>
      <c r="Y927" s="79"/>
      <c r="Z927" s="79"/>
      <c r="AA927" s="79"/>
      <c r="AB927" s="79">
        <f>H927</f>
        <v>6200</v>
      </c>
      <c r="AC927" s="73"/>
      <c r="AD927" s="73"/>
      <c r="AE927" s="73"/>
      <c r="AF927" s="73"/>
      <c r="AG927" s="73"/>
      <c r="AH927" s="73"/>
      <c r="AI927" s="73"/>
    </row>
    <row r="928" spans="1:35" s="46" customFormat="1" ht="14.25" x14ac:dyDescent="0.25">
      <c r="A928" s="56">
        <v>918</v>
      </c>
      <c r="B928" s="40"/>
      <c r="C928" s="40" t="s">
        <v>225</v>
      </c>
      <c r="D928" s="40"/>
      <c r="E928" s="56">
        <v>4</v>
      </c>
      <c r="F928" s="30" t="s">
        <v>297</v>
      </c>
      <c r="G928" s="74">
        <v>1550</v>
      </c>
      <c r="H928" s="74">
        <v>6200</v>
      </c>
      <c r="I928" s="36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55"/>
      <c r="X928" s="75"/>
      <c r="Y928" s="76"/>
      <c r="Z928" s="76"/>
      <c r="AA928" s="76"/>
      <c r="AB928" s="76"/>
      <c r="AC928" s="76"/>
      <c r="AD928" s="76"/>
      <c r="AE928" s="76"/>
      <c r="AF928" s="76"/>
      <c r="AG928" s="76"/>
      <c r="AH928" s="76"/>
      <c r="AI928" s="76"/>
    </row>
    <row r="929" spans="1:35" s="46" customFormat="1" ht="14.25" x14ac:dyDescent="0.25">
      <c r="A929" s="63">
        <v>919</v>
      </c>
      <c r="B929" s="69" t="s">
        <v>310</v>
      </c>
      <c r="C929" s="69" t="s">
        <v>315</v>
      </c>
      <c r="D929" s="69" t="s">
        <v>28</v>
      </c>
      <c r="E929" s="70"/>
      <c r="F929" s="70"/>
      <c r="G929" s="69"/>
      <c r="H929" s="71">
        <v>5600</v>
      </c>
      <c r="I929" s="69" t="s">
        <v>312</v>
      </c>
      <c r="J929" s="106"/>
      <c r="K929" s="106"/>
      <c r="L929" s="106">
        <v>1</v>
      </c>
      <c r="M929" s="106"/>
      <c r="N929" s="106"/>
      <c r="O929" s="106"/>
      <c r="P929" s="106"/>
      <c r="Q929" s="106"/>
      <c r="R929" s="106"/>
      <c r="S929" s="106"/>
      <c r="T929" s="106"/>
      <c r="U929" s="106"/>
      <c r="V929" s="55"/>
      <c r="X929" s="77"/>
      <c r="Y929" s="73"/>
      <c r="Z929" s="73">
        <f>H929</f>
        <v>5600</v>
      </c>
      <c r="AA929" s="73"/>
      <c r="AB929" s="73"/>
      <c r="AC929" s="73"/>
      <c r="AD929" s="73"/>
      <c r="AE929" s="73"/>
      <c r="AF929" s="73"/>
      <c r="AG929" s="73"/>
      <c r="AH929" s="73"/>
      <c r="AI929" s="73"/>
    </row>
    <row r="930" spans="1:35" s="46" customFormat="1" ht="14.25" x14ac:dyDescent="0.25">
      <c r="A930" s="56">
        <v>920</v>
      </c>
      <c r="B930" s="40"/>
      <c r="C930" s="40" t="s">
        <v>285</v>
      </c>
      <c r="D930" s="40"/>
      <c r="E930" s="56">
        <v>4</v>
      </c>
      <c r="F930" s="30" t="s">
        <v>316</v>
      </c>
      <c r="G930" s="74">
        <v>350</v>
      </c>
      <c r="H930" s="74">
        <v>1400</v>
      </c>
      <c r="I930" s="36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55"/>
      <c r="X930" s="75"/>
      <c r="Y930" s="76"/>
      <c r="Z930" s="76"/>
      <c r="AA930" s="76"/>
      <c r="AB930" s="76"/>
      <c r="AC930" s="76"/>
      <c r="AD930" s="76"/>
      <c r="AE930" s="76"/>
      <c r="AF930" s="76"/>
      <c r="AG930" s="76"/>
      <c r="AH930" s="76"/>
      <c r="AI930" s="76"/>
    </row>
    <row r="931" spans="1:35" s="46" customFormat="1" ht="14.25" x14ac:dyDescent="0.25">
      <c r="A931" s="56">
        <v>921</v>
      </c>
      <c r="B931" s="40"/>
      <c r="C931" s="40" t="s">
        <v>286</v>
      </c>
      <c r="D931" s="40"/>
      <c r="E931" s="56">
        <v>4</v>
      </c>
      <c r="F931" s="30" t="s">
        <v>316</v>
      </c>
      <c r="G931" s="74">
        <v>350</v>
      </c>
      <c r="H931" s="74">
        <v>1400</v>
      </c>
      <c r="I931" s="36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55"/>
      <c r="X931" s="75"/>
      <c r="Y931" s="76"/>
      <c r="Z931" s="76"/>
      <c r="AA931" s="76"/>
      <c r="AB931" s="76"/>
      <c r="AC931" s="76"/>
      <c r="AD931" s="76"/>
      <c r="AE931" s="76"/>
      <c r="AF931" s="76"/>
      <c r="AG931" s="76"/>
      <c r="AH931" s="76"/>
      <c r="AI931" s="76"/>
    </row>
    <row r="932" spans="1:35" s="46" customFormat="1" ht="14.25" x14ac:dyDescent="0.25">
      <c r="A932" s="56">
        <v>922</v>
      </c>
      <c r="B932" s="40"/>
      <c r="C932" s="40" t="s">
        <v>287</v>
      </c>
      <c r="D932" s="40"/>
      <c r="E932" s="56">
        <v>4</v>
      </c>
      <c r="F932" s="30" t="s">
        <v>316</v>
      </c>
      <c r="G932" s="74">
        <v>350</v>
      </c>
      <c r="H932" s="74">
        <v>1400</v>
      </c>
      <c r="I932" s="36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55"/>
      <c r="X932" s="75"/>
      <c r="Y932" s="76"/>
      <c r="Z932" s="76"/>
      <c r="AA932" s="76"/>
      <c r="AB932" s="76"/>
      <c r="AC932" s="76"/>
      <c r="AD932" s="76"/>
      <c r="AE932" s="76"/>
      <c r="AF932" s="76"/>
      <c r="AG932" s="76"/>
      <c r="AH932" s="76"/>
      <c r="AI932" s="76"/>
    </row>
    <row r="933" spans="1:35" s="46" customFormat="1" ht="14.25" x14ac:dyDescent="0.25">
      <c r="A933" s="56">
        <v>923</v>
      </c>
      <c r="B933" s="40"/>
      <c r="C933" s="40" t="s">
        <v>288</v>
      </c>
      <c r="D933" s="40"/>
      <c r="E933" s="56">
        <v>4</v>
      </c>
      <c r="F933" s="30" t="s">
        <v>316</v>
      </c>
      <c r="G933" s="74">
        <v>350</v>
      </c>
      <c r="H933" s="74">
        <v>1400</v>
      </c>
      <c r="I933" s="36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55"/>
      <c r="X933" s="75"/>
      <c r="Y933" s="76"/>
      <c r="Z933" s="76"/>
      <c r="AA933" s="76"/>
      <c r="AB933" s="76"/>
      <c r="AC933" s="76"/>
      <c r="AD933" s="76"/>
      <c r="AE933" s="76"/>
      <c r="AF933" s="76"/>
      <c r="AG933" s="76"/>
      <c r="AH933" s="76"/>
      <c r="AI933" s="76"/>
    </row>
    <row r="934" spans="1:35" s="46" customFormat="1" ht="14.25" x14ac:dyDescent="0.25">
      <c r="A934" s="63">
        <v>924</v>
      </c>
      <c r="B934" s="64" t="s">
        <v>317</v>
      </c>
      <c r="C934" s="64" t="s">
        <v>318</v>
      </c>
      <c r="D934" s="64" t="s">
        <v>26</v>
      </c>
      <c r="E934" s="65"/>
      <c r="F934" s="65"/>
      <c r="G934" s="64"/>
      <c r="H934" s="34">
        <f>H935+H941+H946+H953+H960+H968+H974+H981+H987</f>
        <v>571231</v>
      </c>
      <c r="I934" s="64" t="s">
        <v>312</v>
      </c>
      <c r="J934" s="105">
        <f>J941+J946+J953+J960+J968+J974+J981+J935+J987</f>
        <v>0</v>
      </c>
      <c r="K934" s="105">
        <f t="shared" ref="K934:AI934" si="2">K941+K946+K953+K960+K968+K974+K981+K935+K987</f>
        <v>2</v>
      </c>
      <c r="L934" s="105">
        <f t="shared" si="2"/>
        <v>2</v>
      </c>
      <c r="M934" s="105">
        <f t="shared" si="2"/>
        <v>2</v>
      </c>
      <c r="N934" s="105">
        <f t="shared" si="2"/>
        <v>2</v>
      </c>
      <c r="O934" s="105">
        <f t="shared" si="2"/>
        <v>2</v>
      </c>
      <c r="P934" s="105">
        <f t="shared" si="2"/>
        <v>1</v>
      </c>
      <c r="Q934" s="105">
        <f t="shared" si="2"/>
        <v>1</v>
      </c>
      <c r="R934" s="105">
        <f t="shared" si="2"/>
        <v>2</v>
      </c>
      <c r="S934" s="105">
        <f t="shared" si="2"/>
        <v>3</v>
      </c>
      <c r="T934" s="105">
        <f t="shared" si="2"/>
        <v>2</v>
      </c>
      <c r="U934" s="105">
        <f t="shared" si="2"/>
        <v>0</v>
      </c>
      <c r="V934" s="84"/>
      <c r="W934" s="81">
        <f t="shared" si="2"/>
        <v>0</v>
      </c>
      <c r="X934" s="85">
        <f t="shared" si="2"/>
        <v>0</v>
      </c>
      <c r="Y934" s="85">
        <f t="shared" si="2"/>
        <v>30800</v>
      </c>
      <c r="Z934" s="85">
        <f t="shared" si="2"/>
        <v>58450</v>
      </c>
      <c r="AA934" s="85">
        <f t="shared" si="2"/>
        <v>32303</v>
      </c>
      <c r="AB934" s="85">
        <f t="shared" si="2"/>
        <v>204678</v>
      </c>
      <c r="AC934" s="85">
        <f t="shared" si="2"/>
        <v>65750</v>
      </c>
      <c r="AD934" s="85">
        <f t="shared" si="2"/>
        <v>10000</v>
      </c>
      <c r="AE934" s="85">
        <f t="shared" si="2"/>
        <v>20800</v>
      </c>
      <c r="AF934" s="85">
        <f t="shared" si="2"/>
        <v>50250</v>
      </c>
      <c r="AG934" s="85">
        <f t="shared" si="2"/>
        <v>32450</v>
      </c>
      <c r="AH934" s="85">
        <f t="shared" si="2"/>
        <v>65750</v>
      </c>
      <c r="AI934" s="85">
        <f t="shared" si="2"/>
        <v>0</v>
      </c>
    </row>
    <row r="935" spans="1:35" s="46" customFormat="1" ht="14.25" x14ac:dyDescent="0.25">
      <c r="A935" s="63">
        <v>925</v>
      </c>
      <c r="B935" s="69" t="s">
        <v>317</v>
      </c>
      <c r="C935" s="69" t="s">
        <v>315</v>
      </c>
      <c r="D935" s="69" t="s">
        <v>28</v>
      </c>
      <c r="E935" s="70"/>
      <c r="F935" s="70"/>
      <c r="G935" s="69"/>
      <c r="H935" s="71">
        <v>13750</v>
      </c>
      <c r="I935" s="69" t="s">
        <v>312</v>
      </c>
      <c r="J935" s="106"/>
      <c r="K935" s="106"/>
      <c r="L935" s="106">
        <v>1</v>
      </c>
      <c r="M935" s="106"/>
      <c r="N935" s="106"/>
      <c r="O935" s="106"/>
      <c r="P935" s="106"/>
      <c r="Q935" s="106"/>
      <c r="R935" s="106"/>
      <c r="S935" s="106"/>
      <c r="T935" s="106"/>
      <c r="U935" s="106"/>
      <c r="V935" s="55"/>
      <c r="X935" s="77"/>
      <c r="Y935" s="73"/>
      <c r="Z935" s="73">
        <f>H935</f>
        <v>13750</v>
      </c>
      <c r="AA935" s="73"/>
      <c r="AB935" s="73"/>
      <c r="AC935" s="73"/>
      <c r="AD935" s="73"/>
      <c r="AE935" s="73"/>
      <c r="AF935" s="73"/>
      <c r="AG935" s="73"/>
      <c r="AH935" s="73"/>
      <c r="AI935" s="73"/>
    </row>
    <row r="936" spans="1:35" s="46" customFormat="1" ht="14.25" x14ac:dyDescent="0.25">
      <c r="A936" s="56">
        <v>926</v>
      </c>
      <c r="B936" s="40"/>
      <c r="C936" s="40" t="s">
        <v>196</v>
      </c>
      <c r="D936" s="40"/>
      <c r="E936" s="56">
        <v>10</v>
      </c>
      <c r="F936" s="30" t="s">
        <v>73</v>
      </c>
      <c r="G936" s="74">
        <v>15</v>
      </c>
      <c r="H936" s="74">
        <v>150</v>
      </c>
      <c r="I936" s="36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55"/>
      <c r="X936" s="75"/>
      <c r="Y936" s="76"/>
      <c r="Z936" s="76"/>
      <c r="AA936" s="76"/>
      <c r="AB936" s="76"/>
      <c r="AC936" s="76"/>
      <c r="AD936" s="76"/>
      <c r="AE936" s="76"/>
      <c r="AF936" s="76"/>
      <c r="AG936" s="76"/>
      <c r="AH936" s="76"/>
      <c r="AI936" s="76"/>
    </row>
    <row r="937" spans="1:35" s="46" customFormat="1" ht="14.25" x14ac:dyDescent="0.25">
      <c r="A937" s="56">
        <v>927</v>
      </c>
      <c r="B937" s="40"/>
      <c r="C937" s="40" t="s">
        <v>319</v>
      </c>
      <c r="D937" s="40"/>
      <c r="E937" s="56">
        <v>4</v>
      </c>
      <c r="F937" s="30" t="s">
        <v>91</v>
      </c>
      <c r="G937" s="74">
        <v>1400</v>
      </c>
      <c r="H937" s="74">
        <v>5600</v>
      </c>
      <c r="I937" s="36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55"/>
      <c r="X937" s="75"/>
      <c r="Y937" s="76"/>
      <c r="Z937" s="76"/>
      <c r="AA937" s="76"/>
      <c r="AB937" s="76"/>
      <c r="AC937" s="76"/>
      <c r="AD937" s="76"/>
      <c r="AE937" s="76"/>
      <c r="AF937" s="76"/>
      <c r="AG937" s="76"/>
      <c r="AH937" s="76"/>
      <c r="AI937" s="76"/>
    </row>
    <row r="938" spans="1:35" s="46" customFormat="1" ht="14.25" x14ac:dyDescent="0.25">
      <c r="A938" s="56">
        <v>928</v>
      </c>
      <c r="B938" s="40"/>
      <c r="C938" s="40" t="s">
        <v>320</v>
      </c>
      <c r="D938" s="40"/>
      <c r="E938" s="56">
        <v>4</v>
      </c>
      <c r="F938" s="30" t="s">
        <v>71</v>
      </c>
      <c r="G938" s="74">
        <v>500</v>
      </c>
      <c r="H938" s="74">
        <v>2000</v>
      </c>
      <c r="I938" s="36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55"/>
      <c r="X938" s="75"/>
      <c r="Y938" s="76"/>
      <c r="Z938" s="76"/>
      <c r="AA938" s="76"/>
      <c r="AB938" s="76"/>
      <c r="AC938" s="76"/>
      <c r="AD938" s="76"/>
      <c r="AE938" s="76"/>
      <c r="AF938" s="76"/>
      <c r="AG938" s="76"/>
      <c r="AH938" s="76"/>
      <c r="AI938" s="76"/>
    </row>
    <row r="939" spans="1:35" s="46" customFormat="1" ht="14.25" x14ac:dyDescent="0.25">
      <c r="A939" s="56">
        <v>929</v>
      </c>
      <c r="B939" s="40"/>
      <c r="C939" s="40" t="s">
        <v>321</v>
      </c>
      <c r="D939" s="40"/>
      <c r="E939" s="56">
        <v>10</v>
      </c>
      <c r="F939" s="30" t="s">
        <v>91</v>
      </c>
      <c r="G939" s="74">
        <v>300</v>
      </c>
      <c r="H939" s="74">
        <v>3000</v>
      </c>
      <c r="I939" s="36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55"/>
      <c r="X939" s="75"/>
      <c r="Y939" s="76"/>
      <c r="Z939" s="76"/>
      <c r="AA939" s="76"/>
      <c r="AB939" s="76"/>
      <c r="AC939" s="76"/>
      <c r="AD939" s="76"/>
      <c r="AE939" s="76"/>
      <c r="AF939" s="76"/>
      <c r="AG939" s="76"/>
      <c r="AH939" s="76"/>
      <c r="AI939" s="76"/>
    </row>
    <row r="940" spans="1:35" s="46" customFormat="1" ht="14.25" x14ac:dyDescent="0.25">
      <c r="A940" s="56">
        <v>930</v>
      </c>
      <c r="B940" s="40"/>
      <c r="C940" s="40" t="s">
        <v>322</v>
      </c>
      <c r="D940" s="40"/>
      <c r="E940" s="56">
        <v>4</v>
      </c>
      <c r="F940" s="30" t="s">
        <v>91</v>
      </c>
      <c r="G940" s="74">
        <v>750</v>
      </c>
      <c r="H940" s="74">
        <v>3000</v>
      </c>
      <c r="I940" s="36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55"/>
      <c r="X940" s="75"/>
      <c r="Y940" s="76"/>
      <c r="Z940" s="76"/>
      <c r="AA940" s="76"/>
      <c r="AB940" s="76"/>
      <c r="AC940" s="76"/>
      <c r="AD940" s="76"/>
      <c r="AE940" s="76"/>
      <c r="AF940" s="76"/>
      <c r="AG940" s="76"/>
      <c r="AH940" s="76"/>
      <c r="AI940" s="76"/>
    </row>
    <row r="941" spans="1:35" s="46" customFormat="1" ht="14.25" x14ac:dyDescent="0.25">
      <c r="A941" s="63">
        <v>931</v>
      </c>
      <c r="B941" s="69" t="s">
        <v>317</v>
      </c>
      <c r="C941" s="69" t="s">
        <v>323</v>
      </c>
      <c r="D941" s="69" t="s">
        <v>28</v>
      </c>
      <c r="E941" s="70"/>
      <c r="F941" s="70"/>
      <c r="G941" s="69"/>
      <c r="H941" s="71">
        <v>5550</v>
      </c>
      <c r="I941" s="69" t="s">
        <v>312</v>
      </c>
      <c r="J941" s="106"/>
      <c r="K941" s="106"/>
      <c r="L941" s="106"/>
      <c r="M941" s="106"/>
      <c r="N941" s="106"/>
      <c r="O941" s="106"/>
      <c r="P941" s="106"/>
      <c r="Q941" s="106"/>
      <c r="R941" s="106">
        <v>1</v>
      </c>
      <c r="S941" s="106"/>
      <c r="T941" s="106"/>
      <c r="U941" s="106"/>
      <c r="V941" s="55"/>
      <c r="X941" s="77"/>
      <c r="Y941" s="73"/>
      <c r="Z941" s="73"/>
      <c r="AA941" s="73"/>
      <c r="AB941" s="73"/>
      <c r="AC941" s="73"/>
      <c r="AD941" s="73"/>
      <c r="AE941" s="73"/>
      <c r="AF941" s="73">
        <f>H941</f>
        <v>5550</v>
      </c>
      <c r="AG941" s="73"/>
      <c r="AH941" s="73"/>
      <c r="AI941" s="73"/>
    </row>
    <row r="942" spans="1:35" s="46" customFormat="1" ht="14.25" x14ac:dyDescent="0.25">
      <c r="A942" s="56">
        <v>932</v>
      </c>
      <c r="B942" s="40"/>
      <c r="C942" s="40" t="s">
        <v>324</v>
      </c>
      <c r="D942" s="40"/>
      <c r="E942" s="56">
        <v>2</v>
      </c>
      <c r="F942" s="30" t="s">
        <v>91</v>
      </c>
      <c r="G942" s="74">
        <v>1400</v>
      </c>
      <c r="H942" s="74">
        <v>2800</v>
      </c>
      <c r="I942" s="36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55"/>
      <c r="X942" s="75"/>
      <c r="Y942" s="76"/>
      <c r="Z942" s="76"/>
      <c r="AA942" s="76"/>
      <c r="AB942" s="76"/>
      <c r="AC942" s="76"/>
      <c r="AD942" s="76"/>
      <c r="AE942" s="76"/>
      <c r="AF942" s="76"/>
      <c r="AG942" s="76"/>
      <c r="AH942" s="76"/>
      <c r="AI942" s="76"/>
    </row>
    <row r="943" spans="1:35" s="46" customFormat="1" ht="14.25" x14ac:dyDescent="0.25">
      <c r="A943" s="56">
        <v>933</v>
      </c>
      <c r="B943" s="40"/>
      <c r="C943" s="40" t="s">
        <v>325</v>
      </c>
      <c r="D943" s="40"/>
      <c r="E943" s="56">
        <v>5</v>
      </c>
      <c r="F943" s="30" t="s">
        <v>93</v>
      </c>
      <c r="G943" s="74">
        <v>100</v>
      </c>
      <c r="H943" s="74">
        <v>500</v>
      </c>
      <c r="I943" s="36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55"/>
      <c r="X943" s="75"/>
      <c r="Y943" s="76"/>
      <c r="Z943" s="76"/>
      <c r="AA943" s="76"/>
      <c r="AB943" s="76"/>
      <c r="AC943" s="76"/>
      <c r="AD943" s="76"/>
      <c r="AE943" s="76"/>
      <c r="AF943" s="76"/>
      <c r="AG943" s="76"/>
      <c r="AH943" s="76"/>
      <c r="AI943" s="76"/>
    </row>
    <row r="944" spans="1:35" s="46" customFormat="1" ht="14.25" x14ac:dyDescent="0.25">
      <c r="A944" s="56">
        <v>934</v>
      </c>
      <c r="B944" s="40"/>
      <c r="C944" s="40" t="s">
        <v>326</v>
      </c>
      <c r="D944" s="40"/>
      <c r="E944" s="56">
        <v>5</v>
      </c>
      <c r="F944" s="30" t="s">
        <v>93</v>
      </c>
      <c r="G944" s="74">
        <v>200</v>
      </c>
      <c r="H944" s="74">
        <v>1000</v>
      </c>
      <c r="I944" s="36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55"/>
      <c r="X944" s="75"/>
      <c r="Y944" s="76"/>
      <c r="Z944" s="76"/>
      <c r="AA944" s="76"/>
      <c r="AB944" s="76"/>
      <c r="AC944" s="76"/>
      <c r="AD944" s="76"/>
      <c r="AE944" s="76"/>
      <c r="AF944" s="76"/>
      <c r="AG944" s="76"/>
      <c r="AH944" s="76"/>
      <c r="AI944" s="76"/>
    </row>
    <row r="945" spans="1:35" s="46" customFormat="1" ht="14.25" x14ac:dyDescent="0.25">
      <c r="A945" s="56">
        <v>935</v>
      </c>
      <c r="B945" s="40"/>
      <c r="C945" s="40" t="s">
        <v>327</v>
      </c>
      <c r="D945" s="40"/>
      <c r="E945" s="56">
        <v>5</v>
      </c>
      <c r="F945" s="30" t="s">
        <v>73</v>
      </c>
      <c r="G945" s="74">
        <v>250</v>
      </c>
      <c r="H945" s="74">
        <v>1250</v>
      </c>
      <c r="I945" s="36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55"/>
      <c r="X945" s="75"/>
      <c r="Y945" s="76"/>
      <c r="Z945" s="76"/>
      <c r="AA945" s="76"/>
      <c r="AB945" s="76"/>
      <c r="AC945" s="76"/>
      <c r="AD945" s="76"/>
      <c r="AE945" s="76"/>
      <c r="AF945" s="76"/>
      <c r="AG945" s="76"/>
      <c r="AH945" s="76"/>
      <c r="AI945" s="76"/>
    </row>
    <row r="946" spans="1:35" s="46" customFormat="1" ht="27" x14ac:dyDescent="0.25">
      <c r="A946" s="63">
        <v>936</v>
      </c>
      <c r="B946" s="69" t="s">
        <v>317</v>
      </c>
      <c r="C946" s="69" t="s">
        <v>59</v>
      </c>
      <c r="D946" s="69" t="s">
        <v>28</v>
      </c>
      <c r="E946" s="70"/>
      <c r="F946" s="70"/>
      <c r="G946" s="69"/>
      <c r="H946" s="71">
        <v>22303</v>
      </c>
      <c r="I946" s="69" t="s">
        <v>312</v>
      </c>
      <c r="J946" s="106"/>
      <c r="K946" s="106"/>
      <c r="L946" s="106"/>
      <c r="M946" s="106">
        <v>1</v>
      </c>
      <c r="N946" s="106"/>
      <c r="O946" s="106"/>
      <c r="P946" s="106"/>
      <c r="Q946" s="106"/>
      <c r="R946" s="106"/>
      <c r="S946" s="106"/>
      <c r="T946" s="106"/>
      <c r="U946" s="106"/>
      <c r="V946" s="55"/>
      <c r="X946" s="77"/>
      <c r="Y946" s="73"/>
      <c r="Z946" s="73"/>
      <c r="AA946" s="73">
        <f>H946</f>
        <v>22303</v>
      </c>
      <c r="AB946" s="73"/>
      <c r="AC946" s="73"/>
      <c r="AD946" s="73"/>
      <c r="AE946" s="73"/>
      <c r="AF946" s="73"/>
      <c r="AG946" s="73"/>
      <c r="AH946" s="73"/>
      <c r="AI946" s="73"/>
    </row>
    <row r="947" spans="1:35" s="46" customFormat="1" ht="14.25" x14ac:dyDescent="0.25">
      <c r="A947" s="56">
        <v>937</v>
      </c>
      <c r="B947" s="40"/>
      <c r="C947" s="40" t="s">
        <v>328</v>
      </c>
      <c r="D947" s="40"/>
      <c r="E947" s="56">
        <v>10</v>
      </c>
      <c r="F947" s="30" t="s">
        <v>91</v>
      </c>
      <c r="G947" s="74">
        <v>825</v>
      </c>
      <c r="H947" s="74">
        <v>8250</v>
      </c>
      <c r="I947" s="36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55"/>
      <c r="X947" s="75"/>
      <c r="Y947" s="76"/>
      <c r="Z947" s="76"/>
      <c r="AA947" s="76"/>
      <c r="AB947" s="76"/>
      <c r="AC947" s="76"/>
      <c r="AD947" s="76"/>
      <c r="AE947" s="76"/>
      <c r="AF947" s="76"/>
      <c r="AG947" s="76"/>
      <c r="AH947" s="76"/>
      <c r="AI947" s="76"/>
    </row>
    <row r="948" spans="1:35" s="46" customFormat="1" ht="14.25" x14ac:dyDescent="0.25">
      <c r="A948" s="56">
        <v>938</v>
      </c>
      <c r="B948" s="40"/>
      <c r="C948" s="40" t="s">
        <v>75</v>
      </c>
      <c r="D948" s="40"/>
      <c r="E948" s="56">
        <v>5</v>
      </c>
      <c r="F948" s="30" t="s">
        <v>73</v>
      </c>
      <c r="G948" s="74">
        <v>185</v>
      </c>
      <c r="H948" s="74">
        <v>925</v>
      </c>
      <c r="I948" s="36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55"/>
      <c r="X948" s="75"/>
      <c r="Y948" s="76"/>
      <c r="Z948" s="76"/>
      <c r="AA948" s="76"/>
      <c r="AB948" s="76"/>
      <c r="AC948" s="76"/>
      <c r="AD948" s="76"/>
      <c r="AE948" s="76"/>
      <c r="AF948" s="76"/>
      <c r="AG948" s="76"/>
      <c r="AH948" s="76"/>
      <c r="AI948" s="76"/>
    </row>
    <row r="949" spans="1:35" s="46" customFormat="1" ht="14.25" x14ac:dyDescent="0.25">
      <c r="A949" s="56">
        <v>939</v>
      </c>
      <c r="B949" s="40"/>
      <c r="C949" s="40" t="s">
        <v>329</v>
      </c>
      <c r="D949" s="40"/>
      <c r="E949" s="56">
        <v>5</v>
      </c>
      <c r="F949" s="30" t="s">
        <v>91</v>
      </c>
      <c r="G949" s="74">
        <v>1400</v>
      </c>
      <c r="H949" s="74">
        <v>7000</v>
      </c>
      <c r="I949" s="36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55"/>
      <c r="X949" s="75"/>
      <c r="Y949" s="76"/>
      <c r="Z949" s="76"/>
      <c r="AA949" s="76"/>
      <c r="AB949" s="76"/>
      <c r="AC949" s="76"/>
      <c r="AD949" s="76"/>
      <c r="AE949" s="76"/>
      <c r="AF949" s="76"/>
      <c r="AG949" s="76"/>
      <c r="AH949" s="76"/>
      <c r="AI949" s="76"/>
    </row>
    <row r="950" spans="1:35" s="46" customFormat="1" ht="14.25" x14ac:dyDescent="0.25">
      <c r="A950" s="56">
        <v>940</v>
      </c>
      <c r="B950" s="40"/>
      <c r="C950" s="40" t="s">
        <v>226</v>
      </c>
      <c r="D950" s="40"/>
      <c r="E950" s="56">
        <v>16</v>
      </c>
      <c r="F950" s="30" t="s">
        <v>73</v>
      </c>
      <c r="G950" s="74">
        <v>75</v>
      </c>
      <c r="H950" s="74">
        <v>1200</v>
      </c>
      <c r="I950" s="36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55"/>
      <c r="X950" s="75"/>
      <c r="Y950" s="76"/>
      <c r="Z950" s="76"/>
      <c r="AA950" s="76"/>
      <c r="AB950" s="76"/>
      <c r="AC950" s="76"/>
      <c r="AD950" s="76"/>
      <c r="AE950" s="76"/>
      <c r="AF950" s="76"/>
      <c r="AG950" s="76"/>
      <c r="AH950" s="76"/>
      <c r="AI950" s="76"/>
    </row>
    <row r="951" spans="1:35" s="46" customFormat="1" ht="14.25" x14ac:dyDescent="0.25">
      <c r="A951" s="56">
        <v>941</v>
      </c>
      <c r="B951" s="40"/>
      <c r="C951" s="40" t="s">
        <v>330</v>
      </c>
      <c r="D951" s="40"/>
      <c r="E951" s="56">
        <v>16</v>
      </c>
      <c r="F951" s="30" t="s">
        <v>73</v>
      </c>
      <c r="G951" s="74">
        <v>50</v>
      </c>
      <c r="H951" s="74">
        <v>800</v>
      </c>
      <c r="I951" s="36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55"/>
      <c r="X951" s="75"/>
      <c r="Y951" s="76"/>
      <c r="Z951" s="76"/>
      <c r="AA951" s="76"/>
      <c r="AB951" s="76"/>
      <c r="AC951" s="76"/>
      <c r="AD951" s="76"/>
      <c r="AE951" s="76"/>
      <c r="AF951" s="76"/>
      <c r="AG951" s="76"/>
      <c r="AH951" s="76"/>
      <c r="AI951" s="76"/>
    </row>
    <row r="952" spans="1:35" s="46" customFormat="1" ht="14.25" x14ac:dyDescent="0.25">
      <c r="A952" s="56">
        <v>942</v>
      </c>
      <c r="B952" s="40"/>
      <c r="C952" s="40" t="s">
        <v>331</v>
      </c>
      <c r="D952" s="40"/>
      <c r="E952" s="56">
        <v>16</v>
      </c>
      <c r="F952" s="30" t="s">
        <v>71</v>
      </c>
      <c r="G952" s="74">
        <v>258</v>
      </c>
      <c r="H952" s="74">
        <v>4128</v>
      </c>
      <c r="I952" s="36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55"/>
      <c r="X952" s="75"/>
      <c r="Y952" s="76"/>
      <c r="Z952" s="76"/>
      <c r="AA952" s="76"/>
      <c r="AB952" s="76"/>
      <c r="AC952" s="76"/>
      <c r="AD952" s="76"/>
      <c r="AE952" s="76"/>
      <c r="AF952" s="76"/>
      <c r="AG952" s="76"/>
      <c r="AH952" s="76"/>
      <c r="AI952" s="76"/>
    </row>
    <row r="953" spans="1:35" s="46" customFormat="1" ht="14.25" x14ac:dyDescent="0.25">
      <c r="A953" s="63">
        <v>943</v>
      </c>
      <c r="B953" s="69" t="s">
        <v>317</v>
      </c>
      <c r="C953" s="69" t="s">
        <v>314</v>
      </c>
      <c r="D953" s="69" t="s">
        <v>28</v>
      </c>
      <c r="E953" s="70"/>
      <c r="F953" s="70"/>
      <c r="G953" s="69"/>
      <c r="H953" s="71">
        <v>178800</v>
      </c>
      <c r="I953" s="69" t="s">
        <v>312</v>
      </c>
      <c r="J953" s="106"/>
      <c r="K953" s="106"/>
      <c r="L953" s="106">
        <v>1</v>
      </c>
      <c r="M953" s="106"/>
      <c r="N953" s="106"/>
      <c r="O953" s="106">
        <v>1</v>
      </c>
      <c r="P953" s="106"/>
      <c r="Q953" s="106"/>
      <c r="R953" s="106">
        <v>1</v>
      </c>
      <c r="S953" s="106"/>
      <c r="T953" s="106">
        <v>1</v>
      </c>
      <c r="U953" s="106"/>
      <c r="V953" s="55"/>
      <c r="X953" s="77"/>
      <c r="Y953" s="73"/>
      <c r="Z953" s="73">
        <f>H953/4</f>
        <v>44700</v>
      </c>
      <c r="AA953" s="73"/>
      <c r="AB953" s="73"/>
      <c r="AC953" s="73">
        <f>Z953</f>
        <v>44700</v>
      </c>
      <c r="AD953" s="73"/>
      <c r="AE953" s="73"/>
      <c r="AF953" s="73">
        <f>AC953</f>
        <v>44700</v>
      </c>
      <c r="AG953" s="73"/>
      <c r="AH953" s="73">
        <f>AF953</f>
        <v>44700</v>
      </c>
      <c r="AI953" s="73"/>
    </row>
    <row r="954" spans="1:35" s="46" customFormat="1" ht="14.25" x14ac:dyDescent="0.25">
      <c r="A954" s="56">
        <v>944</v>
      </c>
      <c r="B954" s="40"/>
      <c r="C954" s="40" t="s">
        <v>283</v>
      </c>
      <c r="D954" s="40"/>
      <c r="E954" s="56">
        <v>200</v>
      </c>
      <c r="F954" s="30" t="s">
        <v>71</v>
      </c>
      <c r="G954" s="74">
        <v>37</v>
      </c>
      <c r="H954" s="74">
        <v>7400</v>
      </c>
      <c r="I954" s="36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55"/>
      <c r="X954" s="75"/>
      <c r="Y954" s="76"/>
      <c r="Z954" s="76"/>
      <c r="AA954" s="76"/>
      <c r="AB954" s="76"/>
      <c r="AC954" s="76"/>
      <c r="AD954" s="76"/>
      <c r="AE954" s="76"/>
      <c r="AF954" s="76"/>
      <c r="AG954" s="76"/>
      <c r="AH954" s="76"/>
      <c r="AI954" s="76"/>
    </row>
    <row r="955" spans="1:35" s="46" customFormat="1" ht="14.25" x14ac:dyDescent="0.25">
      <c r="A955" s="56">
        <v>945</v>
      </c>
      <c r="B955" s="40"/>
      <c r="C955" s="40" t="s">
        <v>196</v>
      </c>
      <c r="D955" s="40"/>
      <c r="E955" s="56">
        <v>200</v>
      </c>
      <c r="F955" s="30" t="s">
        <v>71</v>
      </c>
      <c r="G955" s="74">
        <v>20</v>
      </c>
      <c r="H955" s="74">
        <v>4000</v>
      </c>
      <c r="I955" s="36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55"/>
      <c r="X955" s="75"/>
      <c r="Y955" s="76"/>
      <c r="Z955" s="76"/>
      <c r="AA955" s="76"/>
      <c r="AB955" s="76"/>
      <c r="AC955" s="76"/>
      <c r="AD955" s="76"/>
      <c r="AE955" s="76"/>
      <c r="AF955" s="76"/>
      <c r="AG955" s="76"/>
      <c r="AH955" s="76"/>
      <c r="AI955" s="76"/>
    </row>
    <row r="956" spans="1:35" s="46" customFormat="1" ht="14.25" x14ac:dyDescent="0.25">
      <c r="A956" s="56">
        <v>946</v>
      </c>
      <c r="B956" s="40"/>
      <c r="C956" s="40" t="s">
        <v>75</v>
      </c>
      <c r="D956" s="40"/>
      <c r="E956" s="56">
        <v>40</v>
      </c>
      <c r="F956" s="30" t="s">
        <v>73</v>
      </c>
      <c r="G956" s="74">
        <v>250</v>
      </c>
      <c r="H956" s="74">
        <v>10000</v>
      </c>
      <c r="I956" s="36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55"/>
      <c r="X956" s="75"/>
      <c r="Y956" s="76"/>
      <c r="Z956" s="76"/>
      <c r="AA956" s="76"/>
      <c r="AB956" s="76"/>
      <c r="AC956" s="76"/>
      <c r="AD956" s="76"/>
      <c r="AE956" s="76"/>
      <c r="AF956" s="76"/>
      <c r="AG956" s="76"/>
      <c r="AH956" s="76"/>
      <c r="AI956" s="76"/>
    </row>
    <row r="957" spans="1:35" s="46" customFormat="1" ht="14.25" x14ac:dyDescent="0.25">
      <c r="A957" s="56">
        <v>947</v>
      </c>
      <c r="B957" s="40"/>
      <c r="C957" s="40" t="s">
        <v>284</v>
      </c>
      <c r="D957" s="40"/>
      <c r="E957" s="56">
        <v>56</v>
      </c>
      <c r="F957" s="30" t="s">
        <v>73</v>
      </c>
      <c r="G957" s="74">
        <v>1400</v>
      </c>
      <c r="H957" s="74">
        <v>78400</v>
      </c>
      <c r="I957" s="36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55"/>
      <c r="X957" s="75"/>
      <c r="Y957" s="76"/>
      <c r="Z957" s="76"/>
      <c r="AA957" s="76"/>
      <c r="AB957" s="76"/>
      <c r="AC957" s="76"/>
      <c r="AD957" s="76"/>
      <c r="AE957" s="76"/>
      <c r="AF957" s="76"/>
      <c r="AG957" s="76"/>
      <c r="AH957" s="76"/>
      <c r="AI957" s="76"/>
    </row>
    <row r="958" spans="1:35" s="46" customFormat="1" ht="14.25" x14ac:dyDescent="0.25">
      <c r="A958" s="56">
        <v>948</v>
      </c>
      <c r="B958" s="40"/>
      <c r="C958" s="40" t="s">
        <v>155</v>
      </c>
      <c r="D958" s="40"/>
      <c r="E958" s="56">
        <v>200</v>
      </c>
      <c r="F958" s="30" t="s">
        <v>73</v>
      </c>
      <c r="G958" s="74">
        <v>15</v>
      </c>
      <c r="H958" s="74">
        <v>3000</v>
      </c>
      <c r="I958" s="36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55"/>
      <c r="X958" s="75"/>
      <c r="Y958" s="76"/>
      <c r="Z958" s="76"/>
      <c r="AA958" s="76"/>
      <c r="AB958" s="76"/>
      <c r="AC958" s="76"/>
      <c r="AD958" s="76"/>
      <c r="AE958" s="76"/>
      <c r="AF958" s="76"/>
      <c r="AG958" s="76"/>
      <c r="AH958" s="76"/>
      <c r="AI958" s="76"/>
    </row>
    <row r="959" spans="1:35" s="46" customFormat="1" ht="14.25" x14ac:dyDescent="0.25">
      <c r="A959" s="56">
        <v>949</v>
      </c>
      <c r="B959" s="40"/>
      <c r="C959" s="40" t="s">
        <v>332</v>
      </c>
      <c r="D959" s="40"/>
      <c r="E959" s="56">
        <v>800</v>
      </c>
      <c r="F959" s="30" t="s">
        <v>71</v>
      </c>
      <c r="G959" s="74">
        <v>95</v>
      </c>
      <c r="H959" s="74">
        <v>76000</v>
      </c>
      <c r="I959" s="36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55"/>
      <c r="X959" s="75"/>
      <c r="Y959" s="76"/>
      <c r="Z959" s="76"/>
      <c r="AA959" s="76"/>
      <c r="AB959" s="76"/>
      <c r="AC959" s="76"/>
      <c r="AD959" s="76"/>
      <c r="AE959" s="76"/>
      <c r="AF959" s="76"/>
      <c r="AG959" s="76"/>
      <c r="AH959" s="76"/>
      <c r="AI959" s="76"/>
    </row>
    <row r="960" spans="1:35" s="46" customFormat="1" ht="42.75" customHeight="1" x14ac:dyDescent="0.25">
      <c r="A960" s="63">
        <v>950</v>
      </c>
      <c r="B960" s="69" t="s">
        <v>317</v>
      </c>
      <c r="C960" s="69" t="s">
        <v>47</v>
      </c>
      <c r="D960" s="69" t="s">
        <v>28</v>
      </c>
      <c r="E960" s="70"/>
      <c r="F960" s="70"/>
      <c r="G960" s="69"/>
      <c r="H960" s="71">
        <v>183878</v>
      </c>
      <c r="I960" s="69" t="s">
        <v>312</v>
      </c>
      <c r="J960" s="106"/>
      <c r="K960" s="106"/>
      <c r="L960" s="106"/>
      <c r="M960" s="106"/>
      <c r="N960" s="106">
        <v>1</v>
      </c>
      <c r="O960" s="106"/>
      <c r="P960" s="106"/>
      <c r="Q960" s="106"/>
      <c r="R960" s="106"/>
      <c r="S960" s="106"/>
      <c r="T960" s="106"/>
      <c r="U960" s="106"/>
      <c r="V960" s="78"/>
      <c r="W960" s="47"/>
      <c r="X960" s="79"/>
      <c r="Y960" s="79"/>
      <c r="Z960" s="79"/>
      <c r="AA960" s="79"/>
      <c r="AB960" s="79">
        <f>H960</f>
        <v>183878</v>
      </c>
      <c r="AC960" s="73"/>
      <c r="AD960" s="73"/>
      <c r="AE960" s="73"/>
      <c r="AF960" s="73"/>
      <c r="AG960" s="73"/>
      <c r="AH960" s="73"/>
      <c r="AI960" s="73"/>
    </row>
    <row r="961" spans="1:35" s="46" customFormat="1" ht="14.25" x14ac:dyDescent="0.25">
      <c r="A961" s="56">
        <v>951</v>
      </c>
      <c r="B961" s="40"/>
      <c r="C961" s="40" t="s">
        <v>328</v>
      </c>
      <c r="D961" s="40"/>
      <c r="E961" s="56">
        <v>10</v>
      </c>
      <c r="F961" s="30" t="s">
        <v>91</v>
      </c>
      <c r="G961" s="74">
        <v>825</v>
      </c>
      <c r="H961" s="74">
        <v>8250</v>
      </c>
      <c r="I961" s="36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55"/>
      <c r="X961" s="75"/>
      <c r="Y961" s="76"/>
      <c r="Z961" s="76"/>
      <c r="AA961" s="76"/>
      <c r="AB961" s="76"/>
      <c r="AC961" s="76"/>
      <c r="AD961" s="76"/>
      <c r="AE961" s="76"/>
      <c r="AF961" s="76"/>
      <c r="AG961" s="76"/>
      <c r="AH961" s="76"/>
      <c r="AI961" s="76"/>
    </row>
    <row r="962" spans="1:35" s="46" customFormat="1" ht="14.25" x14ac:dyDescent="0.25">
      <c r="A962" s="56">
        <v>952</v>
      </c>
      <c r="B962" s="40"/>
      <c r="C962" s="40" t="s">
        <v>75</v>
      </c>
      <c r="D962" s="40"/>
      <c r="E962" s="56">
        <v>5</v>
      </c>
      <c r="F962" s="30" t="s">
        <v>73</v>
      </c>
      <c r="G962" s="74">
        <v>350</v>
      </c>
      <c r="H962" s="74">
        <v>1750</v>
      </c>
      <c r="I962" s="36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55"/>
      <c r="X962" s="75"/>
      <c r="Y962" s="76"/>
      <c r="Z962" s="76"/>
      <c r="AA962" s="76"/>
      <c r="AB962" s="76"/>
      <c r="AC962" s="76"/>
      <c r="AD962" s="76"/>
      <c r="AE962" s="76"/>
      <c r="AF962" s="76"/>
      <c r="AG962" s="76"/>
      <c r="AH962" s="76"/>
      <c r="AI962" s="76"/>
    </row>
    <row r="963" spans="1:35" s="46" customFormat="1" ht="14.25" x14ac:dyDescent="0.25">
      <c r="A963" s="56">
        <v>953</v>
      </c>
      <c r="B963" s="40"/>
      <c r="C963" s="40" t="s">
        <v>329</v>
      </c>
      <c r="D963" s="40"/>
      <c r="E963" s="56">
        <v>5</v>
      </c>
      <c r="F963" s="30" t="s">
        <v>91</v>
      </c>
      <c r="G963" s="74">
        <v>1550</v>
      </c>
      <c r="H963" s="74">
        <v>7750</v>
      </c>
      <c r="I963" s="36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55"/>
      <c r="X963" s="75"/>
      <c r="Y963" s="76"/>
      <c r="Z963" s="76"/>
      <c r="AA963" s="76"/>
      <c r="AB963" s="76"/>
      <c r="AC963" s="76"/>
      <c r="AD963" s="76"/>
      <c r="AE963" s="76"/>
      <c r="AF963" s="76"/>
      <c r="AG963" s="76"/>
      <c r="AH963" s="76"/>
      <c r="AI963" s="76"/>
    </row>
    <row r="964" spans="1:35" s="46" customFormat="1" ht="14.25" x14ac:dyDescent="0.25">
      <c r="A964" s="56">
        <v>954</v>
      </c>
      <c r="B964" s="40"/>
      <c r="C964" s="40" t="s">
        <v>226</v>
      </c>
      <c r="D964" s="40"/>
      <c r="E964" s="56">
        <v>16</v>
      </c>
      <c r="F964" s="30" t="s">
        <v>73</v>
      </c>
      <c r="G964" s="74">
        <v>75</v>
      </c>
      <c r="H964" s="74">
        <v>1200</v>
      </c>
      <c r="I964" s="36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55"/>
      <c r="X964" s="75"/>
      <c r="Y964" s="76"/>
      <c r="Z964" s="76"/>
      <c r="AA964" s="76"/>
      <c r="AB964" s="76"/>
      <c r="AC964" s="76"/>
      <c r="AD964" s="76"/>
      <c r="AE964" s="76"/>
      <c r="AF964" s="76"/>
      <c r="AG964" s="76"/>
      <c r="AH964" s="76"/>
      <c r="AI964" s="76"/>
    </row>
    <row r="965" spans="1:35" s="46" customFormat="1" ht="14.25" x14ac:dyDescent="0.25">
      <c r="A965" s="56">
        <v>955</v>
      </c>
      <c r="B965" s="40"/>
      <c r="C965" s="40" t="s">
        <v>330</v>
      </c>
      <c r="D965" s="40"/>
      <c r="E965" s="56">
        <v>16</v>
      </c>
      <c r="F965" s="30" t="s">
        <v>73</v>
      </c>
      <c r="G965" s="74">
        <v>50</v>
      </c>
      <c r="H965" s="74">
        <v>800</v>
      </c>
      <c r="I965" s="36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55"/>
      <c r="X965" s="75"/>
      <c r="Y965" s="76"/>
      <c r="Z965" s="76"/>
      <c r="AA965" s="76"/>
      <c r="AB965" s="76"/>
      <c r="AC965" s="76"/>
      <c r="AD965" s="76"/>
      <c r="AE965" s="76"/>
      <c r="AF965" s="76"/>
      <c r="AG965" s="76"/>
      <c r="AH965" s="76"/>
      <c r="AI965" s="76"/>
    </row>
    <row r="966" spans="1:35" s="46" customFormat="1" ht="14.25" x14ac:dyDescent="0.25">
      <c r="A966" s="56">
        <v>956</v>
      </c>
      <c r="B966" s="40"/>
      <c r="C966" s="40" t="s">
        <v>331</v>
      </c>
      <c r="D966" s="40"/>
      <c r="E966" s="56">
        <v>16</v>
      </c>
      <c r="F966" s="30" t="s">
        <v>73</v>
      </c>
      <c r="G966" s="74">
        <v>258</v>
      </c>
      <c r="H966" s="74">
        <v>4128</v>
      </c>
      <c r="I966" s="36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55"/>
      <c r="X966" s="75"/>
      <c r="Y966" s="76"/>
      <c r="Z966" s="76"/>
      <c r="AA966" s="76"/>
      <c r="AB966" s="76"/>
      <c r="AC966" s="76"/>
      <c r="AD966" s="76"/>
      <c r="AE966" s="76"/>
      <c r="AF966" s="76"/>
      <c r="AG966" s="76"/>
      <c r="AH966" s="76"/>
      <c r="AI966" s="76"/>
    </row>
    <row r="967" spans="1:35" s="46" customFormat="1" ht="14.25" x14ac:dyDescent="0.25">
      <c r="A967" s="56">
        <v>957</v>
      </c>
      <c r="B967" s="40"/>
      <c r="C967" s="40" t="s">
        <v>333</v>
      </c>
      <c r="D967" s="40"/>
      <c r="E967" s="56">
        <v>320</v>
      </c>
      <c r="F967" s="30" t="s">
        <v>142</v>
      </c>
      <c r="G967" s="74">
        <v>500</v>
      </c>
      <c r="H967" s="74">
        <v>160000</v>
      </c>
      <c r="I967" s="36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55"/>
      <c r="X967" s="75"/>
      <c r="Y967" s="76"/>
      <c r="Z967" s="76"/>
      <c r="AA967" s="76"/>
      <c r="AB967" s="76"/>
      <c r="AC967" s="76"/>
      <c r="AD967" s="76"/>
      <c r="AE967" s="76"/>
      <c r="AF967" s="76"/>
      <c r="AG967" s="76"/>
      <c r="AH967" s="76"/>
      <c r="AI967" s="76"/>
    </row>
    <row r="968" spans="1:35" s="46" customFormat="1" ht="27" x14ac:dyDescent="0.25">
      <c r="A968" s="63">
        <v>958</v>
      </c>
      <c r="B968" s="69" t="s">
        <v>317</v>
      </c>
      <c r="C968" s="69" t="s">
        <v>334</v>
      </c>
      <c r="D968" s="69" t="s">
        <v>28</v>
      </c>
      <c r="E968" s="70"/>
      <c r="F968" s="70"/>
      <c r="G968" s="69"/>
      <c r="H968" s="71">
        <v>83200</v>
      </c>
      <c r="I968" s="69" t="s">
        <v>312</v>
      </c>
      <c r="J968" s="106"/>
      <c r="K968" s="106">
        <v>1</v>
      </c>
      <c r="L968" s="106"/>
      <c r="M968" s="106"/>
      <c r="N968" s="106">
        <v>1</v>
      </c>
      <c r="O968" s="106"/>
      <c r="P968" s="106"/>
      <c r="Q968" s="106">
        <v>1</v>
      </c>
      <c r="R968" s="106"/>
      <c r="S968" s="106">
        <v>1</v>
      </c>
      <c r="T968" s="106"/>
      <c r="U968" s="106"/>
      <c r="V968" s="55"/>
      <c r="X968" s="77"/>
      <c r="Y968" s="73">
        <f>H968/4</f>
        <v>20800</v>
      </c>
      <c r="Z968" s="73"/>
      <c r="AA968" s="73"/>
      <c r="AB968" s="73">
        <f>Y968</f>
        <v>20800</v>
      </c>
      <c r="AC968" s="73"/>
      <c r="AD968" s="73"/>
      <c r="AE968" s="73">
        <f>AB968</f>
        <v>20800</v>
      </c>
      <c r="AF968" s="73"/>
      <c r="AG968" s="73">
        <f>AB968</f>
        <v>20800</v>
      </c>
      <c r="AH968" s="73"/>
      <c r="AI968" s="73"/>
    </row>
    <row r="969" spans="1:35" s="46" customFormat="1" ht="14.25" x14ac:dyDescent="0.25">
      <c r="A969" s="56">
        <v>959</v>
      </c>
      <c r="B969" s="40"/>
      <c r="C969" s="40" t="s">
        <v>221</v>
      </c>
      <c r="D969" s="40"/>
      <c r="E969" s="56">
        <v>40</v>
      </c>
      <c r="F969" s="30" t="s">
        <v>85</v>
      </c>
      <c r="G969" s="74">
        <v>150</v>
      </c>
      <c r="H969" s="74">
        <v>6000</v>
      </c>
      <c r="I969" s="36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55"/>
      <c r="X969" s="75"/>
      <c r="Y969" s="76"/>
      <c r="Z969" s="76"/>
      <c r="AA969" s="76"/>
      <c r="AB969" s="76"/>
      <c r="AC969" s="76"/>
      <c r="AD969" s="76"/>
      <c r="AE969" s="76"/>
      <c r="AF969" s="76"/>
      <c r="AG969" s="76"/>
      <c r="AH969" s="76"/>
      <c r="AI969" s="76"/>
    </row>
    <row r="970" spans="1:35" s="46" customFormat="1" ht="14.25" x14ac:dyDescent="0.25">
      <c r="A970" s="56">
        <v>960</v>
      </c>
      <c r="B970" s="40"/>
      <c r="C970" s="40" t="s">
        <v>140</v>
      </c>
      <c r="D970" s="40"/>
      <c r="E970" s="56">
        <v>8</v>
      </c>
      <c r="F970" s="30" t="s">
        <v>91</v>
      </c>
      <c r="G970" s="74">
        <v>1400</v>
      </c>
      <c r="H970" s="74">
        <v>11200</v>
      </c>
      <c r="I970" s="36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55"/>
      <c r="X970" s="75"/>
      <c r="Y970" s="76"/>
      <c r="Z970" s="76"/>
      <c r="AA970" s="76"/>
      <c r="AB970" s="76"/>
      <c r="AC970" s="76"/>
      <c r="AD970" s="76"/>
      <c r="AE970" s="76"/>
      <c r="AF970" s="76"/>
      <c r="AG970" s="76"/>
      <c r="AH970" s="76"/>
      <c r="AI970" s="76"/>
    </row>
    <row r="971" spans="1:35" s="46" customFormat="1" ht="14.25" x14ac:dyDescent="0.25">
      <c r="A971" s="56">
        <v>961</v>
      </c>
      <c r="B971" s="40"/>
      <c r="C971" s="40" t="s">
        <v>335</v>
      </c>
      <c r="D971" s="40"/>
      <c r="E971" s="56">
        <v>40</v>
      </c>
      <c r="F971" s="30" t="s">
        <v>71</v>
      </c>
      <c r="G971" s="74">
        <v>200</v>
      </c>
      <c r="H971" s="74">
        <v>8000</v>
      </c>
      <c r="I971" s="36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55"/>
      <c r="X971" s="75"/>
      <c r="Y971" s="76"/>
      <c r="Z971" s="76"/>
      <c r="AA971" s="76"/>
      <c r="AB971" s="76"/>
      <c r="AC971" s="76"/>
      <c r="AD971" s="76"/>
      <c r="AE971" s="76"/>
      <c r="AF971" s="76"/>
      <c r="AG971" s="76"/>
      <c r="AH971" s="76"/>
      <c r="AI971" s="76"/>
    </row>
    <row r="972" spans="1:35" s="46" customFormat="1" ht="14.25" x14ac:dyDescent="0.25">
      <c r="A972" s="56">
        <v>962</v>
      </c>
      <c r="B972" s="40"/>
      <c r="C972" s="40" t="s">
        <v>336</v>
      </c>
      <c r="D972" s="40"/>
      <c r="E972" s="56">
        <v>40</v>
      </c>
      <c r="F972" s="30" t="s">
        <v>93</v>
      </c>
      <c r="G972" s="74">
        <v>250</v>
      </c>
      <c r="H972" s="74">
        <v>10000</v>
      </c>
      <c r="I972" s="36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55"/>
      <c r="X972" s="75"/>
      <c r="Y972" s="76"/>
      <c r="Z972" s="76"/>
      <c r="AA972" s="76"/>
      <c r="AB972" s="76"/>
      <c r="AC972" s="76"/>
      <c r="AD972" s="76"/>
      <c r="AE972" s="76"/>
      <c r="AF972" s="76"/>
      <c r="AG972" s="76"/>
      <c r="AH972" s="76"/>
      <c r="AI972" s="76"/>
    </row>
    <row r="973" spans="1:35" s="46" customFormat="1" ht="14.25" x14ac:dyDescent="0.25">
      <c r="A973" s="56">
        <v>963</v>
      </c>
      <c r="B973" s="40"/>
      <c r="C973" s="40" t="s">
        <v>327</v>
      </c>
      <c r="D973" s="40"/>
      <c r="E973" s="56">
        <v>40</v>
      </c>
      <c r="F973" s="30" t="s">
        <v>71</v>
      </c>
      <c r="G973" s="74">
        <v>1200</v>
      </c>
      <c r="H973" s="74">
        <v>48000</v>
      </c>
      <c r="I973" s="36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55"/>
      <c r="X973" s="75"/>
      <c r="Y973" s="76"/>
      <c r="Z973" s="76"/>
      <c r="AA973" s="76"/>
      <c r="AB973" s="76"/>
      <c r="AC973" s="76"/>
      <c r="AD973" s="76"/>
      <c r="AE973" s="76"/>
      <c r="AF973" s="76"/>
      <c r="AG973" s="76"/>
      <c r="AH973" s="76"/>
      <c r="AI973" s="76"/>
    </row>
    <row r="974" spans="1:35" s="46" customFormat="1" ht="27" x14ac:dyDescent="0.25">
      <c r="A974" s="63">
        <v>964</v>
      </c>
      <c r="B974" s="69" t="s">
        <v>317</v>
      </c>
      <c r="C974" s="69" t="s">
        <v>313</v>
      </c>
      <c r="D974" s="69" t="s">
        <v>28</v>
      </c>
      <c r="E974" s="70"/>
      <c r="F974" s="70"/>
      <c r="G974" s="69"/>
      <c r="H974" s="71">
        <v>42100</v>
      </c>
      <c r="I974" s="69" t="s">
        <v>312</v>
      </c>
      <c r="J974" s="106"/>
      <c r="K974" s="106"/>
      <c r="L974" s="106"/>
      <c r="M974" s="106"/>
      <c r="N974" s="106"/>
      <c r="O974" s="106">
        <v>1</v>
      </c>
      <c r="P974" s="106"/>
      <c r="Q974" s="106"/>
      <c r="R974" s="106"/>
      <c r="S974" s="106"/>
      <c r="T974" s="106">
        <v>1</v>
      </c>
      <c r="U974" s="106"/>
      <c r="V974" s="78"/>
      <c r="W974" s="47"/>
      <c r="X974" s="72"/>
      <c r="Y974" s="79"/>
      <c r="Z974" s="79"/>
      <c r="AA974" s="79"/>
      <c r="AB974" s="79"/>
      <c r="AC974" s="79">
        <f>H974/2</f>
        <v>21050</v>
      </c>
      <c r="AD974" s="79"/>
      <c r="AE974" s="79"/>
      <c r="AF974" s="79"/>
      <c r="AG974" s="79"/>
      <c r="AH974" s="79">
        <f>AC974</f>
        <v>21050</v>
      </c>
      <c r="AI974" s="79"/>
    </row>
    <row r="975" spans="1:35" s="46" customFormat="1" ht="14.25" x14ac:dyDescent="0.25">
      <c r="A975" s="56">
        <v>965</v>
      </c>
      <c r="B975" s="40"/>
      <c r="C975" s="40" t="s">
        <v>319</v>
      </c>
      <c r="D975" s="40"/>
      <c r="E975" s="56">
        <v>2</v>
      </c>
      <c r="F975" s="30" t="s">
        <v>91</v>
      </c>
      <c r="G975" s="74">
        <v>1400</v>
      </c>
      <c r="H975" s="74">
        <v>2800</v>
      </c>
      <c r="I975" s="36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55"/>
      <c r="X975" s="75"/>
      <c r="Y975" s="76"/>
      <c r="Z975" s="76"/>
      <c r="AA975" s="76"/>
      <c r="AB975" s="76"/>
      <c r="AC975" s="76"/>
      <c r="AD975" s="76"/>
      <c r="AE975" s="76"/>
      <c r="AF975" s="76"/>
      <c r="AG975" s="76"/>
      <c r="AH975" s="76"/>
      <c r="AI975" s="76"/>
    </row>
    <row r="976" spans="1:35" s="46" customFormat="1" ht="14.25" x14ac:dyDescent="0.25">
      <c r="A976" s="56">
        <v>966</v>
      </c>
      <c r="B976" s="40"/>
      <c r="C976" s="40" t="s">
        <v>197</v>
      </c>
      <c r="D976" s="40"/>
      <c r="E976" s="56">
        <v>10</v>
      </c>
      <c r="F976" s="30" t="s">
        <v>71</v>
      </c>
      <c r="G976" s="74">
        <v>50</v>
      </c>
      <c r="H976" s="74">
        <v>500</v>
      </c>
      <c r="I976" s="36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55"/>
      <c r="X976" s="75"/>
      <c r="Y976" s="76"/>
      <c r="Z976" s="76"/>
      <c r="AA976" s="76"/>
      <c r="AB976" s="76"/>
      <c r="AC976" s="76"/>
      <c r="AD976" s="76"/>
      <c r="AE976" s="76"/>
      <c r="AF976" s="76"/>
      <c r="AG976" s="76"/>
      <c r="AH976" s="76"/>
      <c r="AI976" s="76"/>
    </row>
    <row r="977" spans="1:35" s="46" customFormat="1" ht="14.25" x14ac:dyDescent="0.25">
      <c r="A977" s="56">
        <v>967</v>
      </c>
      <c r="B977" s="40"/>
      <c r="C977" s="40" t="s">
        <v>77</v>
      </c>
      <c r="D977" s="40"/>
      <c r="E977" s="56">
        <v>10</v>
      </c>
      <c r="F977" s="30" t="s">
        <v>73</v>
      </c>
      <c r="G977" s="74">
        <v>60</v>
      </c>
      <c r="H977" s="74">
        <v>600</v>
      </c>
      <c r="I977" s="36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55"/>
      <c r="X977" s="75"/>
      <c r="Y977" s="76"/>
      <c r="Z977" s="76"/>
      <c r="AA977" s="76"/>
      <c r="AB977" s="76"/>
      <c r="AC977" s="76"/>
      <c r="AD977" s="76"/>
      <c r="AE977" s="76"/>
      <c r="AF977" s="76"/>
      <c r="AG977" s="76"/>
      <c r="AH977" s="76"/>
      <c r="AI977" s="76"/>
    </row>
    <row r="978" spans="1:35" s="46" customFormat="1" ht="14.25" x14ac:dyDescent="0.25">
      <c r="A978" s="56">
        <v>968</v>
      </c>
      <c r="B978" s="40"/>
      <c r="C978" s="40" t="s">
        <v>337</v>
      </c>
      <c r="D978" s="40"/>
      <c r="E978" s="56">
        <v>40</v>
      </c>
      <c r="F978" s="30" t="s">
        <v>73</v>
      </c>
      <c r="G978" s="74">
        <v>80</v>
      </c>
      <c r="H978" s="74">
        <v>3200</v>
      </c>
      <c r="I978" s="36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55"/>
      <c r="X978" s="75"/>
      <c r="Y978" s="76"/>
      <c r="Z978" s="76"/>
      <c r="AA978" s="76"/>
      <c r="AB978" s="76"/>
      <c r="AC978" s="76"/>
      <c r="AD978" s="76"/>
      <c r="AE978" s="76"/>
      <c r="AF978" s="76"/>
      <c r="AG978" s="76"/>
      <c r="AH978" s="76"/>
      <c r="AI978" s="76"/>
    </row>
    <row r="979" spans="1:35" s="46" customFormat="1" ht="14.25" x14ac:dyDescent="0.25">
      <c r="A979" s="56">
        <v>969</v>
      </c>
      <c r="B979" s="40"/>
      <c r="C979" s="40" t="s">
        <v>338</v>
      </c>
      <c r="D979" s="40"/>
      <c r="E979" s="56">
        <v>40</v>
      </c>
      <c r="F979" s="30" t="s">
        <v>73</v>
      </c>
      <c r="G979" s="74">
        <v>75</v>
      </c>
      <c r="H979" s="74">
        <v>3000</v>
      </c>
      <c r="I979" s="36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55"/>
      <c r="X979" s="75"/>
      <c r="Y979" s="76"/>
      <c r="Z979" s="76"/>
      <c r="AA979" s="76"/>
      <c r="AB979" s="76"/>
      <c r="AC979" s="76"/>
      <c r="AD979" s="76"/>
      <c r="AE979" s="76"/>
      <c r="AF979" s="76"/>
      <c r="AG979" s="76"/>
      <c r="AH979" s="76"/>
      <c r="AI979" s="76"/>
    </row>
    <row r="980" spans="1:35" s="46" customFormat="1" ht="14.25" x14ac:dyDescent="0.25">
      <c r="A980" s="56">
        <v>970</v>
      </c>
      <c r="B980" s="40"/>
      <c r="C980" s="40" t="s">
        <v>322</v>
      </c>
      <c r="D980" s="40"/>
      <c r="E980" s="56">
        <v>40</v>
      </c>
      <c r="F980" s="30" t="s">
        <v>73</v>
      </c>
      <c r="G980" s="74">
        <v>800</v>
      </c>
      <c r="H980" s="74">
        <v>32000</v>
      </c>
      <c r="I980" s="36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55"/>
      <c r="X980" s="75"/>
      <c r="Y980" s="76"/>
      <c r="Z980" s="76"/>
      <c r="AA980" s="76"/>
      <c r="AB980" s="76"/>
      <c r="AC980" s="76"/>
      <c r="AD980" s="76"/>
      <c r="AE980" s="76"/>
      <c r="AF980" s="76"/>
      <c r="AG980" s="76"/>
      <c r="AH980" s="76"/>
      <c r="AI980" s="76"/>
    </row>
    <row r="981" spans="1:35" s="46" customFormat="1" ht="27" x14ac:dyDescent="0.25">
      <c r="A981" s="63">
        <v>971</v>
      </c>
      <c r="B981" s="69" t="s">
        <v>317</v>
      </c>
      <c r="C981" s="69" t="s">
        <v>339</v>
      </c>
      <c r="D981" s="69" t="s">
        <v>28</v>
      </c>
      <c r="E981" s="70"/>
      <c r="F981" s="70"/>
      <c r="G981" s="69"/>
      <c r="H981" s="71">
        <v>40000</v>
      </c>
      <c r="I981" s="69" t="s">
        <v>312</v>
      </c>
      <c r="J981" s="106"/>
      <c r="K981" s="106">
        <v>1</v>
      </c>
      <c r="L981" s="106"/>
      <c r="M981" s="106">
        <v>1</v>
      </c>
      <c r="N981" s="106"/>
      <c r="O981" s="106"/>
      <c r="P981" s="106">
        <v>1</v>
      </c>
      <c r="Q981" s="106"/>
      <c r="R981" s="106"/>
      <c r="S981" s="106">
        <v>1</v>
      </c>
      <c r="T981" s="106"/>
      <c r="U981" s="106"/>
      <c r="V981" s="78"/>
      <c r="W981" s="47"/>
      <c r="X981" s="79"/>
      <c r="Y981" s="79">
        <f>H981/4</f>
        <v>10000</v>
      </c>
      <c r="Z981" s="79"/>
      <c r="AA981" s="79">
        <f>Y981</f>
        <v>10000</v>
      </c>
      <c r="AB981" s="79"/>
      <c r="AC981" s="79"/>
      <c r="AD981" s="79">
        <f>AA981</f>
        <v>10000</v>
      </c>
      <c r="AE981" s="79"/>
      <c r="AF981" s="79"/>
      <c r="AG981" s="79">
        <f>AD981</f>
        <v>10000</v>
      </c>
      <c r="AH981" s="73"/>
      <c r="AI981" s="73"/>
    </row>
    <row r="982" spans="1:35" s="46" customFormat="1" ht="14.25" x14ac:dyDescent="0.25">
      <c r="A982" s="56">
        <v>972</v>
      </c>
      <c r="B982" s="40"/>
      <c r="C982" s="40" t="s">
        <v>340</v>
      </c>
      <c r="D982" s="40"/>
      <c r="E982" s="56">
        <v>16</v>
      </c>
      <c r="F982" s="30" t="s">
        <v>91</v>
      </c>
      <c r="G982" s="74">
        <v>1400</v>
      </c>
      <c r="H982" s="74">
        <v>22400</v>
      </c>
      <c r="I982" s="36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55"/>
      <c r="X982" s="75"/>
      <c r="Y982" s="76"/>
      <c r="Z982" s="76"/>
      <c r="AA982" s="76"/>
      <c r="AB982" s="76"/>
      <c r="AC982" s="76"/>
      <c r="AD982" s="76"/>
      <c r="AE982" s="76"/>
      <c r="AF982" s="76"/>
      <c r="AG982" s="76"/>
      <c r="AH982" s="76"/>
      <c r="AI982" s="76"/>
    </row>
    <row r="983" spans="1:35" s="46" customFormat="1" ht="14.25" x14ac:dyDescent="0.25">
      <c r="A983" s="56">
        <v>973</v>
      </c>
      <c r="B983" s="40"/>
      <c r="C983" s="40" t="s">
        <v>341</v>
      </c>
      <c r="D983" s="40"/>
      <c r="E983" s="56">
        <v>16</v>
      </c>
      <c r="F983" s="30" t="s">
        <v>85</v>
      </c>
      <c r="G983" s="74">
        <v>600</v>
      </c>
      <c r="H983" s="74">
        <v>9600</v>
      </c>
      <c r="I983" s="36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55"/>
      <c r="X983" s="75"/>
      <c r="Y983" s="76"/>
      <c r="Z983" s="76"/>
      <c r="AA983" s="76"/>
      <c r="AB983" s="76"/>
      <c r="AC983" s="76"/>
      <c r="AD983" s="76"/>
      <c r="AE983" s="76"/>
      <c r="AF983" s="76"/>
      <c r="AG983" s="76"/>
      <c r="AH983" s="76"/>
      <c r="AI983" s="76"/>
    </row>
    <row r="984" spans="1:35" s="46" customFormat="1" ht="14.25" x14ac:dyDescent="0.25">
      <c r="A984" s="56">
        <v>974</v>
      </c>
      <c r="B984" s="40"/>
      <c r="C984" s="40" t="s">
        <v>337</v>
      </c>
      <c r="D984" s="40"/>
      <c r="E984" s="56">
        <v>16</v>
      </c>
      <c r="F984" s="30" t="s">
        <v>73</v>
      </c>
      <c r="G984" s="74">
        <v>77</v>
      </c>
      <c r="H984" s="74">
        <v>1232</v>
      </c>
      <c r="I984" s="36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55"/>
      <c r="X984" s="75"/>
      <c r="Y984" s="76"/>
      <c r="Z984" s="76"/>
      <c r="AA984" s="76"/>
      <c r="AB984" s="76"/>
      <c r="AC984" s="76"/>
      <c r="AD984" s="76"/>
      <c r="AE984" s="76"/>
      <c r="AF984" s="76"/>
      <c r="AG984" s="76"/>
      <c r="AH984" s="76"/>
      <c r="AI984" s="76"/>
    </row>
    <row r="985" spans="1:35" s="46" customFormat="1" ht="14.25" x14ac:dyDescent="0.25">
      <c r="A985" s="56">
        <v>975</v>
      </c>
      <c r="B985" s="40"/>
      <c r="C985" s="40" t="s">
        <v>338</v>
      </c>
      <c r="D985" s="40"/>
      <c r="E985" s="56">
        <v>16</v>
      </c>
      <c r="F985" s="30" t="s">
        <v>73</v>
      </c>
      <c r="G985" s="74">
        <v>68</v>
      </c>
      <c r="H985" s="74">
        <v>1088</v>
      </c>
      <c r="I985" s="36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55"/>
      <c r="X985" s="75"/>
      <c r="Y985" s="76"/>
      <c r="Z985" s="76"/>
      <c r="AA985" s="76"/>
      <c r="AB985" s="76"/>
      <c r="AC985" s="76"/>
      <c r="AD985" s="76"/>
      <c r="AE985" s="76"/>
      <c r="AF985" s="76"/>
      <c r="AG985" s="76"/>
      <c r="AH985" s="76"/>
      <c r="AI985" s="76"/>
    </row>
    <row r="986" spans="1:35" s="46" customFormat="1" ht="14.25" x14ac:dyDescent="0.25">
      <c r="A986" s="56">
        <v>976</v>
      </c>
      <c r="B986" s="40"/>
      <c r="C986" s="40" t="s">
        <v>342</v>
      </c>
      <c r="D986" s="40"/>
      <c r="E986" s="56">
        <v>8</v>
      </c>
      <c r="F986" s="30" t="s">
        <v>91</v>
      </c>
      <c r="G986" s="74">
        <v>710</v>
      </c>
      <c r="H986" s="74">
        <v>5680</v>
      </c>
      <c r="I986" s="36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55"/>
      <c r="X986" s="75"/>
      <c r="Y986" s="76"/>
      <c r="Z986" s="76"/>
      <c r="AA986" s="76"/>
      <c r="AB986" s="76"/>
      <c r="AC986" s="76"/>
      <c r="AD986" s="76"/>
      <c r="AE986" s="76"/>
      <c r="AF986" s="76"/>
      <c r="AG986" s="76"/>
      <c r="AH986" s="76"/>
      <c r="AI986" s="76"/>
    </row>
    <row r="987" spans="1:35" s="46" customFormat="1" ht="27" x14ac:dyDescent="0.25">
      <c r="A987" s="63">
        <v>977</v>
      </c>
      <c r="B987" s="69" t="s">
        <v>317</v>
      </c>
      <c r="C987" s="69" t="s">
        <v>343</v>
      </c>
      <c r="D987" s="69" t="s">
        <v>28</v>
      </c>
      <c r="E987" s="70"/>
      <c r="F987" s="70"/>
      <c r="G987" s="69"/>
      <c r="H987" s="71">
        <v>1650</v>
      </c>
      <c r="I987" s="69" t="s">
        <v>312</v>
      </c>
      <c r="J987" s="106"/>
      <c r="K987" s="106"/>
      <c r="L987" s="106"/>
      <c r="M987" s="106"/>
      <c r="N987" s="106"/>
      <c r="O987" s="106"/>
      <c r="P987" s="106"/>
      <c r="Q987" s="106"/>
      <c r="R987" s="106"/>
      <c r="S987" s="106">
        <v>1</v>
      </c>
      <c r="T987" s="106"/>
      <c r="U987" s="106"/>
      <c r="V987" s="55"/>
      <c r="X987" s="86"/>
      <c r="Y987" s="86"/>
      <c r="Z987" s="86"/>
      <c r="AA987" s="86"/>
      <c r="AB987" s="86"/>
      <c r="AC987" s="86"/>
      <c r="AD987" s="86"/>
      <c r="AE987" s="86"/>
      <c r="AF987" s="86"/>
      <c r="AG987" s="87">
        <f>H987</f>
        <v>1650</v>
      </c>
      <c r="AH987" s="86"/>
      <c r="AI987" s="86"/>
    </row>
    <row r="988" spans="1:35" s="46" customFormat="1" ht="14.25" x14ac:dyDescent="0.25">
      <c r="A988" s="56">
        <v>978</v>
      </c>
      <c r="B988" s="40"/>
      <c r="C988" s="40" t="s">
        <v>336</v>
      </c>
      <c r="D988" s="40"/>
      <c r="E988" s="56">
        <v>5</v>
      </c>
      <c r="F988" s="30" t="s">
        <v>93</v>
      </c>
      <c r="G988" s="74">
        <v>166</v>
      </c>
      <c r="H988" s="74">
        <v>830</v>
      </c>
      <c r="I988" s="36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5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</row>
    <row r="989" spans="1:35" s="46" customFormat="1" ht="14.25" x14ac:dyDescent="0.25">
      <c r="A989" s="56">
        <v>979</v>
      </c>
      <c r="B989" s="40"/>
      <c r="C989" s="40" t="s">
        <v>329</v>
      </c>
      <c r="D989" s="40"/>
      <c r="E989" s="56">
        <v>4</v>
      </c>
      <c r="F989" s="30" t="s">
        <v>85</v>
      </c>
      <c r="G989" s="74">
        <v>205</v>
      </c>
      <c r="H989" s="74">
        <v>820</v>
      </c>
      <c r="I989" s="36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5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</row>
    <row r="990" spans="1:35" s="46" customFormat="1" ht="27" x14ac:dyDescent="0.25">
      <c r="A990" s="63">
        <v>980</v>
      </c>
      <c r="B990" s="64" t="s">
        <v>344</v>
      </c>
      <c r="C990" s="64" t="s">
        <v>345</v>
      </c>
      <c r="D990" s="64" t="s">
        <v>26</v>
      </c>
      <c r="E990" s="65"/>
      <c r="F990" s="65"/>
      <c r="G990" s="64"/>
      <c r="H990" s="34">
        <v>177000</v>
      </c>
      <c r="I990" s="64" t="s">
        <v>64</v>
      </c>
      <c r="J990" s="105">
        <f>J991+J1003+J1015+J1027+J1039+J1051+J1063</f>
        <v>0</v>
      </c>
      <c r="K990" s="105">
        <f t="shared" ref="K990:AI990" si="3">K991+K1003+K1015+K1027+K1039+K1051+K1063</f>
        <v>6</v>
      </c>
      <c r="L990" s="105">
        <f t="shared" si="3"/>
        <v>0</v>
      </c>
      <c r="M990" s="105">
        <f t="shared" si="3"/>
        <v>0</v>
      </c>
      <c r="N990" s="105">
        <f t="shared" si="3"/>
        <v>6</v>
      </c>
      <c r="O990" s="105">
        <f t="shared" si="3"/>
        <v>0</v>
      </c>
      <c r="P990" s="105">
        <f t="shared" si="3"/>
        <v>0</v>
      </c>
      <c r="Q990" s="105">
        <f t="shared" si="3"/>
        <v>0</v>
      </c>
      <c r="R990" s="105">
        <f t="shared" si="3"/>
        <v>6</v>
      </c>
      <c r="S990" s="105">
        <f t="shared" si="3"/>
        <v>0</v>
      </c>
      <c r="T990" s="105">
        <f t="shared" si="3"/>
        <v>0</v>
      </c>
      <c r="U990" s="105">
        <f t="shared" si="3"/>
        <v>0</v>
      </c>
      <c r="V990" s="80"/>
      <c r="W990" s="81">
        <f t="shared" si="3"/>
        <v>0</v>
      </c>
      <c r="X990" s="88">
        <f t="shared" si="3"/>
        <v>0</v>
      </c>
      <c r="Y990" s="88">
        <f t="shared" si="3"/>
        <v>58500</v>
      </c>
      <c r="Z990" s="88">
        <f t="shared" si="3"/>
        <v>0</v>
      </c>
      <c r="AA990" s="88">
        <f t="shared" si="3"/>
        <v>0</v>
      </c>
      <c r="AB990" s="88">
        <f t="shared" si="3"/>
        <v>60000</v>
      </c>
      <c r="AC990" s="88">
        <f t="shared" si="3"/>
        <v>0</v>
      </c>
      <c r="AD990" s="88">
        <f t="shared" si="3"/>
        <v>0</v>
      </c>
      <c r="AE990" s="88">
        <f t="shared" si="3"/>
        <v>0</v>
      </c>
      <c r="AF990" s="88">
        <f t="shared" si="3"/>
        <v>58500</v>
      </c>
      <c r="AG990" s="88">
        <f t="shared" si="3"/>
        <v>0</v>
      </c>
      <c r="AH990" s="88">
        <f t="shared" si="3"/>
        <v>0</v>
      </c>
      <c r="AI990" s="88">
        <f t="shared" si="3"/>
        <v>0</v>
      </c>
    </row>
    <row r="991" spans="1:35" s="46" customFormat="1" ht="14.25" x14ac:dyDescent="0.25">
      <c r="A991" s="63">
        <v>981</v>
      </c>
      <c r="B991" s="69" t="s">
        <v>344</v>
      </c>
      <c r="C991" s="69" t="s">
        <v>346</v>
      </c>
      <c r="D991" s="69" t="s">
        <v>28</v>
      </c>
      <c r="E991" s="70"/>
      <c r="F991" s="70"/>
      <c r="G991" s="69"/>
      <c r="H991" s="71">
        <v>72000</v>
      </c>
      <c r="I991" s="69" t="s">
        <v>64</v>
      </c>
      <c r="J991" s="106"/>
      <c r="K991" s="106">
        <v>1</v>
      </c>
      <c r="L991" s="106"/>
      <c r="M991" s="106"/>
      <c r="N991" s="106">
        <v>1</v>
      </c>
      <c r="O991" s="106"/>
      <c r="P991" s="106"/>
      <c r="Q991" s="106"/>
      <c r="R991" s="106">
        <v>1</v>
      </c>
      <c r="S991" s="106"/>
      <c r="T991" s="106"/>
      <c r="U991" s="106"/>
      <c r="V991" s="78"/>
      <c r="W991" s="47"/>
      <c r="X991" s="79"/>
      <c r="Y991" s="79">
        <f>H991/3</f>
        <v>24000</v>
      </c>
      <c r="Z991" s="79"/>
      <c r="AA991" s="79"/>
      <c r="AB991" s="79">
        <f>Y991</f>
        <v>24000</v>
      </c>
      <c r="AC991" s="79"/>
      <c r="AD991" s="79"/>
      <c r="AE991" s="79"/>
      <c r="AF991" s="79">
        <f>AB991</f>
        <v>24000</v>
      </c>
      <c r="AG991" s="73"/>
      <c r="AH991" s="73"/>
      <c r="AI991" s="73"/>
    </row>
    <row r="992" spans="1:35" s="46" customFormat="1" ht="14.25" x14ac:dyDescent="0.25">
      <c r="A992" s="56">
        <v>982</v>
      </c>
      <c r="B992" s="40"/>
      <c r="C992" s="40" t="s">
        <v>347</v>
      </c>
      <c r="D992" s="40"/>
      <c r="E992" s="56">
        <v>48</v>
      </c>
      <c r="F992" s="30" t="s">
        <v>67</v>
      </c>
      <c r="G992" s="74">
        <v>100</v>
      </c>
      <c r="H992" s="74">
        <v>4800</v>
      </c>
      <c r="I992" s="36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55"/>
      <c r="X992" s="75"/>
      <c r="Y992" s="76"/>
      <c r="Z992" s="76"/>
      <c r="AA992" s="76"/>
      <c r="AB992" s="76"/>
      <c r="AC992" s="76"/>
      <c r="AD992" s="76"/>
      <c r="AE992" s="76"/>
      <c r="AF992" s="76"/>
      <c r="AG992" s="76"/>
      <c r="AH992" s="76"/>
      <c r="AI992" s="76"/>
    </row>
    <row r="993" spans="1:35" s="46" customFormat="1" ht="14.25" x14ac:dyDescent="0.25">
      <c r="A993" s="56">
        <v>983</v>
      </c>
      <c r="B993" s="40"/>
      <c r="C993" s="40" t="s">
        <v>348</v>
      </c>
      <c r="D993" s="40"/>
      <c r="E993" s="56">
        <v>48</v>
      </c>
      <c r="F993" s="30" t="s">
        <v>67</v>
      </c>
      <c r="G993" s="74">
        <v>380</v>
      </c>
      <c r="H993" s="74">
        <v>18240</v>
      </c>
      <c r="I993" s="36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55"/>
      <c r="X993" s="75"/>
      <c r="Y993" s="76"/>
      <c r="Z993" s="76"/>
      <c r="AA993" s="76"/>
      <c r="AB993" s="76"/>
      <c r="AC993" s="76"/>
      <c r="AD993" s="76"/>
      <c r="AE993" s="76"/>
      <c r="AF993" s="76"/>
      <c r="AG993" s="76"/>
      <c r="AH993" s="76"/>
      <c r="AI993" s="76"/>
    </row>
    <row r="994" spans="1:35" s="46" customFormat="1" ht="14.25" x14ac:dyDescent="0.25">
      <c r="A994" s="56">
        <v>984</v>
      </c>
      <c r="B994" s="40"/>
      <c r="C994" s="40" t="s">
        <v>349</v>
      </c>
      <c r="D994" s="40"/>
      <c r="E994" s="56">
        <v>48</v>
      </c>
      <c r="F994" s="30" t="s">
        <v>67</v>
      </c>
      <c r="G994" s="74">
        <v>155</v>
      </c>
      <c r="H994" s="74">
        <v>7440</v>
      </c>
      <c r="I994" s="36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55"/>
      <c r="X994" s="75"/>
      <c r="Y994" s="76"/>
      <c r="Z994" s="76"/>
      <c r="AA994" s="76"/>
      <c r="AB994" s="76"/>
      <c r="AC994" s="76"/>
      <c r="AD994" s="76"/>
      <c r="AE994" s="76"/>
      <c r="AF994" s="76"/>
      <c r="AG994" s="76"/>
      <c r="AH994" s="76"/>
      <c r="AI994" s="76"/>
    </row>
    <row r="995" spans="1:35" s="46" customFormat="1" ht="14.25" x14ac:dyDescent="0.25">
      <c r="A995" s="56">
        <v>985</v>
      </c>
      <c r="B995" s="40"/>
      <c r="C995" s="40" t="s">
        <v>350</v>
      </c>
      <c r="D995" s="40"/>
      <c r="E995" s="56">
        <v>48</v>
      </c>
      <c r="F995" s="30" t="s">
        <v>67</v>
      </c>
      <c r="G995" s="74">
        <v>75</v>
      </c>
      <c r="H995" s="74">
        <v>3600</v>
      </c>
      <c r="I995" s="36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55"/>
      <c r="X995" s="75"/>
      <c r="Y995" s="76"/>
      <c r="Z995" s="76"/>
      <c r="AA995" s="76"/>
      <c r="AB995" s="76"/>
      <c r="AC995" s="76"/>
      <c r="AD995" s="76"/>
      <c r="AE995" s="76"/>
      <c r="AF995" s="76"/>
      <c r="AG995" s="76"/>
      <c r="AH995" s="76"/>
      <c r="AI995" s="76"/>
    </row>
    <row r="996" spans="1:35" s="46" customFormat="1" ht="14.25" x14ac:dyDescent="0.25">
      <c r="A996" s="56">
        <v>986</v>
      </c>
      <c r="B996" s="40"/>
      <c r="C996" s="40" t="s">
        <v>351</v>
      </c>
      <c r="D996" s="40"/>
      <c r="E996" s="56">
        <v>48</v>
      </c>
      <c r="F996" s="30" t="s">
        <v>67</v>
      </c>
      <c r="G996" s="74">
        <v>189</v>
      </c>
      <c r="H996" s="74">
        <v>9072</v>
      </c>
      <c r="I996" s="36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55"/>
      <c r="X996" s="75"/>
      <c r="Y996" s="76"/>
      <c r="Z996" s="76"/>
      <c r="AA996" s="76"/>
      <c r="AB996" s="76"/>
      <c r="AC996" s="76"/>
      <c r="AD996" s="76"/>
      <c r="AE996" s="76"/>
      <c r="AF996" s="76"/>
      <c r="AG996" s="76"/>
      <c r="AH996" s="76"/>
      <c r="AI996" s="76"/>
    </row>
    <row r="997" spans="1:35" s="46" customFormat="1" ht="14.25" x14ac:dyDescent="0.25">
      <c r="A997" s="56">
        <v>987</v>
      </c>
      <c r="B997" s="40"/>
      <c r="C997" s="40" t="s">
        <v>352</v>
      </c>
      <c r="D997" s="40"/>
      <c r="E997" s="56">
        <v>48</v>
      </c>
      <c r="F997" s="30" t="s">
        <v>67</v>
      </c>
      <c r="G997" s="74">
        <v>165</v>
      </c>
      <c r="H997" s="74">
        <v>7920</v>
      </c>
      <c r="I997" s="36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55"/>
      <c r="X997" s="75"/>
      <c r="Y997" s="76"/>
      <c r="Z997" s="76"/>
      <c r="AA997" s="76"/>
      <c r="AB997" s="76"/>
      <c r="AC997" s="76"/>
      <c r="AD997" s="76"/>
      <c r="AE997" s="76"/>
      <c r="AF997" s="76"/>
      <c r="AG997" s="76"/>
      <c r="AH997" s="76"/>
      <c r="AI997" s="76"/>
    </row>
    <row r="998" spans="1:35" s="46" customFormat="1" ht="14.25" x14ac:dyDescent="0.25">
      <c r="A998" s="56">
        <v>988</v>
      </c>
      <c r="B998" s="40"/>
      <c r="C998" s="40" t="s">
        <v>353</v>
      </c>
      <c r="D998" s="40"/>
      <c r="E998" s="56">
        <v>48</v>
      </c>
      <c r="F998" s="30" t="s">
        <v>67</v>
      </c>
      <c r="G998" s="74">
        <v>50</v>
      </c>
      <c r="H998" s="74">
        <v>2400</v>
      </c>
      <c r="I998" s="36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55"/>
      <c r="X998" s="75"/>
      <c r="Y998" s="76"/>
      <c r="Z998" s="76"/>
      <c r="AA998" s="76"/>
      <c r="AB998" s="76"/>
      <c r="AC998" s="76"/>
      <c r="AD998" s="76"/>
      <c r="AE998" s="76"/>
      <c r="AF998" s="76"/>
      <c r="AG998" s="76"/>
      <c r="AH998" s="76"/>
      <c r="AI998" s="76"/>
    </row>
    <row r="999" spans="1:35" s="46" customFormat="1" ht="14.25" x14ac:dyDescent="0.25">
      <c r="A999" s="56">
        <v>989</v>
      </c>
      <c r="B999" s="40"/>
      <c r="C999" s="40" t="s">
        <v>354</v>
      </c>
      <c r="D999" s="40"/>
      <c r="E999" s="56">
        <v>48</v>
      </c>
      <c r="F999" s="30" t="s">
        <v>67</v>
      </c>
      <c r="G999" s="74">
        <v>105</v>
      </c>
      <c r="H999" s="74">
        <v>5040</v>
      </c>
      <c r="I999" s="36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55"/>
      <c r="X999" s="75"/>
      <c r="Y999" s="76"/>
      <c r="Z999" s="76"/>
      <c r="AA999" s="76"/>
      <c r="AB999" s="76"/>
      <c r="AC999" s="76"/>
      <c r="AD999" s="76"/>
      <c r="AE999" s="76"/>
      <c r="AF999" s="76"/>
      <c r="AG999" s="76"/>
      <c r="AH999" s="76"/>
      <c r="AI999" s="76"/>
    </row>
    <row r="1000" spans="1:35" s="46" customFormat="1" ht="14.25" x14ac:dyDescent="0.25">
      <c r="A1000" s="56">
        <v>990</v>
      </c>
      <c r="B1000" s="40"/>
      <c r="C1000" s="40" t="s">
        <v>355</v>
      </c>
      <c r="D1000" s="40"/>
      <c r="E1000" s="56">
        <v>48</v>
      </c>
      <c r="F1000" s="30" t="s">
        <v>67</v>
      </c>
      <c r="G1000" s="74">
        <v>55</v>
      </c>
      <c r="H1000" s="74">
        <v>2640</v>
      </c>
      <c r="I1000" s="36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55"/>
      <c r="X1000" s="75"/>
      <c r="Y1000" s="76"/>
      <c r="Z1000" s="76"/>
      <c r="AA1000" s="76"/>
      <c r="AB1000" s="76"/>
      <c r="AC1000" s="76"/>
      <c r="AD1000" s="76"/>
      <c r="AE1000" s="76"/>
      <c r="AF1000" s="76"/>
      <c r="AG1000" s="76"/>
      <c r="AH1000" s="76"/>
      <c r="AI1000" s="76"/>
    </row>
    <row r="1001" spans="1:35" s="46" customFormat="1" ht="14.25" x14ac:dyDescent="0.25">
      <c r="A1001" s="56">
        <v>991</v>
      </c>
      <c r="B1001" s="40"/>
      <c r="C1001" s="40" t="s">
        <v>356</v>
      </c>
      <c r="D1001" s="40"/>
      <c r="E1001" s="56">
        <v>48</v>
      </c>
      <c r="F1001" s="30" t="s">
        <v>67</v>
      </c>
      <c r="G1001" s="74">
        <v>50</v>
      </c>
      <c r="H1001" s="74">
        <v>2400</v>
      </c>
      <c r="I1001" s="36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55"/>
      <c r="X1001" s="75"/>
      <c r="Y1001" s="76"/>
      <c r="Z1001" s="76"/>
      <c r="AA1001" s="76"/>
      <c r="AB1001" s="76"/>
      <c r="AC1001" s="76"/>
      <c r="AD1001" s="76"/>
      <c r="AE1001" s="76"/>
      <c r="AF1001" s="76"/>
      <c r="AG1001" s="76"/>
      <c r="AH1001" s="76"/>
      <c r="AI1001" s="76"/>
    </row>
    <row r="1002" spans="1:35" s="46" customFormat="1" ht="14.25" x14ac:dyDescent="0.25">
      <c r="A1002" s="56">
        <v>992</v>
      </c>
      <c r="B1002" s="40"/>
      <c r="C1002" s="40" t="s">
        <v>357</v>
      </c>
      <c r="D1002" s="40"/>
      <c r="E1002" s="56">
        <v>48</v>
      </c>
      <c r="F1002" s="30" t="s">
        <v>67</v>
      </c>
      <c r="G1002" s="74">
        <v>176</v>
      </c>
      <c r="H1002" s="74">
        <v>8448</v>
      </c>
      <c r="I1002" s="36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55"/>
      <c r="X1002" s="75"/>
      <c r="Y1002" s="76"/>
      <c r="Z1002" s="76"/>
      <c r="AA1002" s="76"/>
      <c r="AB1002" s="76"/>
      <c r="AC1002" s="76"/>
      <c r="AD1002" s="76"/>
      <c r="AE1002" s="76"/>
      <c r="AF1002" s="76"/>
      <c r="AG1002" s="76"/>
      <c r="AH1002" s="76"/>
      <c r="AI1002" s="76"/>
    </row>
    <row r="1003" spans="1:35" s="46" customFormat="1" ht="20.25" customHeight="1" x14ac:dyDescent="0.25">
      <c r="A1003" s="63">
        <v>993</v>
      </c>
      <c r="B1003" s="69" t="s">
        <v>344</v>
      </c>
      <c r="C1003" s="69" t="s">
        <v>358</v>
      </c>
      <c r="D1003" s="69" t="s">
        <v>28</v>
      </c>
      <c r="E1003" s="70"/>
      <c r="F1003" s="70"/>
      <c r="G1003" s="69"/>
      <c r="H1003" s="71">
        <v>22500</v>
      </c>
      <c r="I1003" s="69" t="s">
        <v>64</v>
      </c>
      <c r="J1003" s="106"/>
      <c r="K1003" s="106">
        <v>1</v>
      </c>
      <c r="L1003" s="106"/>
      <c r="M1003" s="106"/>
      <c r="N1003" s="106">
        <v>1</v>
      </c>
      <c r="O1003" s="106"/>
      <c r="P1003" s="106"/>
      <c r="Q1003" s="106"/>
      <c r="R1003" s="106">
        <v>1</v>
      </c>
      <c r="S1003" s="106"/>
      <c r="T1003" s="106"/>
      <c r="U1003" s="106"/>
      <c r="V1003" s="78"/>
      <c r="W1003" s="47"/>
      <c r="X1003" s="79"/>
      <c r="Y1003" s="79">
        <f>H1003/3</f>
        <v>7500</v>
      </c>
      <c r="Z1003" s="79"/>
      <c r="AA1003" s="79"/>
      <c r="AB1003" s="79">
        <f>Y1003</f>
        <v>7500</v>
      </c>
      <c r="AC1003" s="79"/>
      <c r="AD1003" s="79"/>
      <c r="AE1003" s="79"/>
      <c r="AF1003" s="79">
        <f>AB1003</f>
        <v>7500</v>
      </c>
      <c r="AG1003" s="79"/>
      <c r="AH1003" s="79"/>
      <c r="AI1003" s="79"/>
    </row>
    <row r="1004" spans="1:35" s="46" customFormat="1" ht="14.25" x14ac:dyDescent="0.25">
      <c r="A1004" s="56">
        <v>994</v>
      </c>
      <c r="B1004" s="40"/>
      <c r="C1004" s="40" t="s">
        <v>348</v>
      </c>
      <c r="D1004" s="40"/>
      <c r="E1004" s="56">
        <v>15</v>
      </c>
      <c r="F1004" s="30" t="s">
        <v>67</v>
      </c>
      <c r="G1004" s="74">
        <v>380</v>
      </c>
      <c r="H1004" s="74">
        <v>5700</v>
      </c>
      <c r="I1004" s="36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55"/>
      <c r="X1004" s="75"/>
      <c r="Y1004" s="76"/>
      <c r="Z1004" s="76"/>
      <c r="AA1004" s="76"/>
      <c r="AB1004" s="76"/>
      <c r="AC1004" s="76"/>
      <c r="AD1004" s="76"/>
      <c r="AE1004" s="76"/>
      <c r="AF1004" s="76"/>
      <c r="AG1004" s="76"/>
      <c r="AH1004" s="76"/>
      <c r="AI1004" s="76"/>
    </row>
    <row r="1005" spans="1:35" s="46" customFormat="1" ht="14.25" x14ac:dyDescent="0.25">
      <c r="A1005" s="56">
        <v>995</v>
      </c>
      <c r="B1005" s="40"/>
      <c r="C1005" s="40" t="s">
        <v>347</v>
      </c>
      <c r="D1005" s="40"/>
      <c r="E1005" s="56">
        <v>15</v>
      </c>
      <c r="F1005" s="30" t="s">
        <v>67</v>
      </c>
      <c r="G1005" s="74">
        <v>100</v>
      </c>
      <c r="H1005" s="74">
        <v>1500</v>
      </c>
      <c r="I1005" s="36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55"/>
      <c r="X1005" s="75"/>
      <c r="Y1005" s="76"/>
      <c r="Z1005" s="76"/>
      <c r="AA1005" s="76"/>
      <c r="AB1005" s="76"/>
      <c r="AC1005" s="76"/>
      <c r="AD1005" s="76"/>
      <c r="AE1005" s="76"/>
      <c r="AF1005" s="76"/>
      <c r="AG1005" s="76"/>
      <c r="AH1005" s="76"/>
      <c r="AI1005" s="76"/>
    </row>
    <row r="1006" spans="1:35" s="46" customFormat="1" ht="14.25" x14ac:dyDescent="0.25">
      <c r="A1006" s="56">
        <v>996</v>
      </c>
      <c r="B1006" s="40"/>
      <c r="C1006" s="40" t="s">
        <v>349</v>
      </c>
      <c r="D1006" s="40"/>
      <c r="E1006" s="56">
        <v>15</v>
      </c>
      <c r="F1006" s="30" t="s">
        <v>67</v>
      </c>
      <c r="G1006" s="74">
        <v>155</v>
      </c>
      <c r="H1006" s="74">
        <v>2325</v>
      </c>
      <c r="I1006" s="36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55"/>
      <c r="X1006" s="75"/>
      <c r="Y1006" s="76"/>
      <c r="Z1006" s="76"/>
      <c r="AA1006" s="76"/>
      <c r="AB1006" s="76"/>
      <c r="AC1006" s="76"/>
      <c r="AD1006" s="76"/>
      <c r="AE1006" s="76"/>
      <c r="AF1006" s="76"/>
      <c r="AG1006" s="76"/>
      <c r="AH1006" s="76"/>
      <c r="AI1006" s="76"/>
    </row>
    <row r="1007" spans="1:35" s="46" customFormat="1" ht="14.25" x14ac:dyDescent="0.25">
      <c r="A1007" s="56">
        <v>997</v>
      </c>
      <c r="B1007" s="40"/>
      <c r="C1007" s="40" t="s">
        <v>350</v>
      </c>
      <c r="D1007" s="40"/>
      <c r="E1007" s="56">
        <v>15</v>
      </c>
      <c r="F1007" s="30" t="s">
        <v>67</v>
      </c>
      <c r="G1007" s="74">
        <v>75</v>
      </c>
      <c r="H1007" s="74">
        <v>1125</v>
      </c>
      <c r="I1007" s="36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55"/>
      <c r="X1007" s="75"/>
      <c r="Y1007" s="76"/>
      <c r="Z1007" s="76"/>
      <c r="AA1007" s="76"/>
      <c r="AB1007" s="76"/>
      <c r="AC1007" s="76"/>
      <c r="AD1007" s="76"/>
      <c r="AE1007" s="76"/>
      <c r="AF1007" s="76"/>
      <c r="AG1007" s="76"/>
      <c r="AH1007" s="76"/>
      <c r="AI1007" s="76"/>
    </row>
    <row r="1008" spans="1:35" s="46" customFormat="1" ht="14.25" x14ac:dyDescent="0.25">
      <c r="A1008" s="56">
        <v>998</v>
      </c>
      <c r="B1008" s="40"/>
      <c r="C1008" s="40" t="s">
        <v>351</v>
      </c>
      <c r="D1008" s="40"/>
      <c r="E1008" s="56">
        <v>15</v>
      </c>
      <c r="F1008" s="30" t="s">
        <v>67</v>
      </c>
      <c r="G1008" s="74">
        <v>189</v>
      </c>
      <c r="H1008" s="74">
        <v>2835</v>
      </c>
      <c r="I1008" s="36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55"/>
      <c r="X1008" s="75"/>
      <c r="Y1008" s="76"/>
      <c r="Z1008" s="76"/>
      <c r="AA1008" s="76"/>
      <c r="AB1008" s="76"/>
      <c r="AC1008" s="76"/>
      <c r="AD1008" s="76"/>
      <c r="AE1008" s="76"/>
      <c r="AF1008" s="76"/>
      <c r="AG1008" s="76"/>
      <c r="AH1008" s="76"/>
      <c r="AI1008" s="76"/>
    </row>
    <row r="1009" spans="1:35" s="46" customFormat="1" ht="14.25" x14ac:dyDescent="0.25">
      <c r="A1009" s="56">
        <v>999</v>
      </c>
      <c r="B1009" s="40"/>
      <c r="C1009" s="40" t="s">
        <v>352</v>
      </c>
      <c r="D1009" s="40"/>
      <c r="E1009" s="56">
        <v>15</v>
      </c>
      <c r="F1009" s="30" t="s">
        <v>67</v>
      </c>
      <c r="G1009" s="74">
        <v>165</v>
      </c>
      <c r="H1009" s="74">
        <v>2475</v>
      </c>
      <c r="I1009" s="36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55"/>
      <c r="X1009" s="75"/>
      <c r="Y1009" s="76"/>
      <c r="Z1009" s="76"/>
      <c r="AA1009" s="76"/>
      <c r="AB1009" s="76"/>
      <c r="AC1009" s="76"/>
      <c r="AD1009" s="76"/>
      <c r="AE1009" s="76"/>
      <c r="AF1009" s="76"/>
      <c r="AG1009" s="76"/>
      <c r="AH1009" s="76"/>
      <c r="AI1009" s="76"/>
    </row>
    <row r="1010" spans="1:35" s="46" customFormat="1" ht="14.25" x14ac:dyDescent="0.25">
      <c r="A1010" s="56">
        <v>1000</v>
      </c>
      <c r="B1010" s="40"/>
      <c r="C1010" s="40" t="s">
        <v>354</v>
      </c>
      <c r="D1010" s="40"/>
      <c r="E1010" s="56">
        <v>15</v>
      </c>
      <c r="F1010" s="30" t="s">
        <v>67</v>
      </c>
      <c r="G1010" s="74">
        <v>105</v>
      </c>
      <c r="H1010" s="74">
        <v>1575</v>
      </c>
      <c r="I1010" s="36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55"/>
      <c r="X1010" s="75"/>
      <c r="Y1010" s="76"/>
      <c r="Z1010" s="76"/>
      <c r="AA1010" s="76"/>
      <c r="AB1010" s="76"/>
      <c r="AC1010" s="76"/>
      <c r="AD1010" s="76"/>
      <c r="AE1010" s="76"/>
      <c r="AF1010" s="76"/>
      <c r="AG1010" s="76"/>
      <c r="AH1010" s="76"/>
      <c r="AI1010" s="76"/>
    </row>
    <row r="1011" spans="1:35" s="46" customFormat="1" ht="14.25" x14ac:dyDescent="0.25">
      <c r="A1011" s="56">
        <v>1001</v>
      </c>
      <c r="B1011" s="40"/>
      <c r="C1011" s="40" t="s">
        <v>355</v>
      </c>
      <c r="D1011" s="40"/>
      <c r="E1011" s="56">
        <v>15</v>
      </c>
      <c r="F1011" s="30" t="s">
        <v>67</v>
      </c>
      <c r="G1011" s="74">
        <v>55</v>
      </c>
      <c r="H1011" s="74">
        <v>825</v>
      </c>
      <c r="I1011" s="36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55"/>
      <c r="X1011" s="75"/>
      <c r="Y1011" s="76"/>
      <c r="Z1011" s="76"/>
      <c r="AA1011" s="76"/>
      <c r="AB1011" s="76"/>
      <c r="AC1011" s="76"/>
      <c r="AD1011" s="76"/>
      <c r="AE1011" s="76"/>
      <c r="AF1011" s="76"/>
      <c r="AG1011" s="76"/>
      <c r="AH1011" s="76"/>
      <c r="AI1011" s="76"/>
    </row>
    <row r="1012" spans="1:35" s="46" customFormat="1" ht="14.25" x14ac:dyDescent="0.25">
      <c r="A1012" s="56">
        <v>1002</v>
      </c>
      <c r="B1012" s="40"/>
      <c r="C1012" s="40" t="s">
        <v>356</v>
      </c>
      <c r="D1012" s="40"/>
      <c r="E1012" s="56">
        <v>15</v>
      </c>
      <c r="F1012" s="30" t="s">
        <v>67</v>
      </c>
      <c r="G1012" s="74">
        <v>50</v>
      </c>
      <c r="H1012" s="74">
        <v>750</v>
      </c>
      <c r="I1012" s="36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55"/>
      <c r="X1012" s="75"/>
      <c r="Y1012" s="76"/>
      <c r="Z1012" s="76"/>
      <c r="AA1012" s="76"/>
      <c r="AB1012" s="76"/>
      <c r="AC1012" s="76"/>
      <c r="AD1012" s="76"/>
      <c r="AE1012" s="76"/>
      <c r="AF1012" s="76"/>
      <c r="AG1012" s="76"/>
      <c r="AH1012" s="76"/>
      <c r="AI1012" s="76"/>
    </row>
    <row r="1013" spans="1:35" s="46" customFormat="1" ht="14.25" x14ac:dyDescent="0.25">
      <c r="A1013" s="56">
        <v>1003</v>
      </c>
      <c r="B1013" s="40"/>
      <c r="C1013" s="40" t="s">
        <v>357</v>
      </c>
      <c r="D1013" s="40"/>
      <c r="E1013" s="56">
        <v>15</v>
      </c>
      <c r="F1013" s="30" t="s">
        <v>67</v>
      </c>
      <c r="G1013" s="74">
        <v>176</v>
      </c>
      <c r="H1013" s="74">
        <v>2640</v>
      </c>
      <c r="I1013" s="36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55"/>
      <c r="X1013" s="75"/>
      <c r="Y1013" s="76"/>
      <c r="Z1013" s="76"/>
      <c r="AA1013" s="76"/>
      <c r="AB1013" s="76"/>
      <c r="AC1013" s="76"/>
      <c r="AD1013" s="76"/>
      <c r="AE1013" s="76"/>
      <c r="AF1013" s="76"/>
      <c r="AG1013" s="76"/>
      <c r="AH1013" s="76"/>
      <c r="AI1013" s="76"/>
    </row>
    <row r="1014" spans="1:35" s="46" customFormat="1" ht="14.25" x14ac:dyDescent="0.25">
      <c r="A1014" s="56">
        <v>1004</v>
      </c>
      <c r="B1014" s="40"/>
      <c r="C1014" s="40" t="s">
        <v>353</v>
      </c>
      <c r="D1014" s="40"/>
      <c r="E1014" s="56">
        <v>15</v>
      </c>
      <c r="F1014" s="30" t="s">
        <v>67</v>
      </c>
      <c r="G1014" s="74">
        <v>50</v>
      </c>
      <c r="H1014" s="74">
        <v>750</v>
      </c>
      <c r="I1014" s="36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55"/>
      <c r="X1014" s="75"/>
      <c r="Y1014" s="76"/>
      <c r="Z1014" s="76"/>
      <c r="AA1014" s="76"/>
      <c r="AB1014" s="76"/>
      <c r="AC1014" s="76"/>
      <c r="AD1014" s="76"/>
      <c r="AE1014" s="76"/>
      <c r="AF1014" s="76"/>
      <c r="AG1014" s="76"/>
      <c r="AH1014" s="76"/>
      <c r="AI1014" s="76"/>
    </row>
    <row r="1015" spans="1:35" s="46" customFormat="1" ht="14.25" x14ac:dyDescent="0.25">
      <c r="A1015" s="63">
        <v>1005</v>
      </c>
      <c r="B1015" s="69" t="s">
        <v>344</v>
      </c>
      <c r="C1015" s="69" t="s">
        <v>359</v>
      </c>
      <c r="D1015" s="69" t="s">
        <v>28</v>
      </c>
      <c r="E1015" s="70"/>
      <c r="F1015" s="70"/>
      <c r="G1015" s="69"/>
      <c r="H1015" s="71">
        <v>4500</v>
      </c>
      <c r="I1015" s="69" t="s">
        <v>64</v>
      </c>
      <c r="J1015" s="106"/>
      <c r="K1015" s="106">
        <v>1</v>
      </c>
      <c r="L1015" s="106"/>
      <c r="M1015" s="106"/>
      <c r="N1015" s="106">
        <v>1</v>
      </c>
      <c r="O1015" s="106"/>
      <c r="P1015" s="106"/>
      <c r="Q1015" s="106"/>
      <c r="R1015" s="106">
        <v>1</v>
      </c>
      <c r="S1015" s="106"/>
      <c r="T1015" s="106"/>
      <c r="U1015" s="106"/>
      <c r="V1015" s="55"/>
      <c r="W1015" s="47"/>
      <c r="X1015" s="77"/>
      <c r="Y1015" s="73">
        <f>H1015/3</f>
        <v>1500</v>
      </c>
      <c r="Z1015" s="73"/>
      <c r="AA1015" s="73"/>
      <c r="AB1015" s="73">
        <f>Y1015</f>
        <v>1500</v>
      </c>
      <c r="AC1015" s="73"/>
      <c r="AD1015" s="73"/>
      <c r="AE1015" s="73"/>
      <c r="AF1015" s="73">
        <f>AB1015</f>
        <v>1500</v>
      </c>
      <c r="AG1015" s="73"/>
      <c r="AH1015" s="73"/>
      <c r="AI1015" s="73"/>
    </row>
    <row r="1016" spans="1:35" s="46" customFormat="1" ht="14.25" x14ac:dyDescent="0.25">
      <c r="A1016" s="56">
        <v>1006</v>
      </c>
      <c r="B1016" s="40"/>
      <c r="C1016" s="40" t="s">
        <v>348</v>
      </c>
      <c r="D1016" s="40"/>
      <c r="E1016" s="56">
        <v>3</v>
      </c>
      <c r="F1016" s="30" t="s">
        <v>67</v>
      </c>
      <c r="G1016" s="74">
        <v>380</v>
      </c>
      <c r="H1016" s="74">
        <v>1140</v>
      </c>
      <c r="I1016" s="36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55"/>
      <c r="X1016" s="75"/>
      <c r="Y1016" s="76"/>
      <c r="Z1016" s="76"/>
      <c r="AA1016" s="76"/>
      <c r="AB1016" s="76"/>
      <c r="AC1016" s="76"/>
      <c r="AD1016" s="76"/>
      <c r="AE1016" s="76"/>
      <c r="AF1016" s="76"/>
      <c r="AG1016" s="76"/>
      <c r="AH1016" s="76"/>
      <c r="AI1016" s="76"/>
    </row>
    <row r="1017" spans="1:35" s="46" customFormat="1" ht="14.25" x14ac:dyDescent="0.25">
      <c r="A1017" s="56">
        <v>1007</v>
      </c>
      <c r="B1017" s="40"/>
      <c r="C1017" s="40" t="s">
        <v>347</v>
      </c>
      <c r="D1017" s="40"/>
      <c r="E1017" s="56">
        <v>3</v>
      </c>
      <c r="F1017" s="30" t="s">
        <v>67</v>
      </c>
      <c r="G1017" s="74">
        <v>100</v>
      </c>
      <c r="H1017" s="74">
        <v>300</v>
      </c>
      <c r="I1017" s="36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55"/>
      <c r="X1017" s="75"/>
      <c r="Y1017" s="76"/>
      <c r="Z1017" s="76"/>
      <c r="AA1017" s="76"/>
      <c r="AB1017" s="76"/>
      <c r="AC1017" s="76"/>
      <c r="AD1017" s="76"/>
      <c r="AE1017" s="76"/>
      <c r="AF1017" s="76"/>
      <c r="AG1017" s="76"/>
      <c r="AH1017" s="76"/>
      <c r="AI1017" s="76"/>
    </row>
    <row r="1018" spans="1:35" s="46" customFormat="1" ht="14.25" x14ac:dyDescent="0.25">
      <c r="A1018" s="56">
        <v>1008</v>
      </c>
      <c r="B1018" s="40"/>
      <c r="C1018" s="40" t="s">
        <v>349</v>
      </c>
      <c r="D1018" s="40"/>
      <c r="E1018" s="56">
        <v>3</v>
      </c>
      <c r="F1018" s="30" t="s">
        <v>67</v>
      </c>
      <c r="G1018" s="74">
        <v>155</v>
      </c>
      <c r="H1018" s="74">
        <v>465</v>
      </c>
      <c r="I1018" s="36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55"/>
      <c r="X1018" s="75"/>
      <c r="Y1018" s="76"/>
      <c r="Z1018" s="76"/>
      <c r="AA1018" s="76"/>
      <c r="AB1018" s="76"/>
      <c r="AC1018" s="76"/>
      <c r="AD1018" s="76"/>
      <c r="AE1018" s="76"/>
      <c r="AF1018" s="76"/>
      <c r="AG1018" s="76"/>
      <c r="AH1018" s="76"/>
      <c r="AI1018" s="76"/>
    </row>
    <row r="1019" spans="1:35" s="46" customFormat="1" ht="14.25" x14ac:dyDescent="0.25">
      <c r="A1019" s="56">
        <v>1009</v>
      </c>
      <c r="B1019" s="40"/>
      <c r="C1019" s="40" t="s">
        <v>350</v>
      </c>
      <c r="D1019" s="40"/>
      <c r="E1019" s="56">
        <v>3</v>
      </c>
      <c r="F1019" s="30" t="s">
        <v>67</v>
      </c>
      <c r="G1019" s="74">
        <v>75</v>
      </c>
      <c r="H1019" s="74">
        <v>225</v>
      </c>
      <c r="I1019" s="36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55"/>
      <c r="X1019" s="75"/>
      <c r="Y1019" s="76"/>
      <c r="Z1019" s="76"/>
      <c r="AA1019" s="76"/>
      <c r="AB1019" s="76"/>
      <c r="AC1019" s="76"/>
      <c r="AD1019" s="76"/>
      <c r="AE1019" s="76"/>
      <c r="AF1019" s="76"/>
      <c r="AG1019" s="76"/>
      <c r="AH1019" s="76"/>
      <c r="AI1019" s="76"/>
    </row>
    <row r="1020" spans="1:35" s="46" customFormat="1" ht="14.25" x14ac:dyDescent="0.25">
      <c r="A1020" s="56">
        <v>1010</v>
      </c>
      <c r="B1020" s="40"/>
      <c r="C1020" s="40" t="s">
        <v>351</v>
      </c>
      <c r="D1020" s="40"/>
      <c r="E1020" s="56">
        <v>3</v>
      </c>
      <c r="F1020" s="30" t="s">
        <v>67</v>
      </c>
      <c r="G1020" s="74">
        <v>189</v>
      </c>
      <c r="H1020" s="74">
        <v>567</v>
      </c>
      <c r="I1020" s="36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55"/>
      <c r="X1020" s="75"/>
      <c r="Y1020" s="76"/>
      <c r="Z1020" s="76"/>
      <c r="AA1020" s="76"/>
      <c r="AB1020" s="76"/>
      <c r="AC1020" s="76"/>
      <c r="AD1020" s="76"/>
      <c r="AE1020" s="76"/>
      <c r="AF1020" s="76"/>
      <c r="AG1020" s="76"/>
      <c r="AH1020" s="76"/>
      <c r="AI1020" s="76"/>
    </row>
    <row r="1021" spans="1:35" s="46" customFormat="1" ht="14.25" x14ac:dyDescent="0.25">
      <c r="A1021" s="56">
        <v>1011</v>
      </c>
      <c r="B1021" s="40"/>
      <c r="C1021" s="40" t="s">
        <v>352</v>
      </c>
      <c r="D1021" s="40"/>
      <c r="E1021" s="56">
        <v>3</v>
      </c>
      <c r="F1021" s="30" t="s">
        <v>67</v>
      </c>
      <c r="G1021" s="74">
        <v>165</v>
      </c>
      <c r="H1021" s="74">
        <v>495</v>
      </c>
      <c r="I1021" s="36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55"/>
      <c r="X1021" s="75"/>
      <c r="Y1021" s="76"/>
      <c r="Z1021" s="76"/>
      <c r="AA1021" s="76"/>
      <c r="AB1021" s="76"/>
      <c r="AC1021" s="76"/>
      <c r="AD1021" s="76"/>
      <c r="AE1021" s="76"/>
      <c r="AF1021" s="76"/>
      <c r="AG1021" s="76"/>
      <c r="AH1021" s="76"/>
      <c r="AI1021" s="76"/>
    </row>
    <row r="1022" spans="1:35" s="46" customFormat="1" ht="14.25" x14ac:dyDescent="0.25">
      <c r="A1022" s="56">
        <v>1012</v>
      </c>
      <c r="B1022" s="40"/>
      <c r="C1022" s="40" t="s">
        <v>353</v>
      </c>
      <c r="D1022" s="40"/>
      <c r="E1022" s="56">
        <v>3</v>
      </c>
      <c r="F1022" s="30" t="s">
        <v>67</v>
      </c>
      <c r="G1022" s="74">
        <v>50</v>
      </c>
      <c r="H1022" s="74">
        <v>150</v>
      </c>
      <c r="I1022" s="36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55"/>
      <c r="X1022" s="75"/>
      <c r="Y1022" s="76"/>
      <c r="Z1022" s="76"/>
      <c r="AA1022" s="76"/>
      <c r="AB1022" s="76"/>
      <c r="AC1022" s="76"/>
      <c r="AD1022" s="76"/>
      <c r="AE1022" s="76"/>
      <c r="AF1022" s="76"/>
      <c r="AG1022" s="76"/>
      <c r="AH1022" s="76"/>
      <c r="AI1022" s="76"/>
    </row>
    <row r="1023" spans="1:35" s="46" customFormat="1" ht="14.25" x14ac:dyDescent="0.25">
      <c r="A1023" s="56">
        <v>1013</v>
      </c>
      <c r="B1023" s="40"/>
      <c r="C1023" s="40" t="s">
        <v>354</v>
      </c>
      <c r="D1023" s="40"/>
      <c r="E1023" s="56">
        <v>3</v>
      </c>
      <c r="F1023" s="30" t="s">
        <v>67</v>
      </c>
      <c r="G1023" s="74">
        <v>105</v>
      </c>
      <c r="H1023" s="74">
        <v>315</v>
      </c>
      <c r="I1023" s="36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55"/>
      <c r="X1023" s="75"/>
      <c r="Y1023" s="76"/>
      <c r="Z1023" s="76"/>
      <c r="AA1023" s="76"/>
      <c r="AB1023" s="76"/>
      <c r="AC1023" s="76"/>
      <c r="AD1023" s="76"/>
      <c r="AE1023" s="76"/>
      <c r="AF1023" s="76"/>
      <c r="AG1023" s="76"/>
      <c r="AH1023" s="76"/>
      <c r="AI1023" s="76"/>
    </row>
    <row r="1024" spans="1:35" s="46" customFormat="1" ht="14.25" x14ac:dyDescent="0.25">
      <c r="A1024" s="56">
        <v>1014</v>
      </c>
      <c r="B1024" s="40"/>
      <c r="C1024" s="40" t="s">
        <v>355</v>
      </c>
      <c r="D1024" s="40"/>
      <c r="E1024" s="56">
        <v>3</v>
      </c>
      <c r="F1024" s="30" t="s">
        <v>67</v>
      </c>
      <c r="G1024" s="74">
        <v>55</v>
      </c>
      <c r="H1024" s="74">
        <v>165</v>
      </c>
      <c r="I1024" s="36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55"/>
      <c r="X1024" s="75"/>
      <c r="Y1024" s="76"/>
      <c r="Z1024" s="76"/>
      <c r="AA1024" s="76"/>
      <c r="AB1024" s="76"/>
      <c r="AC1024" s="76"/>
      <c r="AD1024" s="76"/>
      <c r="AE1024" s="76"/>
      <c r="AF1024" s="76"/>
      <c r="AG1024" s="76"/>
      <c r="AH1024" s="76"/>
      <c r="AI1024" s="76"/>
    </row>
    <row r="1025" spans="1:35" s="46" customFormat="1" ht="14.25" x14ac:dyDescent="0.25">
      <c r="A1025" s="56">
        <v>1015</v>
      </c>
      <c r="B1025" s="40"/>
      <c r="C1025" s="40" t="s">
        <v>356</v>
      </c>
      <c r="D1025" s="40"/>
      <c r="E1025" s="56">
        <v>3</v>
      </c>
      <c r="F1025" s="30" t="s">
        <v>67</v>
      </c>
      <c r="G1025" s="74">
        <v>50</v>
      </c>
      <c r="H1025" s="74">
        <v>150</v>
      </c>
      <c r="I1025" s="36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55"/>
      <c r="X1025" s="75"/>
      <c r="Y1025" s="76"/>
      <c r="Z1025" s="76"/>
      <c r="AA1025" s="76"/>
      <c r="AB1025" s="76"/>
      <c r="AC1025" s="76"/>
      <c r="AD1025" s="76"/>
      <c r="AE1025" s="76"/>
      <c r="AF1025" s="76"/>
      <c r="AG1025" s="76"/>
      <c r="AH1025" s="76"/>
      <c r="AI1025" s="76"/>
    </row>
    <row r="1026" spans="1:35" s="46" customFormat="1" ht="14.25" x14ac:dyDescent="0.25">
      <c r="A1026" s="56">
        <v>1016</v>
      </c>
      <c r="B1026" s="40"/>
      <c r="C1026" s="40" t="s">
        <v>357</v>
      </c>
      <c r="D1026" s="40"/>
      <c r="E1026" s="56">
        <v>3</v>
      </c>
      <c r="F1026" s="30" t="s">
        <v>67</v>
      </c>
      <c r="G1026" s="74">
        <v>176</v>
      </c>
      <c r="H1026" s="74">
        <v>528</v>
      </c>
      <c r="I1026" s="36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55"/>
      <c r="X1026" s="75"/>
      <c r="Y1026" s="76"/>
      <c r="Z1026" s="76"/>
      <c r="AA1026" s="76"/>
      <c r="AB1026" s="76"/>
      <c r="AC1026" s="76"/>
      <c r="AD1026" s="76"/>
      <c r="AE1026" s="76"/>
      <c r="AF1026" s="76"/>
      <c r="AG1026" s="76"/>
      <c r="AH1026" s="76"/>
      <c r="AI1026" s="76"/>
    </row>
    <row r="1027" spans="1:35" s="46" customFormat="1" ht="14.25" x14ac:dyDescent="0.25">
      <c r="A1027" s="63">
        <v>1017</v>
      </c>
      <c r="B1027" s="69" t="s">
        <v>344</v>
      </c>
      <c r="C1027" s="69" t="s">
        <v>360</v>
      </c>
      <c r="D1027" s="69" t="s">
        <v>28</v>
      </c>
      <c r="E1027" s="70"/>
      <c r="F1027" s="70"/>
      <c r="G1027" s="69"/>
      <c r="H1027" s="71">
        <v>3000</v>
      </c>
      <c r="I1027" s="69" t="s">
        <v>64</v>
      </c>
      <c r="J1027" s="106"/>
      <c r="K1027" s="106">
        <v>1</v>
      </c>
      <c r="L1027" s="106"/>
      <c r="M1027" s="106"/>
      <c r="N1027" s="106"/>
      <c r="O1027" s="106"/>
      <c r="P1027" s="106"/>
      <c r="Q1027" s="106"/>
      <c r="R1027" s="106">
        <v>1</v>
      </c>
      <c r="S1027" s="106"/>
      <c r="T1027" s="106"/>
      <c r="U1027" s="106"/>
      <c r="V1027" s="55"/>
      <c r="W1027" s="47"/>
      <c r="X1027" s="77"/>
      <c r="Y1027" s="73">
        <f>H1027/2</f>
        <v>1500</v>
      </c>
      <c r="Z1027" s="73"/>
      <c r="AA1027" s="73"/>
      <c r="AB1027" s="73"/>
      <c r="AC1027" s="73"/>
      <c r="AD1027" s="73"/>
      <c r="AE1027" s="73"/>
      <c r="AF1027" s="73">
        <f>Y1027</f>
        <v>1500</v>
      </c>
      <c r="AG1027" s="73"/>
      <c r="AH1027" s="73"/>
      <c r="AI1027" s="73"/>
    </row>
    <row r="1028" spans="1:35" s="46" customFormat="1" ht="14.25" x14ac:dyDescent="0.25">
      <c r="A1028" s="56">
        <v>1018</v>
      </c>
      <c r="B1028" s="40"/>
      <c r="C1028" s="40" t="s">
        <v>348</v>
      </c>
      <c r="D1028" s="40"/>
      <c r="E1028" s="56">
        <v>2</v>
      </c>
      <c r="F1028" s="30" t="s">
        <v>67</v>
      </c>
      <c r="G1028" s="74">
        <v>380</v>
      </c>
      <c r="H1028" s="74">
        <v>760</v>
      </c>
      <c r="I1028" s="36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55"/>
      <c r="X1028" s="75"/>
      <c r="Y1028" s="76"/>
      <c r="Z1028" s="76"/>
      <c r="AA1028" s="76"/>
      <c r="AB1028" s="76"/>
      <c r="AC1028" s="76"/>
      <c r="AD1028" s="76"/>
      <c r="AE1028" s="76"/>
      <c r="AF1028" s="76"/>
      <c r="AG1028" s="76"/>
      <c r="AH1028" s="76"/>
      <c r="AI1028" s="76"/>
    </row>
    <row r="1029" spans="1:35" s="46" customFormat="1" ht="14.25" x14ac:dyDescent="0.25">
      <c r="A1029" s="56">
        <v>1019</v>
      </c>
      <c r="B1029" s="40"/>
      <c r="C1029" s="40" t="s">
        <v>347</v>
      </c>
      <c r="D1029" s="40"/>
      <c r="E1029" s="56">
        <v>2</v>
      </c>
      <c r="F1029" s="30" t="s">
        <v>67</v>
      </c>
      <c r="G1029" s="74">
        <v>100</v>
      </c>
      <c r="H1029" s="74">
        <v>200</v>
      </c>
      <c r="I1029" s="36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55"/>
      <c r="X1029" s="75"/>
      <c r="Y1029" s="76"/>
      <c r="Z1029" s="76"/>
      <c r="AA1029" s="76"/>
      <c r="AB1029" s="76"/>
      <c r="AC1029" s="76"/>
      <c r="AD1029" s="76"/>
      <c r="AE1029" s="76"/>
      <c r="AF1029" s="76"/>
      <c r="AG1029" s="76"/>
      <c r="AH1029" s="76"/>
      <c r="AI1029" s="76"/>
    </row>
    <row r="1030" spans="1:35" s="46" customFormat="1" ht="14.25" x14ac:dyDescent="0.25">
      <c r="A1030" s="56">
        <v>1020</v>
      </c>
      <c r="B1030" s="40"/>
      <c r="C1030" s="40" t="s">
        <v>349</v>
      </c>
      <c r="D1030" s="40"/>
      <c r="E1030" s="56">
        <v>2</v>
      </c>
      <c r="F1030" s="30" t="s">
        <v>67</v>
      </c>
      <c r="G1030" s="74">
        <v>155</v>
      </c>
      <c r="H1030" s="74">
        <v>310</v>
      </c>
      <c r="I1030" s="36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55"/>
      <c r="X1030" s="75"/>
      <c r="Y1030" s="76"/>
      <c r="Z1030" s="76"/>
      <c r="AA1030" s="76"/>
      <c r="AB1030" s="76"/>
      <c r="AC1030" s="76"/>
      <c r="AD1030" s="76"/>
      <c r="AE1030" s="76"/>
      <c r="AF1030" s="76"/>
      <c r="AG1030" s="76"/>
      <c r="AH1030" s="76"/>
      <c r="AI1030" s="76"/>
    </row>
    <row r="1031" spans="1:35" s="46" customFormat="1" ht="14.25" x14ac:dyDescent="0.25">
      <c r="A1031" s="56">
        <v>1021</v>
      </c>
      <c r="B1031" s="40"/>
      <c r="C1031" s="40" t="s">
        <v>350</v>
      </c>
      <c r="D1031" s="40"/>
      <c r="E1031" s="56">
        <v>2</v>
      </c>
      <c r="F1031" s="30" t="s">
        <v>67</v>
      </c>
      <c r="G1031" s="74">
        <v>75</v>
      </c>
      <c r="H1031" s="74">
        <v>150</v>
      </c>
      <c r="I1031" s="36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55"/>
      <c r="X1031" s="75"/>
      <c r="Y1031" s="76"/>
      <c r="Z1031" s="76"/>
      <c r="AA1031" s="76"/>
      <c r="AB1031" s="76"/>
      <c r="AC1031" s="76"/>
      <c r="AD1031" s="76"/>
      <c r="AE1031" s="76"/>
      <c r="AF1031" s="76"/>
      <c r="AG1031" s="76"/>
      <c r="AH1031" s="76"/>
      <c r="AI1031" s="76"/>
    </row>
    <row r="1032" spans="1:35" s="46" customFormat="1" ht="14.25" x14ac:dyDescent="0.25">
      <c r="A1032" s="56">
        <v>1022</v>
      </c>
      <c r="B1032" s="40"/>
      <c r="C1032" s="40" t="s">
        <v>351</v>
      </c>
      <c r="D1032" s="40"/>
      <c r="E1032" s="56">
        <v>2</v>
      </c>
      <c r="F1032" s="30" t="s">
        <v>67</v>
      </c>
      <c r="G1032" s="74">
        <v>189</v>
      </c>
      <c r="H1032" s="74">
        <v>378</v>
      </c>
      <c r="I1032" s="36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55"/>
      <c r="X1032" s="75"/>
      <c r="Y1032" s="76"/>
      <c r="Z1032" s="76"/>
      <c r="AA1032" s="76"/>
      <c r="AB1032" s="76"/>
      <c r="AC1032" s="76"/>
      <c r="AD1032" s="76"/>
      <c r="AE1032" s="76"/>
      <c r="AF1032" s="76"/>
      <c r="AG1032" s="76"/>
      <c r="AH1032" s="76"/>
      <c r="AI1032" s="76"/>
    </row>
    <row r="1033" spans="1:35" s="46" customFormat="1" ht="14.25" x14ac:dyDescent="0.25">
      <c r="A1033" s="56">
        <v>1023</v>
      </c>
      <c r="B1033" s="40"/>
      <c r="C1033" s="40" t="s">
        <v>352</v>
      </c>
      <c r="D1033" s="40"/>
      <c r="E1033" s="56">
        <v>2</v>
      </c>
      <c r="F1033" s="30" t="s">
        <v>67</v>
      </c>
      <c r="G1033" s="74">
        <v>165</v>
      </c>
      <c r="H1033" s="74">
        <v>330</v>
      </c>
      <c r="I1033" s="36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55"/>
      <c r="X1033" s="75"/>
      <c r="Y1033" s="76"/>
      <c r="Z1033" s="76"/>
      <c r="AA1033" s="76"/>
      <c r="AB1033" s="76"/>
      <c r="AC1033" s="76"/>
      <c r="AD1033" s="76"/>
      <c r="AE1033" s="76"/>
      <c r="AF1033" s="76"/>
      <c r="AG1033" s="76"/>
      <c r="AH1033" s="76"/>
      <c r="AI1033" s="76"/>
    </row>
    <row r="1034" spans="1:35" s="46" customFormat="1" ht="14.25" x14ac:dyDescent="0.25">
      <c r="A1034" s="56">
        <v>1024</v>
      </c>
      <c r="B1034" s="40"/>
      <c r="C1034" s="40" t="s">
        <v>353</v>
      </c>
      <c r="D1034" s="40"/>
      <c r="E1034" s="56">
        <v>2</v>
      </c>
      <c r="F1034" s="30" t="s">
        <v>67</v>
      </c>
      <c r="G1034" s="74">
        <v>50</v>
      </c>
      <c r="H1034" s="74">
        <v>100</v>
      </c>
      <c r="I1034" s="36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55"/>
      <c r="X1034" s="75"/>
      <c r="Y1034" s="76"/>
      <c r="Z1034" s="76"/>
      <c r="AA1034" s="76"/>
      <c r="AB1034" s="76"/>
      <c r="AC1034" s="76"/>
      <c r="AD1034" s="76"/>
      <c r="AE1034" s="76"/>
      <c r="AF1034" s="76"/>
      <c r="AG1034" s="76"/>
      <c r="AH1034" s="76"/>
      <c r="AI1034" s="76"/>
    </row>
    <row r="1035" spans="1:35" s="46" customFormat="1" ht="14.25" x14ac:dyDescent="0.25">
      <c r="A1035" s="56">
        <v>1025</v>
      </c>
      <c r="B1035" s="40"/>
      <c r="C1035" s="40" t="s">
        <v>354</v>
      </c>
      <c r="D1035" s="40"/>
      <c r="E1035" s="56">
        <v>2</v>
      </c>
      <c r="F1035" s="30" t="s">
        <v>67</v>
      </c>
      <c r="G1035" s="74">
        <v>105</v>
      </c>
      <c r="H1035" s="74">
        <v>210</v>
      </c>
      <c r="I1035" s="36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55"/>
      <c r="X1035" s="75"/>
      <c r="Y1035" s="76"/>
      <c r="Z1035" s="76"/>
      <c r="AA1035" s="76"/>
      <c r="AB1035" s="76"/>
      <c r="AC1035" s="76"/>
      <c r="AD1035" s="76"/>
      <c r="AE1035" s="76"/>
      <c r="AF1035" s="76"/>
      <c r="AG1035" s="76"/>
      <c r="AH1035" s="76"/>
      <c r="AI1035" s="76"/>
    </row>
    <row r="1036" spans="1:35" s="46" customFormat="1" ht="14.25" x14ac:dyDescent="0.25">
      <c r="A1036" s="56">
        <v>1026</v>
      </c>
      <c r="B1036" s="40"/>
      <c r="C1036" s="40" t="s">
        <v>355</v>
      </c>
      <c r="D1036" s="40"/>
      <c r="E1036" s="56">
        <v>2</v>
      </c>
      <c r="F1036" s="30" t="s">
        <v>67</v>
      </c>
      <c r="G1036" s="74">
        <v>55</v>
      </c>
      <c r="H1036" s="74">
        <v>110</v>
      </c>
      <c r="I1036" s="36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55"/>
      <c r="X1036" s="75"/>
      <c r="Y1036" s="76"/>
      <c r="Z1036" s="76"/>
      <c r="AA1036" s="76"/>
      <c r="AB1036" s="76"/>
      <c r="AC1036" s="76"/>
      <c r="AD1036" s="76"/>
      <c r="AE1036" s="76"/>
      <c r="AF1036" s="76"/>
      <c r="AG1036" s="76"/>
      <c r="AH1036" s="76"/>
      <c r="AI1036" s="76"/>
    </row>
    <row r="1037" spans="1:35" s="46" customFormat="1" ht="14.25" x14ac:dyDescent="0.25">
      <c r="A1037" s="56">
        <v>1027</v>
      </c>
      <c r="B1037" s="40"/>
      <c r="C1037" s="40" t="s">
        <v>356</v>
      </c>
      <c r="D1037" s="40"/>
      <c r="E1037" s="56">
        <v>2</v>
      </c>
      <c r="F1037" s="30" t="s">
        <v>67</v>
      </c>
      <c r="G1037" s="74">
        <v>50</v>
      </c>
      <c r="H1037" s="74">
        <v>100</v>
      </c>
      <c r="I1037" s="36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55"/>
      <c r="X1037" s="75"/>
      <c r="Y1037" s="76"/>
      <c r="Z1037" s="76"/>
      <c r="AA1037" s="76"/>
      <c r="AB1037" s="76"/>
      <c r="AC1037" s="76"/>
      <c r="AD1037" s="76"/>
      <c r="AE1037" s="76"/>
      <c r="AF1037" s="76"/>
      <c r="AG1037" s="76"/>
      <c r="AH1037" s="76"/>
      <c r="AI1037" s="76"/>
    </row>
    <row r="1038" spans="1:35" s="46" customFormat="1" ht="14.25" x14ac:dyDescent="0.25">
      <c r="A1038" s="56">
        <v>1028</v>
      </c>
      <c r="B1038" s="40"/>
      <c r="C1038" s="40" t="s">
        <v>357</v>
      </c>
      <c r="D1038" s="40"/>
      <c r="E1038" s="56">
        <v>2</v>
      </c>
      <c r="F1038" s="30" t="s">
        <v>67</v>
      </c>
      <c r="G1038" s="74">
        <v>176</v>
      </c>
      <c r="H1038" s="74">
        <v>352</v>
      </c>
      <c r="I1038" s="36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55"/>
      <c r="X1038" s="75"/>
      <c r="Y1038" s="76"/>
      <c r="Z1038" s="76"/>
      <c r="AA1038" s="76"/>
      <c r="AB1038" s="76"/>
      <c r="AC1038" s="76"/>
      <c r="AD1038" s="76"/>
      <c r="AE1038" s="76"/>
      <c r="AF1038" s="76"/>
      <c r="AG1038" s="76"/>
      <c r="AH1038" s="76"/>
      <c r="AI1038" s="76"/>
    </row>
    <row r="1039" spans="1:35" s="46" customFormat="1" ht="14.25" x14ac:dyDescent="0.25">
      <c r="A1039" s="63">
        <v>1029</v>
      </c>
      <c r="B1039" s="69" t="s">
        <v>344</v>
      </c>
      <c r="C1039" s="69" t="s">
        <v>361</v>
      </c>
      <c r="D1039" s="69" t="s">
        <v>28</v>
      </c>
      <c r="E1039" s="70"/>
      <c r="F1039" s="70"/>
      <c r="G1039" s="69"/>
      <c r="H1039" s="71">
        <v>3000</v>
      </c>
      <c r="I1039" s="69" t="s">
        <v>64</v>
      </c>
      <c r="J1039" s="106"/>
      <c r="K1039" s="106"/>
      <c r="L1039" s="106"/>
      <c r="M1039" s="106"/>
      <c r="N1039" s="106">
        <v>1</v>
      </c>
      <c r="O1039" s="106"/>
      <c r="P1039" s="106"/>
      <c r="Q1039" s="106"/>
      <c r="R1039" s="106"/>
      <c r="S1039" s="106"/>
      <c r="T1039" s="106"/>
      <c r="U1039" s="102"/>
      <c r="V1039" s="82"/>
      <c r="W1039" s="79"/>
      <c r="X1039" s="79"/>
      <c r="Y1039" s="79"/>
      <c r="Z1039" s="79"/>
      <c r="AA1039" s="79">
        <f>G1039</f>
        <v>0</v>
      </c>
      <c r="AB1039" s="79">
        <f>H1039</f>
        <v>3000</v>
      </c>
      <c r="AC1039" s="79"/>
      <c r="AD1039" s="79"/>
      <c r="AE1039" s="79"/>
      <c r="AF1039" s="73"/>
      <c r="AG1039" s="73"/>
      <c r="AH1039" s="77"/>
      <c r="AI1039" s="73"/>
    </row>
    <row r="1040" spans="1:35" s="46" customFormat="1" ht="14.25" x14ac:dyDescent="0.25">
      <c r="A1040" s="56">
        <v>1030</v>
      </c>
      <c r="B1040" s="40"/>
      <c r="C1040" s="40" t="s">
        <v>348</v>
      </c>
      <c r="D1040" s="40"/>
      <c r="E1040" s="56">
        <v>2</v>
      </c>
      <c r="F1040" s="30" t="s">
        <v>67</v>
      </c>
      <c r="G1040" s="74">
        <v>380</v>
      </c>
      <c r="H1040" s="74">
        <v>760</v>
      </c>
      <c r="I1040" s="36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55"/>
      <c r="X1040" s="75"/>
      <c r="Y1040" s="76"/>
      <c r="Z1040" s="76"/>
      <c r="AA1040" s="76"/>
      <c r="AB1040" s="76"/>
      <c r="AC1040" s="76"/>
      <c r="AD1040" s="76"/>
      <c r="AE1040" s="76"/>
      <c r="AF1040" s="76"/>
      <c r="AG1040" s="76"/>
      <c r="AH1040" s="76"/>
      <c r="AI1040" s="76"/>
    </row>
    <row r="1041" spans="1:35" s="46" customFormat="1" ht="14.25" x14ac:dyDescent="0.25">
      <c r="A1041" s="56">
        <v>1031</v>
      </c>
      <c r="B1041" s="40"/>
      <c r="C1041" s="40" t="s">
        <v>347</v>
      </c>
      <c r="D1041" s="40"/>
      <c r="E1041" s="56">
        <v>2</v>
      </c>
      <c r="F1041" s="30" t="s">
        <v>67</v>
      </c>
      <c r="G1041" s="74">
        <v>100</v>
      </c>
      <c r="H1041" s="74">
        <v>200</v>
      </c>
      <c r="I1041" s="36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55"/>
      <c r="X1041" s="75"/>
      <c r="Y1041" s="76"/>
      <c r="Z1041" s="76"/>
      <c r="AA1041" s="76"/>
      <c r="AB1041" s="76"/>
      <c r="AC1041" s="76"/>
      <c r="AD1041" s="76"/>
      <c r="AE1041" s="76"/>
      <c r="AF1041" s="76"/>
      <c r="AG1041" s="76"/>
      <c r="AH1041" s="76"/>
      <c r="AI1041" s="76"/>
    </row>
    <row r="1042" spans="1:35" s="46" customFormat="1" ht="14.25" x14ac:dyDescent="0.25">
      <c r="A1042" s="56">
        <v>1032</v>
      </c>
      <c r="B1042" s="40"/>
      <c r="C1042" s="40" t="s">
        <v>349</v>
      </c>
      <c r="D1042" s="40"/>
      <c r="E1042" s="56">
        <v>2</v>
      </c>
      <c r="F1042" s="30" t="s">
        <v>67</v>
      </c>
      <c r="G1042" s="74">
        <v>155</v>
      </c>
      <c r="H1042" s="74">
        <v>310</v>
      </c>
      <c r="I1042" s="36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55"/>
      <c r="X1042" s="75"/>
      <c r="Y1042" s="76"/>
      <c r="Z1042" s="76"/>
      <c r="AA1042" s="76"/>
      <c r="AB1042" s="76"/>
      <c r="AC1042" s="76"/>
      <c r="AD1042" s="76"/>
      <c r="AE1042" s="76"/>
      <c r="AF1042" s="76"/>
      <c r="AG1042" s="76"/>
      <c r="AH1042" s="76"/>
      <c r="AI1042" s="76"/>
    </row>
    <row r="1043" spans="1:35" s="46" customFormat="1" ht="14.25" x14ac:dyDescent="0.25">
      <c r="A1043" s="56">
        <v>1033</v>
      </c>
      <c r="B1043" s="40"/>
      <c r="C1043" s="40" t="s">
        <v>350</v>
      </c>
      <c r="D1043" s="40"/>
      <c r="E1043" s="56">
        <v>2</v>
      </c>
      <c r="F1043" s="30" t="s">
        <v>67</v>
      </c>
      <c r="G1043" s="74">
        <v>75</v>
      </c>
      <c r="H1043" s="74">
        <v>150</v>
      </c>
      <c r="I1043" s="36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55"/>
      <c r="X1043" s="75"/>
      <c r="Y1043" s="76"/>
      <c r="Z1043" s="76"/>
      <c r="AA1043" s="76"/>
      <c r="AB1043" s="76"/>
      <c r="AC1043" s="76"/>
      <c r="AD1043" s="76"/>
      <c r="AE1043" s="76"/>
      <c r="AF1043" s="76"/>
      <c r="AG1043" s="76"/>
      <c r="AH1043" s="76"/>
      <c r="AI1043" s="76"/>
    </row>
    <row r="1044" spans="1:35" s="46" customFormat="1" ht="14.25" x14ac:dyDescent="0.25">
      <c r="A1044" s="56">
        <v>1034</v>
      </c>
      <c r="B1044" s="40"/>
      <c r="C1044" s="40" t="s">
        <v>351</v>
      </c>
      <c r="D1044" s="40"/>
      <c r="E1044" s="56">
        <v>2</v>
      </c>
      <c r="F1044" s="30" t="s">
        <v>67</v>
      </c>
      <c r="G1044" s="74">
        <v>189</v>
      </c>
      <c r="H1044" s="74">
        <v>378</v>
      </c>
      <c r="I1044" s="36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55"/>
      <c r="X1044" s="75"/>
      <c r="Y1044" s="76"/>
      <c r="Z1044" s="76"/>
      <c r="AA1044" s="76"/>
      <c r="AB1044" s="76"/>
      <c r="AC1044" s="76"/>
      <c r="AD1044" s="76"/>
      <c r="AE1044" s="76"/>
      <c r="AF1044" s="76"/>
      <c r="AG1044" s="76"/>
      <c r="AH1044" s="76"/>
      <c r="AI1044" s="76"/>
    </row>
    <row r="1045" spans="1:35" s="46" customFormat="1" ht="14.25" x14ac:dyDescent="0.25">
      <c r="A1045" s="56">
        <v>1035</v>
      </c>
      <c r="B1045" s="40"/>
      <c r="C1045" s="40" t="s">
        <v>352</v>
      </c>
      <c r="D1045" s="40"/>
      <c r="E1045" s="56">
        <v>2</v>
      </c>
      <c r="F1045" s="30" t="s">
        <v>67</v>
      </c>
      <c r="G1045" s="74">
        <v>165</v>
      </c>
      <c r="H1045" s="74">
        <v>330</v>
      </c>
      <c r="I1045" s="36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55"/>
      <c r="X1045" s="75"/>
      <c r="Y1045" s="76"/>
      <c r="Z1045" s="76"/>
      <c r="AA1045" s="76"/>
      <c r="AB1045" s="76"/>
      <c r="AC1045" s="76"/>
      <c r="AD1045" s="76"/>
      <c r="AE1045" s="76"/>
      <c r="AF1045" s="76"/>
      <c r="AG1045" s="76"/>
      <c r="AH1045" s="76"/>
      <c r="AI1045" s="76"/>
    </row>
    <row r="1046" spans="1:35" s="46" customFormat="1" ht="14.25" x14ac:dyDescent="0.25">
      <c r="A1046" s="56">
        <v>1036</v>
      </c>
      <c r="B1046" s="40"/>
      <c r="C1046" s="40" t="s">
        <v>353</v>
      </c>
      <c r="D1046" s="40"/>
      <c r="E1046" s="56">
        <v>2</v>
      </c>
      <c r="F1046" s="30" t="s">
        <v>67</v>
      </c>
      <c r="G1046" s="74">
        <v>50</v>
      </c>
      <c r="H1046" s="74">
        <v>100</v>
      </c>
      <c r="I1046" s="36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55"/>
      <c r="X1046" s="75"/>
      <c r="Y1046" s="76"/>
      <c r="Z1046" s="76"/>
      <c r="AA1046" s="76"/>
      <c r="AB1046" s="76"/>
      <c r="AC1046" s="76"/>
      <c r="AD1046" s="76"/>
      <c r="AE1046" s="76"/>
      <c r="AF1046" s="76"/>
      <c r="AG1046" s="76"/>
      <c r="AH1046" s="76"/>
      <c r="AI1046" s="76"/>
    </row>
    <row r="1047" spans="1:35" s="46" customFormat="1" ht="14.25" x14ac:dyDescent="0.25">
      <c r="A1047" s="56">
        <v>1037</v>
      </c>
      <c r="B1047" s="40"/>
      <c r="C1047" s="40" t="s">
        <v>354</v>
      </c>
      <c r="D1047" s="40"/>
      <c r="E1047" s="56">
        <v>2</v>
      </c>
      <c r="F1047" s="30" t="s">
        <v>67</v>
      </c>
      <c r="G1047" s="74">
        <v>105</v>
      </c>
      <c r="H1047" s="74">
        <v>210</v>
      </c>
      <c r="I1047" s="36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55"/>
      <c r="X1047" s="75"/>
      <c r="Y1047" s="76"/>
      <c r="Z1047" s="76"/>
      <c r="AA1047" s="76"/>
      <c r="AB1047" s="76"/>
      <c r="AC1047" s="76"/>
      <c r="AD1047" s="76"/>
      <c r="AE1047" s="76"/>
      <c r="AF1047" s="76"/>
      <c r="AG1047" s="76"/>
      <c r="AH1047" s="76"/>
      <c r="AI1047" s="76"/>
    </row>
    <row r="1048" spans="1:35" s="46" customFormat="1" ht="14.25" x14ac:dyDescent="0.25">
      <c r="A1048" s="56">
        <v>1038</v>
      </c>
      <c r="B1048" s="40"/>
      <c r="C1048" s="40" t="s">
        <v>355</v>
      </c>
      <c r="D1048" s="40"/>
      <c r="E1048" s="56">
        <v>2</v>
      </c>
      <c r="F1048" s="30" t="s">
        <v>67</v>
      </c>
      <c r="G1048" s="74">
        <v>55</v>
      </c>
      <c r="H1048" s="74">
        <v>110</v>
      </c>
      <c r="I1048" s="36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55"/>
      <c r="X1048" s="75"/>
      <c r="Y1048" s="76"/>
      <c r="Z1048" s="76"/>
      <c r="AA1048" s="76"/>
      <c r="AB1048" s="76"/>
      <c r="AC1048" s="76"/>
      <c r="AD1048" s="76"/>
      <c r="AE1048" s="76"/>
      <c r="AF1048" s="76"/>
      <c r="AG1048" s="76"/>
      <c r="AH1048" s="76"/>
      <c r="AI1048" s="76"/>
    </row>
    <row r="1049" spans="1:35" s="46" customFormat="1" ht="14.25" x14ac:dyDescent="0.25">
      <c r="A1049" s="56">
        <v>1039</v>
      </c>
      <c r="B1049" s="40"/>
      <c r="C1049" s="40" t="s">
        <v>356</v>
      </c>
      <c r="D1049" s="40"/>
      <c r="E1049" s="56">
        <v>2</v>
      </c>
      <c r="F1049" s="30" t="s">
        <v>67</v>
      </c>
      <c r="G1049" s="74">
        <v>50</v>
      </c>
      <c r="H1049" s="74">
        <v>100</v>
      </c>
      <c r="I1049" s="36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55"/>
      <c r="X1049" s="75"/>
      <c r="Y1049" s="76"/>
      <c r="Z1049" s="76"/>
      <c r="AA1049" s="76"/>
      <c r="AB1049" s="76"/>
      <c r="AC1049" s="76"/>
      <c r="AD1049" s="76"/>
      <c r="AE1049" s="76"/>
      <c r="AF1049" s="76"/>
      <c r="AG1049" s="76"/>
      <c r="AH1049" s="76"/>
      <c r="AI1049" s="76"/>
    </row>
    <row r="1050" spans="1:35" s="46" customFormat="1" ht="14.25" x14ac:dyDescent="0.25">
      <c r="A1050" s="56">
        <v>1040</v>
      </c>
      <c r="B1050" s="40"/>
      <c r="C1050" s="40" t="s">
        <v>357</v>
      </c>
      <c r="D1050" s="40"/>
      <c r="E1050" s="56">
        <v>2</v>
      </c>
      <c r="F1050" s="30" t="s">
        <v>67</v>
      </c>
      <c r="G1050" s="74">
        <v>176</v>
      </c>
      <c r="H1050" s="74">
        <v>352</v>
      </c>
      <c r="I1050" s="36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55"/>
      <c r="X1050" s="75"/>
      <c r="Y1050" s="76"/>
      <c r="Z1050" s="76"/>
      <c r="AA1050" s="76"/>
      <c r="AB1050" s="76"/>
      <c r="AC1050" s="76"/>
      <c r="AD1050" s="76"/>
      <c r="AE1050" s="76"/>
      <c r="AF1050" s="76"/>
      <c r="AG1050" s="76"/>
      <c r="AH1050" s="76"/>
      <c r="AI1050" s="76"/>
    </row>
    <row r="1051" spans="1:35" s="46" customFormat="1" ht="14.25" x14ac:dyDescent="0.25">
      <c r="A1051" s="63">
        <v>1041</v>
      </c>
      <c r="B1051" s="69" t="s">
        <v>344</v>
      </c>
      <c r="C1051" s="69" t="s">
        <v>362</v>
      </c>
      <c r="D1051" s="69" t="s">
        <v>28</v>
      </c>
      <c r="E1051" s="70"/>
      <c r="F1051" s="70"/>
      <c r="G1051" s="69"/>
      <c r="H1051" s="71">
        <v>36000</v>
      </c>
      <c r="I1051" s="69" t="s">
        <v>64</v>
      </c>
      <c r="J1051" s="106"/>
      <c r="K1051" s="106">
        <v>1</v>
      </c>
      <c r="L1051" s="106"/>
      <c r="M1051" s="106"/>
      <c r="N1051" s="106">
        <v>1</v>
      </c>
      <c r="O1051" s="106"/>
      <c r="P1051" s="106"/>
      <c r="Q1051" s="106"/>
      <c r="R1051" s="106">
        <v>1</v>
      </c>
      <c r="S1051" s="106"/>
      <c r="T1051" s="106"/>
      <c r="U1051" s="106"/>
      <c r="V1051" s="78"/>
      <c r="W1051" s="47"/>
      <c r="X1051" s="79"/>
      <c r="Y1051" s="79">
        <f>H1051/3</f>
        <v>12000</v>
      </c>
      <c r="Z1051" s="79"/>
      <c r="AA1051" s="79"/>
      <c r="AB1051" s="79">
        <f>Y1051</f>
        <v>12000</v>
      </c>
      <c r="AC1051" s="79"/>
      <c r="AD1051" s="79"/>
      <c r="AE1051" s="79"/>
      <c r="AF1051" s="79">
        <f>AB1051</f>
        <v>12000</v>
      </c>
      <c r="AG1051" s="73"/>
      <c r="AH1051" s="73"/>
      <c r="AI1051" s="73"/>
    </row>
    <row r="1052" spans="1:35" s="46" customFormat="1" ht="14.25" x14ac:dyDescent="0.25">
      <c r="A1052" s="56">
        <v>1042</v>
      </c>
      <c r="B1052" s="40"/>
      <c r="C1052" s="40" t="s">
        <v>348</v>
      </c>
      <c r="D1052" s="40"/>
      <c r="E1052" s="56">
        <v>24</v>
      </c>
      <c r="F1052" s="30" t="s">
        <v>67</v>
      </c>
      <c r="G1052" s="74">
        <v>380</v>
      </c>
      <c r="H1052" s="74">
        <v>9120</v>
      </c>
      <c r="I1052" s="36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55"/>
      <c r="X1052" s="75"/>
      <c r="Y1052" s="76"/>
      <c r="Z1052" s="76"/>
      <c r="AA1052" s="76"/>
      <c r="AB1052" s="76"/>
      <c r="AC1052" s="76"/>
      <c r="AD1052" s="76"/>
      <c r="AE1052" s="76"/>
      <c r="AF1052" s="76"/>
      <c r="AG1052" s="76"/>
      <c r="AH1052" s="76"/>
      <c r="AI1052" s="76"/>
    </row>
    <row r="1053" spans="1:35" s="46" customFormat="1" ht="14.25" x14ac:dyDescent="0.25">
      <c r="A1053" s="56">
        <v>1043</v>
      </c>
      <c r="B1053" s="40"/>
      <c r="C1053" s="40" t="s">
        <v>347</v>
      </c>
      <c r="D1053" s="40"/>
      <c r="E1053" s="56">
        <v>24</v>
      </c>
      <c r="F1053" s="30" t="s">
        <v>67</v>
      </c>
      <c r="G1053" s="74">
        <v>100</v>
      </c>
      <c r="H1053" s="74">
        <v>2400</v>
      </c>
      <c r="I1053" s="36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55"/>
      <c r="X1053" s="75"/>
      <c r="Y1053" s="76"/>
      <c r="Z1053" s="76"/>
      <c r="AA1053" s="76"/>
      <c r="AB1053" s="76"/>
      <c r="AC1053" s="76"/>
      <c r="AD1053" s="76"/>
      <c r="AE1053" s="76"/>
      <c r="AF1053" s="76"/>
      <c r="AG1053" s="76"/>
      <c r="AH1053" s="76"/>
      <c r="AI1053" s="76"/>
    </row>
    <row r="1054" spans="1:35" s="46" customFormat="1" ht="14.25" x14ac:dyDescent="0.25">
      <c r="A1054" s="56">
        <v>1044</v>
      </c>
      <c r="B1054" s="40"/>
      <c r="C1054" s="40" t="s">
        <v>349</v>
      </c>
      <c r="D1054" s="40"/>
      <c r="E1054" s="56">
        <v>24</v>
      </c>
      <c r="F1054" s="30" t="s">
        <v>67</v>
      </c>
      <c r="G1054" s="74">
        <v>155</v>
      </c>
      <c r="H1054" s="74">
        <v>3720</v>
      </c>
      <c r="I1054" s="36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55"/>
      <c r="X1054" s="75"/>
      <c r="Y1054" s="76"/>
      <c r="Z1054" s="76"/>
      <c r="AA1054" s="76"/>
      <c r="AB1054" s="76"/>
      <c r="AC1054" s="76"/>
      <c r="AD1054" s="76"/>
      <c r="AE1054" s="76"/>
      <c r="AF1054" s="76"/>
      <c r="AG1054" s="76"/>
      <c r="AH1054" s="76"/>
      <c r="AI1054" s="76"/>
    </row>
    <row r="1055" spans="1:35" s="46" customFormat="1" ht="14.25" x14ac:dyDescent="0.25">
      <c r="A1055" s="56">
        <v>1045</v>
      </c>
      <c r="B1055" s="40"/>
      <c r="C1055" s="40" t="s">
        <v>350</v>
      </c>
      <c r="D1055" s="40"/>
      <c r="E1055" s="56">
        <v>24</v>
      </c>
      <c r="F1055" s="30" t="s">
        <v>67</v>
      </c>
      <c r="G1055" s="74">
        <v>75</v>
      </c>
      <c r="H1055" s="74">
        <v>1800</v>
      </c>
      <c r="I1055" s="36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55"/>
      <c r="X1055" s="75"/>
      <c r="Y1055" s="76"/>
      <c r="Z1055" s="76"/>
      <c r="AA1055" s="76"/>
      <c r="AB1055" s="76"/>
      <c r="AC1055" s="76"/>
      <c r="AD1055" s="76"/>
      <c r="AE1055" s="76"/>
      <c r="AF1055" s="76"/>
      <c r="AG1055" s="76"/>
      <c r="AH1055" s="76"/>
      <c r="AI1055" s="76"/>
    </row>
    <row r="1056" spans="1:35" s="46" customFormat="1" ht="14.25" x14ac:dyDescent="0.25">
      <c r="A1056" s="56">
        <v>1046</v>
      </c>
      <c r="B1056" s="40"/>
      <c r="C1056" s="40" t="s">
        <v>351</v>
      </c>
      <c r="D1056" s="40"/>
      <c r="E1056" s="56">
        <v>24</v>
      </c>
      <c r="F1056" s="30" t="s">
        <v>67</v>
      </c>
      <c r="G1056" s="74">
        <v>189</v>
      </c>
      <c r="H1056" s="74">
        <v>4536</v>
      </c>
      <c r="I1056" s="36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55"/>
      <c r="X1056" s="75"/>
      <c r="Y1056" s="76"/>
      <c r="Z1056" s="76"/>
      <c r="AA1056" s="76"/>
      <c r="AB1056" s="76"/>
      <c r="AC1056" s="76"/>
      <c r="AD1056" s="76"/>
      <c r="AE1056" s="76"/>
      <c r="AF1056" s="76"/>
      <c r="AG1056" s="76"/>
      <c r="AH1056" s="76"/>
      <c r="AI1056" s="76"/>
    </row>
    <row r="1057" spans="1:35" s="46" customFormat="1" ht="14.25" x14ac:dyDescent="0.25">
      <c r="A1057" s="56">
        <v>1047</v>
      </c>
      <c r="B1057" s="40"/>
      <c r="C1057" s="40" t="s">
        <v>352</v>
      </c>
      <c r="D1057" s="40"/>
      <c r="E1057" s="56">
        <v>24</v>
      </c>
      <c r="F1057" s="30" t="s">
        <v>67</v>
      </c>
      <c r="G1057" s="74">
        <v>165</v>
      </c>
      <c r="H1057" s="74">
        <v>3960</v>
      </c>
      <c r="I1057" s="36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55"/>
      <c r="X1057" s="75"/>
      <c r="Y1057" s="76"/>
      <c r="Z1057" s="76"/>
      <c r="AA1057" s="76"/>
      <c r="AB1057" s="76"/>
      <c r="AC1057" s="76"/>
      <c r="AD1057" s="76"/>
      <c r="AE1057" s="76"/>
      <c r="AF1057" s="76"/>
      <c r="AG1057" s="76"/>
      <c r="AH1057" s="76"/>
      <c r="AI1057" s="76"/>
    </row>
    <row r="1058" spans="1:35" s="46" customFormat="1" ht="14.25" x14ac:dyDescent="0.25">
      <c r="A1058" s="56">
        <v>1048</v>
      </c>
      <c r="B1058" s="40"/>
      <c r="C1058" s="40" t="s">
        <v>353</v>
      </c>
      <c r="D1058" s="40"/>
      <c r="E1058" s="56">
        <v>24</v>
      </c>
      <c r="F1058" s="30" t="s">
        <v>67</v>
      </c>
      <c r="G1058" s="74">
        <v>50</v>
      </c>
      <c r="H1058" s="74">
        <v>1200</v>
      </c>
      <c r="I1058" s="36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55"/>
      <c r="X1058" s="75"/>
      <c r="Y1058" s="76"/>
      <c r="Z1058" s="76"/>
      <c r="AA1058" s="76"/>
      <c r="AB1058" s="76"/>
      <c r="AC1058" s="76"/>
      <c r="AD1058" s="76"/>
      <c r="AE1058" s="76"/>
      <c r="AF1058" s="76"/>
      <c r="AG1058" s="76"/>
      <c r="AH1058" s="76"/>
      <c r="AI1058" s="76"/>
    </row>
    <row r="1059" spans="1:35" s="46" customFormat="1" ht="14.25" x14ac:dyDescent="0.25">
      <c r="A1059" s="56">
        <v>1049</v>
      </c>
      <c r="B1059" s="40"/>
      <c r="C1059" s="40" t="s">
        <v>354</v>
      </c>
      <c r="D1059" s="40"/>
      <c r="E1059" s="56">
        <v>24</v>
      </c>
      <c r="F1059" s="30" t="s">
        <v>67</v>
      </c>
      <c r="G1059" s="74">
        <v>105</v>
      </c>
      <c r="H1059" s="74">
        <v>2520</v>
      </c>
      <c r="I1059" s="36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55"/>
      <c r="X1059" s="75"/>
      <c r="Y1059" s="76"/>
      <c r="Z1059" s="76"/>
      <c r="AA1059" s="76"/>
      <c r="AB1059" s="76"/>
      <c r="AC1059" s="76"/>
      <c r="AD1059" s="76"/>
      <c r="AE1059" s="76"/>
      <c r="AF1059" s="76"/>
      <c r="AG1059" s="76"/>
      <c r="AH1059" s="76"/>
      <c r="AI1059" s="76"/>
    </row>
    <row r="1060" spans="1:35" s="46" customFormat="1" ht="14.25" x14ac:dyDescent="0.25">
      <c r="A1060" s="56">
        <v>1050</v>
      </c>
      <c r="B1060" s="40"/>
      <c r="C1060" s="40" t="s">
        <v>355</v>
      </c>
      <c r="D1060" s="40"/>
      <c r="E1060" s="56">
        <v>24</v>
      </c>
      <c r="F1060" s="30" t="s">
        <v>67</v>
      </c>
      <c r="G1060" s="74">
        <v>55</v>
      </c>
      <c r="H1060" s="74">
        <v>1320</v>
      </c>
      <c r="I1060" s="36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55"/>
      <c r="X1060" s="75"/>
      <c r="Y1060" s="76"/>
      <c r="Z1060" s="76"/>
      <c r="AA1060" s="76"/>
      <c r="AB1060" s="76"/>
      <c r="AC1060" s="76"/>
      <c r="AD1060" s="76"/>
      <c r="AE1060" s="76"/>
      <c r="AF1060" s="76"/>
      <c r="AG1060" s="76"/>
      <c r="AH1060" s="76"/>
      <c r="AI1060" s="76"/>
    </row>
    <row r="1061" spans="1:35" s="46" customFormat="1" ht="14.25" x14ac:dyDescent="0.25">
      <c r="A1061" s="56">
        <v>1051</v>
      </c>
      <c r="B1061" s="40"/>
      <c r="C1061" s="40" t="s">
        <v>356</v>
      </c>
      <c r="D1061" s="40"/>
      <c r="E1061" s="56">
        <v>24</v>
      </c>
      <c r="F1061" s="30" t="s">
        <v>67</v>
      </c>
      <c r="G1061" s="74">
        <v>50</v>
      </c>
      <c r="H1061" s="74">
        <v>1200</v>
      </c>
      <c r="I1061" s="36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55"/>
      <c r="X1061" s="75"/>
      <c r="Y1061" s="76"/>
      <c r="Z1061" s="76"/>
      <c r="AA1061" s="76"/>
      <c r="AB1061" s="76"/>
      <c r="AC1061" s="76"/>
      <c r="AD1061" s="76"/>
      <c r="AE1061" s="76"/>
      <c r="AF1061" s="76"/>
      <c r="AG1061" s="76"/>
      <c r="AH1061" s="76"/>
      <c r="AI1061" s="76"/>
    </row>
    <row r="1062" spans="1:35" s="46" customFormat="1" ht="14.25" x14ac:dyDescent="0.25">
      <c r="A1062" s="56">
        <v>1052</v>
      </c>
      <c r="B1062" s="40"/>
      <c r="C1062" s="40" t="s">
        <v>357</v>
      </c>
      <c r="D1062" s="40"/>
      <c r="E1062" s="56">
        <v>24</v>
      </c>
      <c r="F1062" s="30" t="s">
        <v>67</v>
      </c>
      <c r="G1062" s="74">
        <v>176</v>
      </c>
      <c r="H1062" s="74">
        <v>4224</v>
      </c>
      <c r="I1062" s="36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55"/>
      <c r="X1062" s="75"/>
      <c r="Y1062" s="76"/>
      <c r="Z1062" s="76"/>
      <c r="AA1062" s="76"/>
      <c r="AB1062" s="76"/>
      <c r="AC1062" s="76"/>
      <c r="AD1062" s="76"/>
      <c r="AE1062" s="76"/>
      <c r="AF1062" s="76"/>
      <c r="AG1062" s="76"/>
      <c r="AH1062" s="76"/>
      <c r="AI1062" s="76"/>
    </row>
    <row r="1063" spans="1:35" s="46" customFormat="1" ht="14.25" x14ac:dyDescent="0.25">
      <c r="A1063" s="63">
        <v>1053</v>
      </c>
      <c r="B1063" s="69" t="s">
        <v>344</v>
      </c>
      <c r="C1063" s="69" t="s">
        <v>363</v>
      </c>
      <c r="D1063" s="69" t="s">
        <v>28</v>
      </c>
      <c r="E1063" s="70"/>
      <c r="F1063" s="70"/>
      <c r="G1063" s="69"/>
      <c r="H1063" s="71">
        <v>36000</v>
      </c>
      <c r="I1063" s="69" t="s">
        <v>64</v>
      </c>
      <c r="J1063" s="106"/>
      <c r="K1063" s="106">
        <v>1</v>
      </c>
      <c r="L1063" s="106"/>
      <c r="M1063" s="106"/>
      <c r="N1063" s="106">
        <v>1</v>
      </c>
      <c r="O1063" s="106"/>
      <c r="P1063" s="106"/>
      <c r="Q1063" s="106"/>
      <c r="R1063" s="106">
        <v>1</v>
      </c>
      <c r="S1063" s="106"/>
      <c r="T1063" s="106"/>
      <c r="U1063" s="106"/>
      <c r="V1063" s="78"/>
      <c r="W1063" s="47"/>
      <c r="X1063" s="79"/>
      <c r="Y1063" s="79">
        <f>H1063/3</f>
        <v>12000</v>
      </c>
      <c r="Z1063" s="79"/>
      <c r="AA1063" s="79"/>
      <c r="AB1063" s="79">
        <f>Y1063</f>
        <v>12000</v>
      </c>
      <c r="AC1063" s="79"/>
      <c r="AD1063" s="79"/>
      <c r="AE1063" s="79"/>
      <c r="AF1063" s="79">
        <f>AB1063</f>
        <v>12000</v>
      </c>
      <c r="AG1063" s="73"/>
      <c r="AH1063" s="73"/>
      <c r="AI1063" s="73"/>
    </row>
    <row r="1064" spans="1:35" s="46" customFormat="1" ht="14.25" x14ac:dyDescent="0.25">
      <c r="A1064" s="56">
        <v>1054</v>
      </c>
      <c r="B1064" s="40"/>
      <c r="C1064" s="40" t="s">
        <v>348</v>
      </c>
      <c r="D1064" s="40"/>
      <c r="E1064" s="56">
        <v>24</v>
      </c>
      <c r="F1064" s="30" t="s">
        <v>67</v>
      </c>
      <c r="G1064" s="74">
        <v>380</v>
      </c>
      <c r="H1064" s="74">
        <v>9120</v>
      </c>
      <c r="I1064" s="36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55"/>
      <c r="X1064" s="75"/>
      <c r="Y1064" s="76"/>
      <c r="Z1064" s="76"/>
      <c r="AA1064" s="76"/>
      <c r="AB1064" s="76"/>
      <c r="AC1064" s="76"/>
      <c r="AD1064" s="76"/>
      <c r="AE1064" s="76"/>
      <c r="AF1064" s="76"/>
      <c r="AG1064" s="76"/>
      <c r="AH1064" s="76"/>
      <c r="AI1064" s="76"/>
    </row>
    <row r="1065" spans="1:35" s="46" customFormat="1" ht="14.25" x14ac:dyDescent="0.25">
      <c r="A1065" s="56">
        <v>1055</v>
      </c>
      <c r="B1065" s="40"/>
      <c r="C1065" s="40" t="s">
        <v>347</v>
      </c>
      <c r="D1065" s="40"/>
      <c r="E1065" s="56">
        <v>24</v>
      </c>
      <c r="F1065" s="30" t="s">
        <v>67</v>
      </c>
      <c r="G1065" s="74">
        <v>100</v>
      </c>
      <c r="H1065" s="74">
        <v>2400</v>
      </c>
      <c r="I1065" s="36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55"/>
      <c r="X1065" s="75"/>
      <c r="Y1065" s="76"/>
      <c r="Z1065" s="76"/>
      <c r="AA1065" s="76"/>
      <c r="AB1065" s="76"/>
      <c r="AC1065" s="76"/>
      <c r="AD1065" s="76"/>
      <c r="AE1065" s="76"/>
      <c r="AF1065" s="76"/>
      <c r="AG1065" s="76"/>
      <c r="AH1065" s="76"/>
      <c r="AI1065" s="76"/>
    </row>
    <row r="1066" spans="1:35" s="46" customFormat="1" ht="14.25" x14ac:dyDescent="0.25">
      <c r="A1066" s="56">
        <v>1056</v>
      </c>
      <c r="B1066" s="40"/>
      <c r="C1066" s="40" t="s">
        <v>349</v>
      </c>
      <c r="D1066" s="40"/>
      <c r="E1066" s="56">
        <v>24</v>
      </c>
      <c r="F1066" s="30" t="s">
        <v>67</v>
      </c>
      <c r="G1066" s="74">
        <v>155</v>
      </c>
      <c r="H1066" s="74">
        <v>3720</v>
      </c>
      <c r="I1066" s="36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55"/>
      <c r="X1066" s="75"/>
      <c r="Y1066" s="76"/>
      <c r="Z1066" s="76"/>
      <c r="AA1066" s="76"/>
      <c r="AB1066" s="76"/>
      <c r="AC1066" s="76"/>
      <c r="AD1066" s="76"/>
      <c r="AE1066" s="76"/>
      <c r="AF1066" s="76"/>
      <c r="AG1066" s="76"/>
      <c r="AH1066" s="76"/>
      <c r="AI1066" s="76"/>
    </row>
    <row r="1067" spans="1:35" s="46" customFormat="1" ht="14.25" x14ac:dyDescent="0.25">
      <c r="A1067" s="56">
        <v>1057</v>
      </c>
      <c r="B1067" s="40"/>
      <c r="C1067" s="40" t="s">
        <v>350</v>
      </c>
      <c r="D1067" s="40"/>
      <c r="E1067" s="56">
        <v>24</v>
      </c>
      <c r="F1067" s="30" t="s">
        <v>67</v>
      </c>
      <c r="G1067" s="74">
        <v>75</v>
      </c>
      <c r="H1067" s="74">
        <v>1800</v>
      </c>
      <c r="I1067" s="36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55"/>
      <c r="X1067" s="75"/>
      <c r="Y1067" s="76"/>
      <c r="Z1067" s="76"/>
      <c r="AA1067" s="76"/>
      <c r="AB1067" s="76"/>
      <c r="AC1067" s="76"/>
      <c r="AD1067" s="76"/>
      <c r="AE1067" s="76"/>
      <c r="AF1067" s="76"/>
      <c r="AG1067" s="76"/>
      <c r="AH1067" s="76"/>
      <c r="AI1067" s="76"/>
    </row>
    <row r="1068" spans="1:35" s="46" customFormat="1" ht="14.25" x14ac:dyDescent="0.25">
      <c r="A1068" s="56">
        <v>1058</v>
      </c>
      <c r="B1068" s="40"/>
      <c r="C1068" s="40" t="s">
        <v>351</v>
      </c>
      <c r="D1068" s="40"/>
      <c r="E1068" s="56">
        <v>24</v>
      </c>
      <c r="F1068" s="30" t="s">
        <v>67</v>
      </c>
      <c r="G1068" s="74">
        <v>189</v>
      </c>
      <c r="H1068" s="74">
        <v>4536</v>
      </c>
      <c r="I1068" s="36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55"/>
      <c r="X1068" s="75"/>
      <c r="Y1068" s="76"/>
      <c r="Z1068" s="76"/>
      <c r="AA1068" s="76"/>
      <c r="AB1068" s="76"/>
      <c r="AC1068" s="76"/>
      <c r="AD1068" s="76"/>
      <c r="AE1068" s="76"/>
      <c r="AF1068" s="76"/>
      <c r="AG1068" s="76"/>
      <c r="AH1068" s="76"/>
      <c r="AI1068" s="76"/>
    </row>
    <row r="1069" spans="1:35" s="46" customFormat="1" ht="14.25" x14ac:dyDescent="0.25">
      <c r="A1069" s="56">
        <v>1059</v>
      </c>
      <c r="B1069" s="40"/>
      <c r="C1069" s="40" t="s">
        <v>352</v>
      </c>
      <c r="D1069" s="40"/>
      <c r="E1069" s="56">
        <v>24</v>
      </c>
      <c r="F1069" s="30" t="s">
        <v>67</v>
      </c>
      <c r="G1069" s="74">
        <v>165</v>
      </c>
      <c r="H1069" s="74">
        <v>3960</v>
      </c>
      <c r="I1069" s="36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55"/>
      <c r="X1069" s="75"/>
      <c r="Y1069" s="76"/>
      <c r="Z1069" s="76"/>
      <c r="AA1069" s="76"/>
      <c r="AB1069" s="76"/>
      <c r="AC1069" s="76"/>
      <c r="AD1069" s="76"/>
      <c r="AE1069" s="76"/>
      <c r="AF1069" s="76"/>
      <c r="AG1069" s="76"/>
      <c r="AH1069" s="76"/>
      <c r="AI1069" s="76"/>
    </row>
    <row r="1070" spans="1:35" s="46" customFormat="1" ht="14.25" x14ac:dyDescent="0.25">
      <c r="A1070" s="56">
        <v>1060</v>
      </c>
      <c r="B1070" s="40"/>
      <c r="C1070" s="40" t="s">
        <v>353</v>
      </c>
      <c r="D1070" s="40"/>
      <c r="E1070" s="56">
        <v>24</v>
      </c>
      <c r="F1070" s="30" t="s">
        <v>67</v>
      </c>
      <c r="G1070" s="74">
        <v>50</v>
      </c>
      <c r="H1070" s="74">
        <v>1200</v>
      </c>
      <c r="I1070" s="36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55"/>
      <c r="X1070" s="75"/>
      <c r="Y1070" s="76"/>
      <c r="Z1070" s="76"/>
      <c r="AA1070" s="76"/>
      <c r="AB1070" s="76"/>
      <c r="AC1070" s="76"/>
      <c r="AD1070" s="76"/>
      <c r="AE1070" s="76"/>
      <c r="AF1070" s="76"/>
      <c r="AG1070" s="76"/>
      <c r="AH1070" s="76"/>
      <c r="AI1070" s="76"/>
    </row>
    <row r="1071" spans="1:35" s="46" customFormat="1" ht="14.25" x14ac:dyDescent="0.25">
      <c r="A1071" s="56">
        <v>1061</v>
      </c>
      <c r="B1071" s="40"/>
      <c r="C1071" s="40" t="s">
        <v>354</v>
      </c>
      <c r="D1071" s="40"/>
      <c r="E1071" s="56">
        <v>24</v>
      </c>
      <c r="F1071" s="30" t="s">
        <v>67</v>
      </c>
      <c r="G1071" s="74">
        <v>105</v>
      </c>
      <c r="H1071" s="74">
        <v>2520</v>
      </c>
      <c r="I1071" s="36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55"/>
      <c r="X1071" s="75"/>
      <c r="Y1071" s="76"/>
      <c r="Z1071" s="76"/>
      <c r="AA1071" s="76"/>
      <c r="AB1071" s="76"/>
      <c r="AC1071" s="76"/>
      <c r="AD1071" s="76"/>
      <c r="AE1071" s="76"/>
      <c r="AF1071" s="76"/>
      <c r="AG1071" s="76"/>
      <c r="AH1071" s="76"/>
      <c r="AI1071" s="76"/>
    </row>
    <row r="1072" spans="1:35" s="46" customFormat="1" ht="14.25" x14ac:dyDescent="0.25">
      <c r="A1072" s="56">
        <v>1062</v>
      </c>
      <c r="B1072" s="40"/>
      <c r="C1072" s="40" t="s">
        <v>356</v>
      </c>
      <c r="D1072" s="40"/>
      <c r="E1072" s="56">
        <v>24</v>
      </c>
      <c r="F1072" s="30" t="s">
        <v>67</v>
      </c>
      <c r="G1072" s="74">
        <v>50</v>
      </c>
      <c r="H1072" s="74">
        <v>1200</v>
      </c>
      <c r="I1072" s="36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55"/>
      <c r="X1072" s="75"/>
      <c r="Y1072" s="76"/>
      <c r="Z1072" s="76"/>
      <c r="AA1072" s="76"/>
      <c r="AB1072" s="76"/>
      <c r="AC1072" s="76"/>
      <c r="AD1072" s="76"/>
      <c r="AE1072" s="76"/>
      <c r="AF1072" s="76"/>
      <c r="AG1072" s="76"/>
      <c r="AH1072" s="76"/>
      <c r="AI1072" s="76"/>
    </row>
    <row r="1073" spans="1:35" s="46" customFormat="1" ht="14.25" x14ac:dyDescent="0.25">
      <c r="A1073" s="56">
        <v>1063</v>
      </c>
      <c r="B1073" s="40"/>
      <c r="C1073" s="40" t="s">
        <v>357</v>
      </c>
      <c r="D1073" s="40"/>
      <c r="E1073" s="56">
        <v>24</v>
      </c>
      <c r="F1073" s="30" t="s">
        <v>67</v>
      </c>
      <c r="G1073" s="74">
        <v>176</v>
      </c>
      <c r="H1073" s="74">
        <v>4224</v>
      </c>
      <c r="I1073" s="36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55"/>
      <c r="X1073" s="75"/>
      <c r="Y1073" s="76"/>
      <c r="Z1073" s="76"/>
      <c r="AA1073" s="76"/>
      <c r="AB1073" s="76"/>
      <c r="AC1073" s="76"/>
      <c r="AD1073" s="76"/>
      <c r="AE1073" s="76"/>
      <c r="AF1073" s="76"/>
      <c r="AG1073" s="76"/>
      <c r="AH1073" s="76"/>
      <c r="AI1073" s="76"/>
    </row>
    <row r="1074" spans="1:35" s="46" customFormat="1" ht="14.25" x14ac:dyDescent="0.25">
      <c r="A1074" s="56">
        <v>1064</v>
      </c>
      <c r="B1074" s="40"/>
      <c r="C1074" s="40" t="s">
        <v>355</v>
      </c>
      <c r="D1074" s="40"/>
      <c r="E1074" s="56">
        <v>24</v>
      </c>
      <c r="F1074" s="30" t="s">
        <v>67</v>
      </c>
      <c r="G1074" s="74">
        <v>55</v>
      </c>
      <c r="H1074" s="74">
        <v>1320</v>
      </c>
      <c r="I1074" s="36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55"/>
      <c r="X1074" s="75"/>
      <c r="Y1074" s="76"/>
      <c r="Z1074" s="76"/>
      <c r="AA1074" s="76"/>
      <c r="AB1074" s="76"/>
      <c r="AC1074" s="76"/>
      <c r="AD1074" s="76"/>
      <c r="AE1074" s="76"/>
      <c r="AF1074" s="76"/>
      <c r="AG1074" s="76"/>
      <c r="AH1074" s="76"/>
      <c r="AI1074" s="76"/>
    </row>
    <row r="1075" spans="1:35" s="46" customFormat="1" ht="27" x14ac:dyDescent="0.25">
      <c r="A1075" s="63">
        <v>1065</v>
      </c>
      <c r="B1075" s="64" t="s">
        <v>364</v>
      </c>
      <c r="C1075" s="64" t="s">
        <v>365</v>
      </c>
      <c r="D1075" s="64" t="s">
        <v>26</v>
      </c>
      <c r="E1075" s="65"/>
      <c r="F1075" s="65"/>
      <c r="G1075" s="64"/>
      <c r="H1075" s="34">
        <v>80000</v>
      </c>
      <c r="I1075" s="64" t="s">
        <v>64</v>
      </c>
      <c r="J1075" s="105">
        <f>J1076</f>
        <v>2</v>
      </c>
      <c r="K1075" s="105">
        <f t="shared" ref="K1075:AI1075" si="4">K1076</f>
        <v>0</v>
      </c>
      <c r="L1075" s="105">
        <f t="shared" si="4"/>
        <v>1</v>
      </c>
      <c r="M1075" s="105">
        <f t="shared" si="4"/>
        <v>0</v>
      </c>
      <c r="N1075" s="105">
        <f t="shared" si="4"/>
        <v>0</v>
      </c>
      <c r="O1075" s="105">
        <f t="shared" si="4"/>
        <v>1</v>
      </c>
      <c r="P1075" s="105">
        <f t="shared" si="4"/>
        <v>0</v>
      </c>
      <c r="Q1075" s="105">
        <f t="shared" si="4"/>
        <v>0</v>
      </c>
      <c r="R1075" s="105">
        <f t="shared" si="4"/>
        <v>0</v>
      </c>
      <c r="S1075" s="105">
        <f t="shared" si="4"/>
        <v>0</v>
      </c>
      <c r="T1075" s="105">
        <f t="shared" si="4"/>
        <v>0</v>
      </c>
      <c r="U1075" s="105">
        <f t="shared" si="4"/>
        <v>0</v>
      </c>
      <c r="V1075" s="84"/>
      <c r="W1075" s="89">
        <f t="shared" si="4"/>
        <v>0</v>
      </c>
      <c r="X1075" s="90">
        <f t="shared" si="4"/>
        <v>40000</v>
      </c>
      <c r="Y1075" s="90">
        <f t="shared" si="4"/>
        <v>0</v>
      </c>
      <c r="Z1075" s="90">
        <f t="shared" si="4"/>
        <v>20000</v>
      </c>
      <c r="AA1075" s="90">
        <f t="shared" si="4"/>
        <v>0</v>
      </c>
      <c r="AB1075" s="90">
        <f t="shared" si="4"/>
        <v>0</v>
      </c>
      <c r="AC1075" s="90">
        <f t="shared" si="4"/>
        <v>20000</v>
      </c>
      <c r="AD1075" s="68">
        <f t="shared" si="4"/>
        <v>0</v>
      </c>
      <c r="AE1075" s="68">
        <f t="shared" si="4"/>
        <v>0</v>
      </c>
      <c r="AF1075" s="68">
        <f t="shared" si="4"/>
        <v>0</v>
      </c>
      <c r="AG1075" s="68">
        <f t="shared" si="4"/>
        <v>0</v>
      </c>
      <c r="AH1075" s="68">
        <f t="shared" si="4"/>
        <v>0</v>
      </c>
      <c r="AI1075" s="68">
        <f t="shared" si="4"/>
        <v>0</v>
      </c>
    </row>
    <row r="1076" spans="1:35" s="46" customFormat="1" ht="14.25" x14ac:dyDescent="0.25">
      <c r="A1076" s="63">
        <v>1066</v>
      </c>
      <c r="B1076" s="69" t="s">
        <v>364</v>
      </c>
      <c r="C1076" s="69" t="s">
        <v>366</v>
      </c>
      <c r="D1076" s="69" t="s">
        <v>28</v>
      </c>
      <c r="E1076" s="70"/>
      <c r="F1076" s="70"/>
      <c r="G1076" s="69"/>
      <c r="H1076" s="71">
        <v>80000</v>
      </c>
      <c r="I1076" s="69" t="s">
        <v>64</v>
      </c>
      <c r="J1076" s="107">
        <v>2</v>
      </c>
      <c r="K1076" s="107"/>
      <c r="L1076" s="107">
        <v>1</v>
      </c>
      <c r="M1076" s="107"/>
      <c r="N1076" s="107"/>
      <c r="O1076" s="107">
        <v>1</v>
      </c>
      <c r="P1076" s="107"/>
      <c r="Q1076" s="107"/>
      <c r="R1076" s="107"/>
      <c r="S1076" s="107"/>
      <c r="T1076" s="107"/>
      <c r="U1076" s="107"/>
      <c r="V1076" s="91"/>
      <c r="X1076" s="92">
        <v>40000</v>
      </c>
      <c r="Y1076" s="92"/>
      <c r="Z1076" s="92">
        <v>20000</v>
      </c>
      <c r="AA1076" s="92"/>
      <c r="AB1076" s="92"/>
      <c r="AC1076" s="92">
        <v>20000</v>
      </c>
      <c r="AD1076" s="92"/>
      <c r="AE1076" s="92"/>
      <c r="AF1076" s="92"/>
      <c r="AG1076" s="92"/>
      <c r="AH1076" s="92"/>
      <c r="AI1076" s="92"/>
    </row>
    <row r="1077" spans="1:35" s="46" customFormat="1" ht="14.25" x14ac:dyDescent="0.25">
      <c r="A1077" s="56">
        <v>1067</v>
      </c>
      <c r="B1077" s="40"/>
      <c r="C1077" s="40" t="s">
        <v>367</v>
      </c>
      <c r="D1077" s="40"/>
      <c r="E1077" s="56">
        <v>160</v>
      </c>
      <c r="F1077" s="30" t="s">
        <v>71</v>
      </c>
      <c r="G1077" s="74">
        <v>500</v>
      </c>
      <c r="H1077" s="74">
        <v>80000</v>
      </c>
      <c r="I1077" s="36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55"/>
      <c r="X1077" s="75"/>
      <c r="Y1077" s="76"/>
      <c r="Z1077" s="76"/>
      <c r="AA1077" s="76"/>
      <c r="AB1077" s="76"/>
      <c r="AC1077" s="76"/>
      <c r="AD1077" s="76"/>
      <c r="AE1077" s="76"/>
      <c r="AF1077" s="76"/>
      <c r="AG1077" s="76"/>
      <c r="AH1077" s="76"/>
      <c r="AI1077" s="76"/>
    </row>
    <row r="1078" spans="1:35" s="46" customFormat="1" ht="40.5" x14ac:dyDescent="0.25">
      <c r="A1078" s="63">
        <v>1068</v>
      </c>
      <c r="B1078" s="64" t="s">
        <v>368</v>
      </c>
      <c r="C1078" s="64" t="s">
        <v>369</v>
      </c>
      <c r="D1078" s="64" t="s">
        <v>26</v>
      </c>
      <c r="E1078" s="65"/>
      <c r="F1078" s="65"/>
      <c r="G1078" s="64"/>
      <c r="H1078" s="34">
        <v>1752558</v>
      </c>
      <c r="I1078" s="64" t="s">
        <v>64</v>
      </c>
      <c r="J1078" s="105">
        <f>J1079+J1100</f>
        <v>0</v>
      </c>
      <c r="K1078" s="105">
        <f t="shared" ref="K1078:AI1078" si="5">K1079+K1100</f>
        <v>1</v>
      </c>
      <c r="L1078" s="105">
        <f t="shared" si="5"/>
        <v>0</v>
      </c>
      <c r="M1078" s="105">
        <f t="shared" si="5"/>
        <v>0</v>
      </c>
      <c r="N1078" s="105">
        <f t="shared" si="5"/>
        <v>1</v>
      </c>
      <c r="O1078" s="105">
        <f t="shared" si="5"/>
        <v>0</v>
      </c>
      <c r="P1078" s="105">
        <f t="shared" si="5"/>
        <v>0</v>
      </c>
      <c r="Q1078" s="105">
        <f t="shared" si="5"/>
        <v>0</v>
      </c>
      <c r="R1078" s="105">
        <f t="shared" si="5"/>
        <v>0</v>
      </c>
      <c r="S1078" s="105">
        <f t="shared" si="5"/>
        <v>0</v>
      </c>
      <c r="T1078" s="105">
        <f t="shared" si="5"/>
        <v>0</v>
      </c>
      <c r="U1078" s="105">
        <f t="shared" si="5"/>
        <v>0</v>
      </c>
      <c r="V1078" s="84"/>
      <c r="W1078" s="81">
        <f t="shared" si="5"/>
        <v>0</v>
      </c>
      <c r="X1078" s="90">
        <f t="shared" si="5"/>
        <v>0</v>
      </c>
      <c r="Y1078" s="90">
        <f t="shared" si="5"/>
        <v>943523.5</v>
      </c>
      <c r="Z1078" s="90">
        <f t="shared" si="5"/>
        <v>0</v>
      </c>
      <c r="AA1078" s="90">
        <f t="shared" si="5"/>
        <v>0</v>
      </c>
      <c r="AB1078" s="90">
        <f t="shared" si="5"/>
        <v>809034.5</v>
      </c>
      <c r="AC1078" s="90">
        <f t="shared" si="5"/>
        <v>0</v>
      </c>
      <c r="AD1078" s="90">
        <f t="shared" si="5"/>
        <v>0</v>
      </c>
      <c r="AE1078" s="90">
        <f t="shared" si="5"/>
        <v>0</v>
      </c>
      <c r="AF1078" s="90">
        <f t="shared" si="5"/>
        <v>0</v>
      </c>
      <c r="AG1078" s="90">
        <f t="shared" si="5"/>
        <v>0</v>
      </c>
      <c r="AH1078" s="90">
        <f t="shared" si="5"/>
        <v>0</v>
      </c>
      <c r="AI1078" s="90">
        <f t="shared" si="5"/>
        <v>0</v>
      </c>
    </row>
    <row r="1079" spans="1:35" s="46" customFormat="1" ht="27" x14ac:dyDescent="0.25">
      <c r="A1079" s="63">
        <v>1069</v>
      </c>
      <c r="B1079" s="69" t="s">
        <v>368</v>
      </c>
      <c r="C1079" s="69" t="s">
        <v>370</v>
      </c>
      <c r="D1079" s="69" t="s">
        <v>28</v>
      </c>
      <c r="E1079" s="70"/>
      <c r="F1079" s="70"/>
      <c r="G1079" s="69"/>
      <c r="H1079" s="71">
        <v>809034.5</v>
      </c>
      <c r="I1079" s="69" t="s">
        <v>64</v>
      </c>
      <c r="J1079" s="106"/>
      <c r="K1079" s="106"/>
      <c r="L1079" s="106"/>
      <c r="M1079" s="106"/>
      <c r="N1079" s="106">
        <v>1</v>
      </c>
      <c r="O1079" s="106"/>
      <c r="P1079" s="106"/>
      <c r="Q1079" s="106"/>
      <c r="R1079" s="106"/>
      <c r="S1079" s="106"/>
      <c r="T1079" s="106"/>
      <c r="U1079" s="106"/>
      <c r="V1079" s="82"/>
      <c r="W1079" s="47"/>
      <c r="X1079" s="83"/>
      <c r="Y1079" s="83"/>
      <c r="Z1079" s="83"/>
      <c r="AA1079" s="83"/>
      <c r="AB1079" s="83">
        <f>H1079</f>
        <v>809034.5</v>
      </c>
      <c r="AC1079" s="73"/>
      <c r="AD1079" s="73"/>
      <c r="AE1079" s="73"/>
      <c r="AF1079" s="73"/>
      <c r="AG1079" s="73"/>
      <c r="AH1079" s="73"/>
      <c r="AI1079" s="73"/>
    </row>
    <row r="1080" spans="1:35" s="46" customFormat="1" ht="14.25" x14ac:dyDescent="0.25">
      <c r="A1080" s="56">
        <v>1070</v>
      </c>
      <c r="B1080" s="40"/>
      <c r="C1080" s="40" t="s">
        <v>371</v>
      </c>
      <c r="D1080" s="40"/>
      <c r="E1080" s="56">
        <v>1</v>
      </c>
      <c r="F1080" s="30" t="s">
        <v>73</v>
      </c>
      <c r="G1080" s="74">
        <v>42987</v>
      </c>
      <c r="H1080" s="74">
        <v>42987</v>
      </c>
      <c r="I1080" s="36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55"/>
      <c r="X1080" s="75"/>
      <c r="Y1080" s="76"/>
      <c r="Z1080" s="76"/>
      <c r="AA1080" s="76"/>
      <c r="AB1080" s="76"/>
      <c r="AC1080" s="76"/>
      <c r="AD1080" s="76"/>
      <c r="AE1080" s="76"/>
      <c r="AF1080" s="76"/>
      <c r="AG1080" s="76"/>
      <c r="AH1080" s="76"/>
      <c r="AI1080" s="76"/>
    </row>
    <row r="1081" spans="1:35" s="46" customFormat="1" ht="27" x14ac:dyDescent="0.25">
      <c r="A1081" s="56">
        <v>1071</v>
      </c>
      <c r="B1081" s="40"/>
      <c r="C1081" s="40" t="s">
        <v>372</v>
      </c>
      <c r="D1081" s="40"/>
      <c r="E1081" s="56">
        <v>1</v>
      </c>
      <c r="F1081" s="30" t="s">
        <v>73</v>
      </c>
      <c r="G1081" s="74">
        <v>43790.5</v>
      </c>
      <c r="H1081" s="74">
        <v>43790.5</v>
      </c>
      <c r="I1081" s="36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55"/>
      <c r="X1081" s="75"/>
      <c r="Y1081" s="76"/>
      <c r="Z1081" s="76"/>
      <c r="AA1081" s="76"/>
      <c r="AB1081" s="76"/>
      <c r="AC1081" s="76"/>
      <c r="AD1081" s="76"/>
      <c r="AE1081" s="76"/>
      <c r="AF1081" s="76"/>
      <c r="AG1081" s="76"/>
      <c r="AH1081" s="76"/>
      <c r="AI1081" s="76"/>
    </row>
    <row r="1082" spans="1:35" s="46" customFormat="1" ht="27" x14ac:dyDescent="0.25">
      <c r="A1082" s="56">
        <v>1072</v>
      </c>
      <c r="B1082" s="40"/>
      <c r="C1082" s="40" t="s">
        <v>373</v>
      </c>
      <c r="D1082" s="40"/>
      <c r="E1082" s="56">
        <v>1</v>
      </c>
      <c r="F1082" s="30" t="s">
        <v>82</v>
      </c>
      <c r="G1082" s="74">
        <v>49995</v>
      </c>
      <c r="H1082" s="74">
        <v>49995</v>
      </c>
      <c r="I1082" s="36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55"/>
      <c r="X1082" s="75"/>
      <c r="Y1082" s="76"/>
      <c r="Z1082" s="76"/>
      <c r="AA1082" s="76"/>
      <c r="AB1082" s="76"/>
      <c r="AC1082" s="76"/>
      <c r="AD1082" s="76"/>
      <c r="AE1082" s="76"/>
      <c r="AF1082" s="76"/>
      <c r="AG1082" s="76"/>
      <c r="AH1082" s="76"/>
      <c r="AI1082" s="76"/>
    </row>
    <row r="1083" spans="1:35" s="46" customFormat="1" ht="14.25" x14ac:dyDescent="0.25">
      <c r="A1083" s="56">
        <v>1073</v>
      </c>
      <c r="B1083" s="40"/>
      <c r="C1083" s="40" t="s">
        <v>374</v>
      </c>
      <c r="D1083" s="40"/>
      <c r="E1083" s="56">
        <v>1</v>
      </c>
      <c r="F1083" s="30" t="s">
        <v>73</v>
      </c>
      <c r="G1083" s="74">
        <v>38765</v>
      </c>
      <c r="H1083" s="74">
        <v>38765</v>
      </c>
      <c r="I1083" s="36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55"/>
      <c r="X1083" s="75"/>
      <c r="Y1083" s="76"/>
      <c r="Z1083" s="76"/>
      <c r="AA1083" s="76"/>
      <c r="AB1083" s="76"/>
      <c r="AC1083" s="76"/>
      <c r="AD1083" s="76"/>
      <c r="AE1083" s="76"/>
      <c r="AF1083" s="76"/>
      <c r="AG1083" s="76"/>
      <c r="AH1083" s="76"/>
      <c r="AI1083" s="76"/>
    </row>
    <row r="1084" spans="1:35" s="46" customFormat="1" ht="14.25" x14ac:dyDescent="0.25">
      <c r="A1084" s="56">
        <v>1074</v>
      </c>
      <c r="B1084" s="40"/>
      <c r="C1084" s="40" t="s">
        <v>375</v>
      </c>
      <c r="D1084" s="40"/>
      <c r="E1084" s="56">
        <v>6</v>
      </c>
      <c r="F1084" s="30" t="s">
        <v>71</v>
      </c>
      <c r="G1084" s="74">
        <v>37989</v>
      </c>
      <c r="H1084" s="74">
        <v>227934</v>
      </c>
      <c r="I1084" s="36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55"/>
      <c r="X1084" s="75"/>
      <c r="Y1084" s="76"/>
      <c r="Z1084" s="76"/>
      <c r="AA1084" s="76"/>
      <c r="AB1084" s="76"/>
      <c r="AC1084" s="76"/>
      <c r="AD1084" s="76"/>
      <c r="AE1084" s="76"/>
      <c r="AF1084" s="76"/>
      <c r="AG1084" s="76"/>
      <c r="AH1084" s="76"/>
      <c r="AI1084" s="76"/>
    </row>
    <row r="1085" spans="1:35" s="46" customFormat="1" ht="14.25" x14ac:dyDescent="0.25">
      <c r="A1085" s="56">
        <v>1075</v>
      </c>
      <c r="B1085" s="40"/>
      <c r="C1085" s="40" t="s">
        <v>376</v>
      </c>
      <c r="D1085" s="40"/>
      <c r="E1085" s="56">
        <v>2</v>
      </c>
      <c r="F1085" s="30" t="s">
        <v>71</v>
      </c>
      <c r="G1085" s="74">
        <v>10000</v>
      </c>
      <c r="H1085" s="74">
        <v>20000</v>
      </c>
      <c r="I1085" s="36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55"/>
      <c r="X1085" s="75"/>
      <c r="Y1085" s="76"/>
      <c r="Z1085" s="76"/>
      <c r="AA1085" s="76"/>
      <c r="AB1085" s="76"/>
      <c r="AC1085" s="76"/>
      <c r="AD1085" s="76"/>
      <c r="AE1085" s="76"/>
      <c r="AF1085" s="76"/>
      <c r="AG1085" s="76"/>
      <c r="AH1085" s="76"/>
      <c r="AI1085" s="76"/>
    </row>
    <row r="1086" spans="1:35" s="46" customFormat="1" ht="14.25" x14ac:dyDescent="0.25">
      <c r="A1086" s="56">
        <v>1076</v>
      </c>
      <c r="B1086" s="40"/>
      <c r="C1086" s="40" t="s">
        <v>377</v>
      </c>
      <c r="D1086" s="40"/>
      <c r="E1086" s="56">
        <v>1</v>
      </c>
      <c r="F1086" s="30" t="s">
        <v>73</v>
      </c>
      <c r="G1086" s="74">
        <v>37489</v>
      </c>
      <c r="H1086" s="74">
        <v>37489</v>
      </c>
      <c r="I1086" s="36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55"/>
      <c r="X1086" s="75"/>
      <c r="Y1086" s="76"/>
      <c r="Z1086" s="76"/>
      <c r="AA1086" s="76"/>
      <c r="AB1086" s="76"/>
      <c r="AC1086" s="76"/>
      <c r="AD1086" s="76"/>
      <c r="AE1086" s="76"/>
      <c r="AF1086" s="76"/>
      <c r="AG1086" s="76"/>
      <c r="AH1086" s="76"/>
      <c r="AI1086" s="76"/>
    </row>
    <row r="1087" spans="1:35" s="46" customFormat="1" ht="14.25" x14ac:dyDescent="0.25">
      <c r="A1087" s="56">
        <v>1077</v>
      </c>
      <c r="B1087" s="40"/>
      <c r="C1087" s="40" t="s">
        <v>378</v>
      </c>
      <c r="D1087" s="40"/>
      <c r="E1087" s="56">
        <v>1</v>
      </c>
      <c r="F1087" s="30" t="s">
        <v>73</v>
      </c>
      <c r="G1087" s="74">
        <v>48898</v>
      </c>
      <c r="H1087" s="74">
        <v>48898</v>
      </c>
      <c r="I1087" s="36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55"/>
      <c r="X1087" s="75"/>
      <c r="Y1087" s="76"/>
      <c r="Z1087" s="76"/>
      <c r="AA1087" s="76"/>
      <c r="AB1087" s="76"/>
      <c r="AC1087" s="76"/>
      <c r="AD1087" s="76"/>
      <c r="AE1087" s="76"/>
      <c r="AF1087" s="76"/>
      <c r="AG1087" s="76"/>
      <c r="AH1087" s="76"/>
      <c r="AI1087" s="76"/>
    </row>
    <row r="1088" spans="1:35" s="46" customFormat="1" ht="14.25" x14ac:dyDescent="0.25">
      <c r="A1088" s="56">
        <v>1078</v>
      </c>
      <c r="B1088" s="40"/>
      <c r="C1088" s="40" t="s">
        <v>379</v>
      </c>
      <c r="D1088" s="40"/>
      <c r="E1088" s="56">
        <v>1</v>
      </c>
      <c r="F1088" s="30" t="s">
        <v>73</v>
      </c>
      <c r="G1088" s="74">
        <v>45598</v>
      </c>
      <c r="H1088" s="74">
        <v>45598</v>
      </c>
      <c r="I1088" s="36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55"/>
      <c r="X1088" s="75"/>
      <c r="Y1088" s="76"/>
      <c r="Z1088" s="76"/>
      <c r="AA1088" s="76"/>
      <c r="AB1088" s="76"/>
      <c r="AC1088" s="76"/>
      <c r="AD1088" s="76"/>
      <c r="AE1088" s="76"/>
      <c r="AF1088" s="76"/>
      <c r="AG1088" s="76"/>
      <c r="AH1088" s="76"/>
      <c r="AI1088" s="76"/>
    </row>
    <row r="1089" spans="1:35" s="46" customFormat="1" ht="27" x14ac:dyDescent="0.25">
      <c r="A1089" s="56">
        <v>1079</v>
      </c>
      <c r="B1089" s="40"/>
      <c r="C1089" s="40" t="s">
        <v>380</v>
      </c>
      <c r="D1089" s="40"/>
      <c r="E1089" s="56">
        <v>1</v>
      </c>
      <c r="F1089" s="30" t="s">
        <v>73</v>
      </c>
      <c r="G1089" s="74">
        <v>32455</v>
      </c>
      <c r="H1089" s="74">
        <v>32455</v>
      </c>
      <c r="I1089" s="36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55"/>
      <c r="X1089" s="75"/>
      <c r="Y1089" s="76"/>
      <c r="Z1089" s="76"/>
      <c r="AA1089" s="76"/>
      <c r="AB1089" s="76"/>
      <c r="AC1089" s="76"/>
      <c r="AD1089" s="76"/>
      <c r="AE1089" s="76"/>
      <c r="AF1089" s="76"/>
      <c r="AG1089" s="76"/>
      <c r="AH1089" s="76"/>
      <c r="AI1089" s="76"/>
    </row>
    <row r="1090" spans="1:35" s="46" customFormat="1" ht="27" x14ac:dyDescent="0.25">
      <c r="A1090" s="56">
        <v>1080</v>
      </c>
      <c r="B1090" s="40"/>
      <c r="C1090" s="40" t="s">
        <v>381</v>
      </c>
      <c r="D1090" s="40"/>
      <c r="E1090" s="56">
        <v>1</v>
      </c>
      <c r="F1090" s="30" t="s">
        <v>73</v>
      </c>
      <c r="G1090" s="74">
        <v>41233</v>
      </c>
      <c r="H1090" s="74">
        <v>41233</v>
      </c>
      <c r="I1090" s="36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55"/>
      <c r="X1090" s="75"/>
      <c r="Y1090" s="76"/>
      <c r="Z1090" s="76"/>
      <c r="AA1090" s="76"/>
      <c r="AB1090" s="76"/>
      <c r="AC1090" s="76"/>
      <c r="AD1090" s="76"/>
      <c r="AE1090" s="76"/>
      <c r="AF1090" s="76"/>
      <c r="AG1090" s="76"/>
      <c r="AH1090" s="76"/>
      <c r="AI1090" s="76"/>
    </row>
    <row r="1091" spans="1:35" s="46" customFormat="1" ht="27" x14ac:dyDescent="0.25">
      <c r="A1091" s="56">
        <v>1081</v>
      </c>
      <c r="B1091" s="40"/>
      <c r="C1091" s="40" t="s">
        <v>382</v>
      </c>
      <c r="D1091" s="40"/>
      <c r="E1091" s="56">
        <v>1</v>
      </c>
      <c r="F1091" s="30" t="s">
        <v>73</v>
      </c>
      <c r="G1091" s="74">
        <v>11500</v>
      </c>
      <c r="H1091" s="74">
        <v>11500</v>
      </c>
      <c r="I1091" s="36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55"/>
      <c r="X1091" s="75"/>
      <c r="Y1091" s="76"/>
      <c r="Z1091" s="76"/>
      <c r="AA1091" s="76"/>
      <c r="AB1091" s="76"/>
      <c r="AC1091" s="76"/>
      <c r="AD1091" s="76"/>
      <c r="AE1091" s="76"/>
      <c r="AF1091" s="76"/>
      <c r="AG1091" s="76"/>
      <c r="AH1091" s="76"/>
      <c r="AI1091" s="76"/>
    </row>
    <row r="1092" spans="1:35" s="46" customFormat="1" ht="40.5" x14ac:dyDescent="0.25">
      <c r="A1092" s="56">
        <v>1082</v>
      </c>
      <c r="B1092" s="40"/>
      <c r="C1092" s="40" t="s">
        <v>383</v>
      </c>
      <c r="D1092" s="40"/>
      <c r="E1092" s="56">
        <v>1</v>
      </c>
      <c r="F1092" s="30" t="s">
        <v>73</v>
      </c>
      <c r="G1092" s="74">
        <v>38980</v>
      </c>
      <c r="H1092" s="74">
        <v>38980</v>
      </c>
      <c r="I1092" s="36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55"/>
      <c r="X1092" s="75"/>
      <c r="Y1092" s="76"/>
      <c r="Z1092" s="76"/>
      <c r="AA1092" s="76"/>
      <c r="AB1092" s="76"/>
      <c r="AC1092" s="76"/>
      <c r="AD1092" s="76"/>
      <c r="AE1092" s="76"/>
      <c r="AF1092" s="76"/>
      <c r="AG1092" s="76"/>
      <c r="AH1092" s="76"/>
      <c r="AI1092" s="76"/>
    </row>
    <row r="1093" spans="1:35" s="46" customFormat="1" ht="27" x14ac:dyDescent="0.25">
      <c r="A1093" s="56">
        <v>1083</v>
      </c>
      <c r="B1093" s="40"/>
      <c r="C1093" s="40" t="s">
        <v>384</v>
      </c>
      <c r="D1093" s="40"/>
      <c r="E1093" s="56">
        <v>1</v>
      </c>
      <c r="F1093" s="30" t="s">
        <v>73</v>
      </c>
      <c r="G1093" s="74">
        <v>10890</v>
      </c>
      <c r="H1093" s="74">
        <v>10890</v>
      </c>
      <c r="I1093" s="36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55"/>
      <c r="X1093" s="75"/>
      <c r="Y1093" s="76"/>
      <c r="Z1093" s="76"/>
      <c r="AA1093" s="76"/>
      <c r="AB1093" s="76"/>
      <c r="AC1093" s="76"/>
      <c r="AD1093" s="76"/>
      <c r="AE1093" s="76"/>
      <c r="AF1093" s="76"/>
      <c r="AG1093" s="76"/>
      <c r="AH1093" s="76"/>
      <c r="AI1093" s="76"/>
    </row>
    <row r="1094" spans="1:35" s="46" customFormat="1" ht="14.25" x14ac:dyDescent="0.25">
      <c r="A1094" s="56">
        <v>1084</v>
      </c>
      <c r="B1094" s="40"/>
      <c r="C1094" s="40" t="s">
        <v>385</v>
      </c>
      <c r="D1094" s="40"/>
      <c r="E1094" s="56">
        <v>1</v>
      </c>
      <c r="F1094" s="30" t="s">
        <v>73</v>
      </c>
      <c r="G1094" s="74">
        <v>7580</v>
      </c>
      <c r="H1094" s="74">
        <v>7580</v>
      </c>
      <c r="I1094" s="36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55"/>
      <c r="X1094" s="75"/>
      <c r="Y1094" s="76"/>
      <c r="Z1094" s="76"/>
      <c r="AA1094" s="76"/>
      <c r="AB1094" s="76"/>
      <c r="AC1094" s="76"/>
      <c r="AD1094" s="76"/>
      <c r="AE1094" s="76"/>
      <c r="AF1094" s="76"/>
      <c r="AG1094" s="76"/>
      <c r="AH1094" s="76"/>
      <c r="AI1094" s="76"/>
    </row>
    <row r="1095" spans="1:35" s="46" customFormat="1" ht="27" x14ac:dyDescent="0.25">
      <c r="A1095" s="56">
        <v>1085</v>
      </c>
      <c r="B1095" s="40"/>
      <c r="C1095" s="40" t="s">
        <v>386</v>
      </c>
      <c r="D1095" s="40"/>
      <c r="E1095" s="56">
        <v>1</v>
      </c>
      <c r="F1095" s="30" t="s">
        <v>73</v>
      </c>
      <c r="G1095" s="74">
        <v>12789</v>
      </c>
      <c r="H1095" s="74">
        <v>12789</v>
      </c>
      <c r="I1095" s="36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55"/>
      <c r="X1095" s="75"/>
      <c r="Y1095" s="76"/>
      <c r="Z1095" s="76"/>
      <c r="AA1095" s="76"/>
      <c r="AB1095" s="76"/>
      <c r="AC1095" s="76"/>
      <c r="AD1095" s="76"/>
      <c r="AE1095" s="76"/>
      <c r="AF1095" s="76"/>
      <c r="AG1095" s="76"/>
      <c r="AH1095" s="76"/>
      <c r="AI1095" s="76"/>
    </row>
    <row r="1096" spans="1:35" s="46" customFormat="1" ht="27" x14ac:dyDescent="0.25">
      <c r="A1096" s="56">
        <v>1086</v>
      </c>
      <c r="B1096" s="40"/>
      <c r="C1096" s="40" t="s">
        <v>387</v>
      </c>
      <c r="D1096" s="40"/>
      <c r="E1096" s="56">
        <v>1</v>
      </c>
      <c r="F1096" s="30" t="s">
        <v>73</v>
      </c>
      <c r="G1096" s="74">
        <v>25300</v>
      </c>
      <c r="H1096" s="74">
        <v>25300</v>
      </c>
      <c r="I1096" s="36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55"/>
      <c r="X1096" s="75"/>
      <c r="Y1096" s="76"/>
      <c r="Z1096" s="76"/>
      <c r="AA1096" s="76"/>
      <c r="AB1096" s="76"/>
      <c r="AC1096" s="76"/>
      <c r="AD1096" s="76"/>
      <c r="AE1096" s="76"/>
      <c r="AF1096" s="76"/>
      <c r="AG1096" s="76"/>
      <c r="AH1096" s="76"/>
      <c r="AI1096" s="76"/>
    </row>
    <row r="1097" spans="1:35" s="46" customFormat="1" ht="27" x14ac:dyDescent="0.25">
      <c r="A1097" s="56">
        <v>1087</v>
      </c>
      <c r="B1097" s="40"/>
      <c r="C1097" s="40" t="s">
        <v>388</v>
      </c>
      <c r="D1097" s="40"/>
      <c r="E1097" s="56">
        <v>1</v>
      </c>
      <c r="F1097" s="30" t="s">
        <v>73</v>
      </c>
      <c r="G1097" s="74">
        <v>28063</v>
      </c>
      <c r="H1097" s="74">
        <v>28063</v>
      </c>
      <c r="I1097" s="36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55"/>
      <c r="X1097" s="75"/>
      <c r="Y1097" s="76"/>
      <c r="Z1097" s="76"/>
      <c r="AA1097" s="76"/>
      <c r="AB1097" s="76"/>
      <c r="AC1097" s="76"/>
      <c r="AD1097" s="76"/>
      <c r="AE1097" s="76"/>
      <c r="AF1097" s="76"/>
      <c r="AG1097" s="76"/>
      <c r="AH1097" s="76"/>
      <c r="AI1097" s="76"/>
    </row>
    <row r="1098" spans="1:35" s="46" customFormat="1" ht="40.5" x14ac:dyDescent="0.25">
      <c r="A1098" s="56">
        <v>1088</v>
      </c>
      <c r="B1098" s="40"/>
      <c r="C1098" s="40" t="s">
        <v>389</v>
      </c>
      <c r="D1098" s="40"/>
      <c r="E1098" s="56">
        <v>1</v>
      </c>
      <c r="F1098" s="30" t="s">
        <v>73</v>
      </c>
      <c r="G1098" s="74">
        <v>28988</v>
      </c>
      <c r="H1098" s="74">
        <v>28988</v>
      </c>
      <c r="I1098" s="36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55"/>
      <c r="X1098" s="75"/>
      <c r="Y1098" s="76"/>
      <c r="Z1098" s="76"/>
      <c r="AA1098" s="76"/>
      <c r="AB1098" s="76"/>
      <c r="AC1098" s="76"/>
      <c r="AD1098" s="76"/>
      <c r="AE1098" s="76"/>
      <c r="AF1098" s="76"/>
      <c r="AG1098" s="76"/>
      <c r="AH1098" s="76"/>
      <c r="AI1098" s="76"/>
    </row>
    <row r="1099" spans="1:35" s="46" customFormat="1" ht="27" x14ac:dyDescent="0.25">
      <c r="A1099" s="56">
        <v>1089</v>
      </c>
      <c r="B1099" s="40"/>
      <c r="C1099" s="40" t="s">
        <v>390</v>
      </c>
      <c r="D1099" s="40"/>
      <c r="E1099" s="56">
        <v>1</v>
      </c>
      <c r="F1099" s="30" t="s">
        <v>73</v>
      </c>
      <c r="G1099" s="74">
        <v>15800</v>
      </c>
      <c r="H1099" s="74">
        <v>15800</v>
      </c>
      <c r="I1099" s="36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55"/>
      <c r="X1099" s="75"/>
      <c r="Y1099" s="76"/>
      <c r="Z1099" s="76"/>
      <c r="AA1099" s="76"/>
      <c r="AB1099" s="76"/>
      <c r="AC1099" s="76"/>
      <c r="AD1099" s="76"/>
      <c r="AE1099" s="76"/>
      <c r="AF1099" s="76"/>
      <c r="AG1099" s="76"/>
      <c r="AH1099" s="76"/>
      <c r="AI1099" s="76"/>
    </row>
    <row r="1100" spans="1:35" s="46" customFormat="1" ht="27" x14ac:dyDescent="0.25">
      <c r="A1100" s="63">
        <v>1090</v>
      </c>
      <c r="B1100" s="69" t="s">
        <v>368</v>
      </c>
      <c r="C1100" s="69" t="s">
        <v>391</v>
      </c>
      <c r="D1100" s="69" t="s">
        <v>28</v>
      </c>
      <c r="E1100" s="70"/>
      <c r="F1100" s="70"/>
      <c r="G1100" s="69"/>
      <c r="H1100" s="71">
        <v>943523.5</v>
      </c>
      <c r="I1100" s="69" t="s">
        <v>64</v>
      </c>
      <c r="J1100" s="106"/>
      <c r="K1100" s="106">
        <v>1</v>
      </c>
      <c r="L1100" s="106"/>
      <c r="M1100" s="106"/>
      <c r="N1100" s="106"/>
      <c r="O1100" s="106"/>
      <c r="P1100" s="106"/>
      <c r="Q1100" s="106"/>
      <c r="R1100" s="106"/>
      <c r="S1100" s="106"/>
      <c r="T1100" s="106"/>
      <c r="U1100" s="106"/>
      <c r="V1100" s="82"/>
      <c r="W1100" s="47"/>
      <c r="X1100" s="83"/>
      <c r="Y1100" s="83">
        <f>H1100</f>
        <v>943523.5</v>
      </c>
      <c r="Z1100" s="73"/>
      <c r="AA1100" s="73"/>
      <c r="AB1100" s="73"/>
      <c r="AC1100" s="73"/>
      <c r="AD1100" s="73"/>
      <c r="AE1100" s="73"/>
      <c r="AF1100" s="73"/>
      <c r="AG1100" s="73"/>
      <c r="AH1100" s="73"/>
      <c r="AI1100" s="73"/>
    </row>
    <row r="1101" spans="1:35" s="46" customFormat="1" ht="27" x14ac:dyDescent="0.25">
      <c r="A1101" s="56">
        <v>1091</v>
      </c>
      <c r="B1101" s="40"/>
      <c r="C1101" s="40" t="s">
        <v>373</v>
      </c>
      <c r="D1101" s="40"/>
      <c r="E1101" s="56">
        <v>1</v>
      </c>
      <c r="F1101" s="30" t="s">
        <v>82</v>
      </c>
      <c r="G1101" s="74">
        <v>49995</v>
      </c>
      <c r="H1101" s="74">
        <v>49995</v>
      </c>
      <c r="I1101" s="36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55"/>
      <c r="X1101" s="75"/>
      <c r="Y1101" s="76"/>
      <c r="Z1101" s="76"/>
      <c r="AA1101" s="76"/>
      <c r="AB1101" s="76"/>
      <c r="AC1101" s="76"/>
      <c r="AD1101" s="76"/>
      <c r="AE1101" s="76"/>
      <c r="AF1101" s="76"/>
      <c r="AG1101" s="76"/>
      <c r="AH1101" s="76"/>
      <c r="AI1101" s="76"/>
    </row>
    <row r="1102" spans="1:35" s="46" customFormat="1" ht="40.5" x14ac:dyDescent="0.25">
      <c r="A1102" s="56">
        <v>1092</v>
      </c>
      <c r="B1102" s="40"/>
      <c r="C1102" s="40" t="s">
        <v>392</v>
      </c>
      <c r="D1102" s="40"/>
      <c r="E1102" s="56">
        <v>1</v>
      </c>
      <c r="F1102" s="30" t="s">
        <v>73</v>
      </c>
      <c r="G1102" s="74">
        <v>49998</v>
      </c>
      <c r="H1102" s="74">
        <v>49998</v>
      </c>
      <c r="I1102" s="36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55"/>
      <c r="X1102" s="75"/>
      <c r="Y1102" s="76"/>
      <c r="Z1102" s="76"/>
      <c r="AA1102" s="76"/>
      <c r="AB1102" s="76"/>
      <c r="AC1102" s="76"/>
      <c r="AD1102" s="76"/>
      <c r="AE1102" s="76"/>
      <c r="AF1102" s="76"/>
      <c r="AG1102" s="76"/>
      <c r="AH1102" s="76"/>
      <c r="AI1102" s="76"/>
    </row>
    <row r="1103" spans="1:35" s="46" customFormat="1" ht="14.25" x14ac:dyDescent="0.25">
      <c r="A1103" s="56">
        <v>1093</v>
      </c>
      <c r="B1103" s="40"/>
      <c r="C1103" s="40" t="s">
        <v>393</v>
      </c>
      <c r="D1103" s="40"/>
      <c r="E1103" s="56">
        <v>3</v>
      </c>
      <c r="F1103" s="30" t="s">
        <v>71</v>
      </c>
      <c r="G1103" s="74">
        <v>38765</v>
      </c>
      <c r="H1103" s="74">
        <v>116295</v>
      </c>
      <c r="I1103" s="36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55"/>
      <c r="X1103" s="75"/>
      <c r="Y1103" s="76"/>
      <c r="Z1103" s="76"/>
      <c r="AA1103" s="76"/>
      <c r="AB1103" s="76"/>
      <c r="AC1103" s="76"/>
      <c r="AD1103" s="76"/>
      <c r="AE1103" s="76"/>
      <c r="AF1103" s="76"/>
      <c r="AG1103" s="76"/>
      <c r="AH1103" s="76"/>
      <c r="AI1103" s="76"/>
    </row>
    <row r="1104" spans="1:35" s="46" customFormat="1" ht="27" x14ac:dyDescent="0.25">
      <c r="A1104" s="56">
        <v>1094</v>
      </c>
      <c r="B1104" s="40"/>
      <c r="C1104" s="40" t="s">
        <v>394</v>
      </c>
      <c r="D1104" s="40"/>
      <c r="E1104" s="56">
        <v>3</v>
      </c>
      <c r="F1104" s="30" t="s">
        <v>71</v>
      </c>
      <c r="G1104" s="74">
        <v>37989</v>
      </c>
      <c r="H1104" s="74">
        <v>113967</v>
      </c>
      <c r="I1104" s="36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55"/>
      <c r="X1104" s="75"/>
      <c r="Y1104" s="76"/>
      <c r="Z1104" s="76"/>
      <c r="AA1104" s="76"/>
      <c r="AB1104" s="76"/>
      <c r="AC1104" s="76"/>
      <c r="AD1104" s="76"/>
      <c r="AE1104" s="76"/>
      <c r="AF1104" s="76"/>
      <c r="AG1104" s="76"/>
      <c r="AH1104" s="76"/>
      <c r="AI1104" s="76"/>
    </row>
    <row r="1105" spans="1:35" s="46" customFormat="1" ht="27" x14ac:dyDescent="0.25">
      <c r="A1105" s="56">
        <v>1095</v>
      </c>
      <c r="B1105" s="40"/>
      <c r="C1105" s="40" t="s">
        <v>395</v>
      </c>
      <c r="D1105" s="40"/>
      <c r="E1105" s="56">
        <v>6</v>
      </c>
      <c r="F1105" s="30" t="s">
        <v>71</v>
      </c>
      <c r="G1105" s="74">
        <v>37489</v>
      </c>
      <c r="H1105" s="74">
        <v>224934</v>
      </c>
      <c r="I1105" s="36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55"/>
      <c r="X1105" s="75"/>
      <c r="Y1105" s="76"/>
      <c r="Z1105" s="76"/>
      <c r="AA1105" s="76"/>
      <c r="AB1105" s="76"/>
      <c r="AC1105" s="76"/>
      <c r="AD1105" s="76"/>
      <c r="AE1105" s="76"/>
      <c r="AF1105" s="76"/>
      <c r="AG1105" s="76"/>
      <c r="AH1105" s="76"/>
      <c r="AI1105" s="76"/>
    </row>
    <row r="1106" spans="1:35" s="46" customFormat="1" ht="14.25" x14ac:dyDescent="0.25">
      <c r="A1106" s="56">
        <v>1096</v>
      </c>
      <c r="B1106" s="40"/>
      <c r="C1106" s="40" t="s">
        <v>396</v>
      </c>
      <c r="D1106" s="40"/>
      <c r="E1106" s="56">
        <v>1</v>
      </c>
      <c r="F1106" s="30" t="s">
        <v>73</v>
      </c>
      <c r="G1106" s="74">
        <v>48898</v>
      </c>
      <c r="H1106" s="74">
        <v>48898</v>
      </c>
      <c r="I1106" s="36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55"/>
      <c r="X1106" s="75"/>
      <c r="Y1106" s="76"/>
      <c r="Z1106" s="76"/>
      <c r="AA1106" s="76"/>
      <c r="AB1106" s="76"/>
      <c r="AC1106" s="76"/>
      <c r="AD1106" s="76"/>
      <c r="AE1106" s="76"/>
      <c r="AF1106" s="76"/>
      <c r="AG1106" s="76"/>
      <c r="AH1106" s="76"/>
      <c r="AI1106" s="76"/>
    </row>
    <row r="1107" spans="1:35" s="46" customFormat="1" ht="14.25" x14ac:dyDescent="0.25">
      <c r="A1107" s="56">
        <v>1097</v>
      </c>
      <c r="B1107" s="40"/>
      <c r="C1107" s="40" t="s">
        <v>397</v>
      </c>
      <c r="D1107" s="40"/>
      <c r="E1107" s="56">
        <v>2</v>
      </c>
      <c r="F1107" s="30" t="s">
        <v>71</v>
      </c>
      <c r="G1107" s="74">
        <v>45598</v>
      </c>
      <c r="H1107" s="74">
        <v>91196</v>
      </c>
      <c r="I1107" s="36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55"/>
      <c r="X1107" s="75"/>
      <c r="Y1107" s="76"/>
      <c r="Z1107" s="76"/>
      <c r="AA1107" s="76"/>
      <c r="AB1107" s="76"/>
      <c r="AC1107" s="76"/>
      <c r="AD1107" s="76"/>
      <c r="AE1107" s="76"/>
      <c r="AF1107" s="76"/>
      <c r="AG1107" s="76"/>
      <c r="AH1107" s="76"/>
      <c r="AI1107" s="76"/>
    </row>
    <row r="1108" spans="1:35" s="46" customFormat="1" ht="27" x14ac:dyDescent="0.25">
      <c r="A1108" s="56">
        <v>1098</v>
      </c>
      <c r="B1108" s="40"/>
      <c r="C1108" s="40" t="s">
        <v>398</v>
      </c>
      <c r="D1108" s="40"/>
      <c r="E1108" s="56">
        <v>2</v>
      </c>
      <c r="F1108" s="30" t="s">
        <v>73</v>
      </c>
      <c r="G1108" s="74">
        <v>42987</v>
      </c>
      <c r="H1108" s="74">
        <v>85974</v>
      </c>
      <c r="I1108" s="36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55"/>
      <c r="X1108" s="75"/>
      <c r="Y1108" s="76"/>
      <c r="Z1108" s="76"/>
      <c r="AA1108" s="76"/>
      <c r="AB1108" s="76"/>
      <c r="AC1108" s="76"/>
      <c r="AD1108" s="76"/>
      <c r="AE1108" s="76"/>
      <c r="AF1108" s="76"/>
      <c r="AG1108" s="76"/>
      <c r="AH1108" s="76"/>
      <c r="AI1108" s="76"/>
    </row>
    <row r="1109" spans="1:35" s="46" customFormat="1" ht="14.25" x14ac:dyDescent="0.25">
      <c r="A1109" s="56">
        <v>1099</v>
      </c>
      <c r="B1109" s="40"/>
      <c r="C1109" s="40" t="s">
        <v>399</v>
      </c>
      <c r="D1109" s="40"/>
      <c r="E1109" s="56">
        <v>1</v>
      </c>
      <c r="F1109" s="30" t="s">
        <v>73</v>
      </c>
      <c r="G1109" s="74">
        <v>43790.5</v>
      </c>
      <c r="H1109" s="74">
        <v>43790.5</v>
      </c>
      <c r="I1109" s="36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55"/>
      <c r="X1109" s="75"/>
      <c r="Y1109" s="76"/>
      <c r="Z1109" s="76"/>
      <c r="AA1109" s="76"/>
      <c r="AB1109" s="76"/>
      <c r="AC1109" s="76"/>
      <c r="AD1109" s="76"/>
      <c r="AE1109" s="76"/>
      <c r="AF1109" s="76"/>
      <c r="AG1109" s="76"/>
      <c r="AH1109" s="76"/>
      <c r="AI1109" s="76"/>
    </row>
    <row r="1110" spans="1:35" s="46" customFormat="1" ht="14.25" x14ac:dyDescent="0.25">
      <c r="A1110" s="56">
        <v>1100</v>
      </c>
      <c r="B1110" s="40"/>
      <c r="C1110" s="40" t="s">
        <v>400</v>
      </c>
      <c r="D1110" s="40"/>
      <c r="E1110" s="56">
        <v>1</v>
      </c>
      <c r="F1110" s="30" t="s">
        <v>73</v>
      </c>
      <c r="G1110" s="74">
        <v>32455</v>
      </c>
      <c r="H1110" s="74">
        <v>32455</v>
      </c>
      <c r="I1110" s="36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55"/>
      <c r="X1110" s="75"/>
      <c r="Y1110" s="76"/>
      <c r="Z1110" s="76"/>
      <c r="AA1110" s="76"/>
      <c r="AB1110" s="76"/>
      <c r="AC1110" s="76"/>
      <c r="AD1110" s="76"/>
      <c r="AE1110" s="76"/>
      <c r="AF1110" s="76"/>
      <c r="AG1110" s="76"/>
      <c r="AH1110" s="76"/>
      <c r="AI1110" s="76"/>
    </row>
    <row r="1111" spans="1:35" s="46" customFormat="1" ht="27" x14ac:dyDescent="0.25">
      <c r="A1111" s="56">
        <v>1101</v>
      </c>
      <c r="B1111" s="40"/>
      <c r="C1111" s="40" t="s">
        <v>401</v>
      </c>
      <c r="D1111" s="40"/>
      <c r="E1111" s="56">
        <v>1</v>
      </c>
      <c r="F1111" s="30" t="s">
        <v>71</v>
      </c>
      <c r="G1111" s="74">
        <v>41233</v>
      </c>
      <c r="H1111" s="74">
        <v>41233</v>
      </c>
      <c r="I1111" s="36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55"/>
      <c r="X1111" s="75"/>
      <c r="Y1111" s="76"/>
      <c r="Z1111" s="76"/>
      <c r="AA1111" s="76"/>
      <c r="AB1111" s="76"/>
      <c r="AC1111" s="76"/>
      <c r="AD1111" s="76"/>
      <c r="AE1111" s="76"/>
      <c r="AF1111" s="76"/>
      <c r="AG1111" s="76"/>
      <c r="AH1111" s="76"/>
      <c r="AI1111" s="76"/>
    </row>
    <row r="1112" spans="1:35" s="46" customFormat="1" ht="14.25" x14ac:dyDescent="0.25">
      <c r="A1112" s="56">
        <v>1102</v>
      </c>
      <c r="B1112" s="40"/>
      <c r="C1112" s="40" t="s">
        <v>402</v>
      </c>
      <c r="D1112" s="40"/>
      <c r="E1112" s="56">
        <v>1</v>
      </c>
      <c r="F1112" s="30" t="s">
        <v>73</v>
      </c>
      <c r="G1112" s="74">
        <v>28988</v>
      </c>
      <c r="H1112" s="74">
        <v>28988</v>
      </c>
      <c r="I1112" s="36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55"/>
      <c r="X1112" s="75"/>
      <c r="Y1112" s="76"/>
      <c r="Z1112" s="76"/>
      <c r="AA1112" s="76"/>
      <c r="AB1112" s="76"/>
      <c r="AC1112" s="76"/>
      <c r="AD1112" s="76"/>
      <c r="AE1112" s="76"/>
      <c r="AF1112" s="76"/>
      <c r="AG1112" s="76"/>
      <c r="AH1112" s="76"/>
      <c r="AI1112" s="76"/>
    </row>
    <row r="1113" spans="1:35" s="46" customFormat="1" ht="27" x14ac:dyDescent="0.25">
      <c r="A1113" s="56">
        <v>1103</v>
      </c>
      <c r="B1113" s="40"/>
      <c r="C1113" s="40" t="s">
        <v>390</v>
      </c>
      <c r="D1113" s="40"/>
      <c r="E1113" s="56">
        <v>1</v>
      </c>
      <c r="F1113" s="30" t="s">
        <v>73</v>
      </c>
      <c r="G1113" s="74">
        <v>15800</v>
      </c>
      <c r="H1113" s="74">
        <v>15800</v>
      </c>
      <c r="I1113" s="36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55"/>
      <c r="X1113" s="75"/>
      <c r="Y1113" s="76"/>
      <c r="Z1113" s="76"/>
      <c r="AA1113" s="76"/>
      <c r="AB1113" s="76"/>
      <c r="AC1113" s="76"/>
      <c r="AD1113" s="76"/>
      <c r="AE1113" s="76"/>
      <c r="AF1113" s="76"/>
      <c r="AG1113" s="76"/>
      <c r="AH1113" s="76"/>
      <c r="AI1113" s="76"/>
    </row>
    <row r="1114" spans="1:35" s="46" customFormat="1" ht="27" x14ac:dyDescent="0.25">
      <c r="A1114" s="63">
        <v>1104</v>
      </c>
      <c r="B1114" s="64" t="s">
        <v>403</v>
      </c>
      <c r="C1114" s="64" t="s">
        <v>404</v>
      </c>
      <c r="D1114" s="64" t="s">
        <v>26</v>
      </c>
      <c r="E1114" s="65"/>
      <c r="F1114" s="65"/>
      <c r="G1114" s="64"/>
      <c r="H1114" s="34">
        <v>1512400</v>
      </c>
      <c r="I1114" s="64" t="s">
        <v>64</v>
      </c>
      <c r="J1114" s="105">
        <f t="shared" ref="J1114:U1114" si="6">J1115+J1126+J1129+J1133+J1144</f>
        <v>2</v>
      </c>
      <c r="K1114" s="105">
        <f t="shared" si="6"/>
        <v>1</v>
      </c>
      <c r="L1114" s="105">
        <f t="shared" si="6"/>
        <v>2</v>
      </c>
      <c r="M1114" s="105">
        <f t="shared" si="6"/>
        <v>0</v>
      </c>
      <c r="N1114" s="105">
        <f t="shared" si="6"/>
        <v>1</v>
      </c>
      <c r="O1114" s="105">
        <f t="shared" si="6"/>
        <v>1</v>
      </c>
      <c r="P1114" s="105">
        <f t="shared" si="6"/>
        <v>0</v>
      </c>
      <c r="Q1114" s="105">
        <f t="shared" si="6"/>
        <v>0</v>
      </c>
      <c r="R1114" s="105">
        <f t="shared" si="6"/>
        <v>1</v>
      </c>
      <c r="S1114" s="105">
        <f t="shared" si="6"/>
        <v>1</v>
      </c>
      <c r="T1114" s="105">
        <f t="shared" si="6"/>
        <v>1</v>
      </c>
      <c r="U1114" s="105">
        <f t="shared" si="6"/>
        <v>0</v>
      </c>
      <c r="V1114" s="84"/>
      <c r="W1114" s="89">
        <f t="shared" ref="W1114:AI1114" si="7">W1115+W1126+W1129+W1133+W1144</f>
        <v>0</v>
      </c>
      <c r="X1114" s="88">
        <f t="shared" si="7"/>
        <v>500000</v>
      </c>
      <c r="Y1114" s="88">
        <f t="shared" si="7"/>
        <v>134000</v>
      </c>
      <c r="Z1114" s="88">
        <f t="shared" si="7"/>
        <v>370000</v>
      </c>
      <c r="AA1114" s="88">
        <f t="shared" si="7"/>
        <v>0</v>
      </c>
      <c r="AB1114" s="88">
        <f t="shared" si="7"/>
        <v>7200</v>
      </c>
      <c r="AC1114" s="88">
        <f t="shared" si="7"/>
        <v>250000</v>
      </c>
      <c r="AD1114" s="88">
        <f t="shared" si="7"/>
        <v>0</v>
      </c>
      <c r="AE1114" s="88">
        <f t="shared" si="7"/>
        <v>0</v>
      </c>
      <c r="AF1114" s="88">
        <f t="shared" si="7"/>
        <v>110000</v>
      </c>
      <c r="AG1114" s="88">
        <f t="shared" si="7"/>
        <v>134000</v>
      </c>
      <c r="AH1114" s="88">
        <f t="shared" si="7"/>
        <v>7200</v>
      </c>
      <c r="AI1114" s="88">
        <f t="shared" si="7"/>
        <v>0</v>
      </c>
    </row>
    <row r="1115" spans="1:35" s="46" customFormat="1" ht="14.25" x14ac:dyDescent="0.25">
      <c r="A1115" s="63">
        <v>1105</v>
      </c>
      <c r="B1115" s="69" t="s">
        <v>403</v>
      </c>
      <c r="C1115" s="69" t="s">
        <v>323</v>
      </c>
      <c r="D1115" s="69" t="s">
        <v>28</v>
      </c>
      <c r="E1115" s="70"/>
      <c r="F1115" s="70"/>
      <c r="G1115" s="69"/>
      <c r="H1115" s="71">
        <v>110000</v>
      </c>
      <c r="I1115" s="69" t="s">
        <v>64</v>
      </c>
      <c r="J1115" s="106"/>
      <c r="K1115" s="106"/>
      <c r="L1115" s="106"/>
      <c r="M1115" s="106"/>
      <c r="N1115" s="106"/>
      <c r="O1115" s="106"/>
      <c r="P1115" s="106"/>
      <c r="Q1115" s="106"/>
      <c r="R1115" s="106">
        <v>1</v>
      </c>
      <c r="S1115" s="106"/>
      <c r="T1115" s="106"/>
      <c r="U1115" s="106"/>
      <c r="V1115" s="55"/>
      <c r="X1115" s="77"/>
      <c r="Y1115" s="73"/>
      <c r="Z1115" s="73"/>
      <c r="AA1115" s="73"/>
      <c r="AB1115" s="73"/>
      <c r="AC1115" s="73"/>
      <c r="AD1115" s="73"/>
      <c r="AE1115" s="73"/>
      <c r="AF1115" s="73">
        <f>H1115</f>
        <v>110000</v>
      </c>
      <c r="AG1115" s="73"/>
      <c r="AH1115" s="73"/>
      <c r="AI1115" s="73"/>
    </row>
    <row r="1116" spans="1:35" s="46" customFormat="1" ht="27.75" x14ac:dyDescent="0.25">
      <c r="A1116" s="57">
        <v>1106</v>
      </c>
      <c r="B1116" s="40"/>
      <c r="C1116" s="154" t="s">
        <v>480</v>
      </c>
      <c r="D1116" s="40"/>
      <c r="E1116" s="148">
        <v>1</v>
      </c>
      <c r="F1116" s="148" t="s">
        <v>142</v>
      </c>
      <c r="G1116" s="157">
        <v>35000</v>
      </c>
      <c r="H1116" s="156">
        <f t="shared" ref="H1116:H1117" si="8">E1116*G1116</f>
        <v>35000</v>
      </c>
      <c r="I1116" s="36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55"/>
      <c r="X1116" s="75"/>
      <c r="Y1116" s="76"/>
      <c r="Z1116" s="76"/>
      <c r="AA1116" s="76"/>
      <c r="AB1116" s="76"/>
      <c r="AC1116" s="76"/>
      <c r="AD1116" s="76"/>
      <c r="AE1116" s="76"/>
      <c r="AF1116" s="76"/>
      <c r="AG1116" s="76"/>
      <c r="AH1116" s="76"/>
      <c r="AI1116" s="76"/>
    </row>
    <row r="1117" spans="1:35" s="46" customFormat="1" ht="54.75" x14ac:dyDescent="0.25">
      <c r="A1117" s="56">
        <v>1107</v>
      </c>
      <c r="B1117" s="40"/>
      <c r="C1117" s="150" t="s">
        <v>481</v>
      </c>
      <c r="D1117" s="40"/>
      <c r="E1117" s="151">
        <v>1</v>
      </c>
      <c r="F1117" s="151" t="s">
        <v>142</v>
      </c>
      <c r="G1117" s="155">
        <v>18000</v>
      </c>
      <c r="H1117" s="156">
        <f t="shared" si="8"/>
        <v>18000</v>
      </c>
      <c r="I1117" s="36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55"/>
      <c r="X1117" s="75"/>
      <c r="Y1117" s="76"/>
      <c r="Z1117" s="76"/>
      <c r="AA1117" s="76"/>
      <c r="AB1117" s="76"/>
      <c r="AC1117" s="76"/>
      <c r="AD1117" s="76"/>
      <c r="AE1117" s="76"/>
      <c r="AF1117" s="76"/>
      <c r="AG1117" s="76"/>
      <c r="AH1117" s="76"/>
      <c r="AI1117" s="76"/>
    </row>
    <row r="1118" spans="1:35" s="46" customFormat="1" ht="14.25" x14ac:dyDescent="0.25">
      <c r="A1118" s="56">
        <v>1108</v>
      </c>
      <c r="B1118" s="40"/>
      <c r="C1118" s="150" t="s">
        <v>482</v>
      </c>
      <c r="D1118" s="40"/>
      <c r="E1118" s="151">
        <v>6</v>
      </c>
      <c r="F1118" s="151" t="s">
        <v>71</v>
      </c>
      <c r="G1118" s="152">
        <v>3500</v>
      </c>
      <c r="H1118" s="149">
        <f>E1118*G1118</f>
        <v>21000</v>
      </c>
      <c r="I1118" s="36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55"/>
      <c r="X1118" s="75"/>
      <c r="Y1118" s="76"/>
      <c r="Z1118" s="76"/>
      <c r="AA1118" s="76"/>
      <c r="AB1118" s="76"/>
      <c r="AC1118" s="76"/>
      <c r="AD1118" s="76"/>
      <c r="AE1118" s="76"/>
      <c r="AF1118" s="76"/>
      <c r="AG1118" s="76"/>
      <c r="AH1118" s="76"/>
      <c r="AI1118" s="76"/>
    </row>
    <row r="1119" spans="1:35" s="46" customFormat="1" ht="14.25" x14ac:dyDescent="0.25">
      <c r="A1119" s="56">
        <v>1109</v>
      </c>
      <c r="B1119" s="40"/>
      <c r="C1119" s="150" t="s">
        <v>483</v>
      </c>
      <c r="D1119" s="40"/>
      <c r="E1119" s="151">
        <v>2</v>
      </c>
      <c r="F1119" s="151" t="s">
        <v>71</v>
      </c>
      <c r="G1119" s="152">
        <v>2150</v>
      </c>
      <c r="H1119" s="149">
        <f>E1119*G1119</f>
        <v>4300</v>
      </c>
      <c r="I1119" s="36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55"/>
      <c r="X1119" s="75"/>
      <c r="Y1119" s="76"/>
      <c r="Z1119" s="76"/>
      <c r="AA1119" s="76"/>
      <c r="AB1119" s="76"/>
      <c r="AC1119" s="76"/>
      <c r="AD1119" s="76"/>
      <c r="AE1119" s="76"/>
      <c r="AF1119" s="76"/>
      <c r="AG1119" s="76"/>
      <c r="AH1119" s="76"/>
      <c r="AI1119" s="76"/>
    </row>
    <row r="1120" spans="1:35" s="46" customFormat="1" ht="14.25" x14ac:dyDescent="0.25">
      <c r="A1120" s="56">
        <v>1110</v>
      </c>
      <c r="B1120" s="40"/>
      <c r="C1120" s="150" t="s">
        <v>484</v>
      </c>
      <c r="D1120" s="40"/>
      <c r="E1120" s="151">
        <v>2</v>
      </c>
      <c r="F1120" s="151" t="s">
        <v>71</v>
      </c>
      <c r="G1120" s="152">
        <v>500</v>
      </c>
      <c r="H1120" s="149">
        <f>E1120*G1120</f>
        <v>1000</v>
      </c>
      <c r="I1120" s="36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55"/>
      <c r="X1120" s="75"/>
      <c r="Y1120" s="76"/>
      <c r="Z1120" s="76"/>
      <c r="AA1120" s="76"/>
      <c r="AB1120" s="76"/>
      <c r="AC1120" s="76"/>
      <c r="AD1120" s="76"/>
      <c r="AE1120" s="76"/>
      <c r="AF1120" s="76"/>
      <c r="AG1120" s="76"/>
      <c r="AH1120" s="76"/>
      <c r="AI1120" s="76"/>
    </row>
    <row r="1121" spans="1:35" s="46" customFormat="1" ht="14.25" x14ac:dyDescent="0.25">
      <c r="A1121" s="56">
        <v>1111</v>
      </c>
      <c r="B1121" s="40"/>
      <c r="C1121" s="150" t="s">
        <v>485</v>
      </c>
      <c r="D1121" s="40"/>
      <c r="E1121" s="151">
        <v>1</v>
      </c>
      <c r="F1121" s="151" t="s">
        <v>48</v>
      </c>
      <c r="G1121" s="152">
        <v>7000</v>
      </c>
      <c r="H1121" s="149">
        <f>E1121*G1121</f>
        <v>7000</v>
      </c>
      <c r="I1121" s="36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55"/>
      <c r="X1121" s="75"/>
      <c r="Y1121" s="76"/>
      <c r="Z1121" s="76"/>
      <c r="AA1121" s="76"/>
      <c r="AB1121" s="76"/>
      <c r="AC1121" s="76"/>
      <c r="AD1121" s="76"/>
      <c r="AE1121" s="76"/>
      <c r="AF1121" s="76"/>
      <c r="AG1121" s="76"/>
      <c r="AH1121" s="76"/>
      <c r="AI1121" s="76"/>
    </row>
    <row r="1122" spans="1:35" s="46" customFormat="1" ht="14.25" x14ac:dyDescent="0.25">
      <c r="A1122" s="56">
        <v>1112</v>
      </c>
      <c r="B1122" s="40"/>
      <c r="C1122" s="150" t="s">
        <v>486</v>
      </c>
      <c r="D1122" s="40"/>
      <c r="E1122" s="151">
        <v>1</v>
      </c>
      <c r="F1122" s="151" t="s">
        <v>48</v>
      </c>
      <c r="G1122" s="152">
        <v>5000</v>
      </c>
      <c r="H1122" s="149">
        <f>E1122*G1122</f>
        <v>5000</v>
      </c>
      <c r="I1122" s="36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55"/>
      <c r="X1122" s="75"/>
      <c r="Y1122" s="76"/>
      <c r="Z1122" s="76"/>
      <c r="AA1122" s="76"/>
      <c r="AB1122" s="76"/>
      <c r="AC1122" s="76"/>
      <c r="AD1122" s="76"/>
      <c r="AE1122" s="76"/>
      <c r="AF1122" s="76"/>
      <c r="AG1122" s="76"/>
      <c r="AH1122" s="76"/>
      <c r="AI1122" s="76"/>
    </row>
    <row r="1123" spans="1:35" s="46" customFormat="1" ht="14.25" x14ac:dyDescent="0.25">
      <c r="A1123" s="56">
        <v>1113</v>
      </c>
      <c r="B1123" s="40"/>
      <c r="C1123" s="150" t="s">
        <v>487</v>
      </c>
      <c r="D1123" s="40"/>
      <c r="E1123" s="153" t="s">
        <v>48</v>
      </c>
      <c r="F1123" s="153">
        <v>2</v>
      </c>
      <c r="G1123" s="152">
        <v>1800</v>
      </c>
      <c r="H1123" s="149">
        <f>G1123*F1123</f>
        <v>3600</v>
      </c>
      <c r="I1123" s="36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55"/>
      <c r="X1123" s="75"/>
      <c r="Y1123" s="76"/>
      <c r="Z1123" s="76"/>
      <c r="AA1123" s="76"/>
      <c r="AB1123" s="76"/>
      <c r="AC1123" s="76"/>
      <c r="AD1123" s="76"/>
      <c r="AE1123" s="76"/>
      <c r="AF1123" s="76"/>
      <c r="AG1123" s="76"/>
      <c r="AH1123" s="76"/>
      <c r="AI1123" s="76"/>
    </row>
    <row r="1124" spans="1:35" s="46" customFormat="1" ht="14.25" x14ac:dyDescent="0.25">
      <c r="A1124" s="56">
        <v>1114</v>
      </c>
      <c r="B1124" s="40"/>
      <c r="C1124" s="150" t="s">
        <v>488</v>
      </c>
      <c r="D1124" s="40"/>
      <c r="E1124" s="153" t="s">
        <v>48</v>
      </c>
      <c r="F1124" s="153">
        <v>2</v>
      </c>
      <c r="G1124" s="152">
        <v>2550</v>
      </c>
      <c r="H1124" s="149">
        <f t="shared" ref="H1124" si="9">G1124*F1124</f>
        <v>5100</v>
      </c>
      <c r="I1124" s="36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55"/>
      <c r="X1124" s="75"/>
      <c r="Y1124" s="76"/>
      <c r="Z1124" s="76"/>
      <c r="AA1124" s="76"/>
      <c r="AB1124" s="76"/>
      <c r="AC1124" s="76"/>
      <c r="AD1124" s="76"/>
      <c r="AE1124" s="76"/>
      <c r="AF1124" s="76"/>
      <c r="AG1124" s="76"/>
      <c r="AH1124" s="76"/>
      <c r="AI1124" s="76"/>
    </row>
    <row r="1125" spans="1:35" s="46" customFormat="1" ht="14.25" x14ac:dyDescent="0.25">
      <c r="A1125" s="56">
        <v>1115</v>
      </c>
      <c r="B1125" s="40"/>
      <c r="C1125" s="40" t="s">
        <v>405</v>
      </c>
      <c r="D1125" s="40"/>
      <c r="E1125" s="56">
        <v>5</v>
      </c>
      <c r="F1125" s="30" t="s">
        <v>71</v>
      </c>
      <c r="G1125" s="74">
        <v>2000</v>
      </c>
      <c r="H1125" s="74">
        <v>10000</v>
      </c>
      <c r="I1125" s="36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55"/>
      <c r="X1125" s="75"/>
      <c r="Y1125" s="76"/>
      <c r="Z1125" s="76"/>
      <c r="AA1125" s="76"/>
      <c r="AB1125" s="76"/>
      <c r="AC1125" s="76"/>
      <c r="AD1125" s="76"/>
      <c r="AE1125" s="76"/>
      <c r="AF1125" s="76"/>
      <c r="AG1125" s="76"/>
      <c r="AH1125" s="76"/>
      <c r="AI1125" s="76"/>
    </row>
    <row r="1126" spans="1:35" s="46" customFormat="1" ht="27" x14ac:dyDescent="0.25">
      <c r="A1126" s="63">
        <v>1116</v>
      </c>
      <c r="B1126" s="69" t="s">
        <v>403</v>
      </c>
      <c r="C1126" s="69" t="s">
        <v>406</v>
      </c>
      <c r="D1126" s="69" t="s">
        <v>28</v>
      </c>
      <c r="E1126" s="70"/>
      <c r="F1126" s="70"/>
      <c r="G1126" s="69"/>
      <c r="H1126" s="71">
        <v>268000</v>
      </c>
      <c r="I1126" s="69" t="s">
        <v>64</v>
      </c>
      <c r="J1126" s="106"/>
      <c r="K1126" s="106">
        <v>1</v>
      </c>
      <c r="L1126" s="106"/>
      <c r="M1126" s="106"/>
      <c r="N1126" s="106"/>
      <c r="O1126" s="106"/>
      <c r="P1126" s="106"/>
      <c r="Q1126" s="106"/>
      <c r="R1126" s="106"/>
      <c r="S1126" s="106">
        <v>1</v>
      </c>
      <c r="T1126" s="106"/>
      <c r="U1126" s="106"/>
      <c r="V1126" s="78"/>
      <c r="W1126" s="47"/>
      <c r="X1126" s="79"/>
      <c r="Y1126" s="79">
        <f>H1126/2</f>
        <v>134000</v>
      </c>
      <c r="Z1126" s="79"/>
      <c r="AA1126" s="79"/>
      <c r="AB1126" s="79"/>
      <c r="AC1126" s="79"/>
      <c r="AD1126" s="79"/>
      <c r="AE1126" s="79"/>
      <c r="AF1126" s="79"/>
      <c r="AG1126" s="79">
        <f>Y1126</f>
        <v>134000</v>
      </c>
      <c r="AH1126" s="79"/>
      <c r="AI1126" s="73"/>
    </row>
    <row r="1127" spans="1:35" s="46" customFormat="1" ht="14.25" x14ac:dyDescent="0.25">
      <c r="A1127" s="56">
        <v>1117</v>
      </c>
      <c r="B1127" s="40"/>
      <c r="C1127" s="40" t="s">
        <v>407</v>
      </c>
      <c r="D1127" s="40"/>
      <c r="E1127" s="56">
        <v>40</v>
      </c>
      <c r="F1127" s="30" t="s">
        <v>71</v>
      </c>
      <c r="G1127" s="74">
        <v>6500</v>
      </c>
      <c r="H1127" s="74">
        <v>260000</v>
      </c>
      <c r="I1127" s="36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55"/>
      <c r="X1127" s="75"/>
      <c r="Y1127" s="76"/>
      <c r="Z1127" s="76"/>
      <c r="AA1127" s="76"/>
      <c r="AB1127" s="76"/>
      <c r="AC1127" s="76"/>
      <c r="AD1127" s="76"/>
      <c r="AE1127" s="76"/>
      <c r="AF1127" s="76"/>
      <c r="AG1127" s="76"/>
      <c r="AH1127" s="76"/>
      <c r="AI1127" s="76"/>
    </row>
    <row r="1128" spans="1:35" s="46" customFormat="1" ht="14.25" x14ac:dyDescent="0.25">
      <c r="A1128" s="56">
        <v>1118</v>
      </c>
      <c r="B1128" s="40"/>
      <c r="C1128" s="40" t="s">
        <v>408</v>
      </c>
      <c r="D1128" s="40"/>
      <c r="E1128" s="56">
        <v>40</v>
      </c>
      <c r="F1128" s="30" t="s">
        <v>71</v>
      </c>
      <c r="G1128" s="74">
        <v>200</v>
      </c>
      <c r="H1128" s="74">
        <v>8000</v>
      </c>
      <c r="I1128" s="36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55"/>
      <c r="X1128" s="75"/>
      <c r="Y1128" s="76"/>
      <c r="Z1128" s="76"/>
      <c r="AA1128" s="76"/>
      <c r="AB1128" s="76"/>
      <c r="AC1128" s="76"/>
      <c r="AD1128" s="76"/>
      <c r="AE1128" s="76"/>
      <c r="AF1128" s="76"/>
      <c r="AG1128" s="76"/>
      <c r="AH1128" s="76"/>
      <c r="AI1128" s="76"/>
    </row>
    <row r="1129" spans="1:35" s="46" customFormat="1" ht="14.25" x14ac:dyDescent="0.25">
      <c r="A1129" s="63">
        <v>1119</v>
      </c>
      <c r="B1129" s="69" t="s">
        <v>403</v>
      </c>
      <c r="C1129" s="69" t="s">
        <v>366</v>
      </c>
      <c r="D1129" s="69" t="s">
        <v>28</v>
      </c>
      <c r="E1129" s="70"/>
      <c r="F1129" s="70"/>
      <c r="G1129" s="69"/>
      <c r="H1129" s="71">
        <v>1000000</v>
      </c>
      <c r="I1129" s="69" t="s">
        <v>64</v>
      </c>
      <c r="J1129" s="107">
        <v>2</v>
      </c>
      <c r="K1129" s="107"/>
      <c r="L1129" s="107">
        <v>1</v>
      </c>
      <c r="M1129" s="107"/>
      <c r="N1129" s="107"/>
      <c r="O1129" s="107">
        <v>1</v>
      </c>
      <c r="P1129" s="107"/>
      <c r="Q1129" s="107"/>
      <c r="R1129" s="107"/>
      <c r="S1129" s="107"/>
      <c r="T1129" s="107"/>
      <c r="U1129" s="107"/>
      <c r="V1129" s="91"/>
      <c r="X1129" s="92">
        <f>H1129/4*2</f>
        <v>500000</v>
      </c>
      <c r="Y1129" s="92"/>
      <c r="Z1129" s="92">
        <f>H1129/4</f>
        <v>250000</v>
      </c>
      <c r="AA1129" s="92"/>
      <c r="AB1129" s="92"/>
      <c r="AC1129" s="92">
        <f>Z1129</f>
        <v>250000</v>
      </c>
      <c r="AD1129" s="92"/>
      <c r="AE1129" s="92"/>
      <c r="AF1129" s="92"/>
      <c r="AG1129" s="92"/>
      <c r="AH1129" s="92"/>
      <c r="AI1129" s="92"/>
    </row>
    <row r="1130" spans="1:35" s="46" customFormat="1" ht="14.25" x14ac:dyDescent="0.25">
      <c r="A1130" s="56">
        <v>1120</v>
      </c>
      <c r="B1130" s="40"/>
      <c r="C1130" s="40" t="s">
        <v>409</v>
      </c>
      <c r="D1130" s="40"/>
      <c r="E1130" s="56">
        <v>44</v>
      </c>
      <c r="F1130" s="30" t="s">
        <v>142</v>
      </c>
      <c r="G1130" s="74">
        <v>10000</v>
      </c>
      <c r="H1130" s="74">
        <v>440000</v>
      </c>
      <c r="I1130" s="36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55"/>
      <c r="X1130" s="75"/>
      <c r="Y1130" s="76"/>
      <c r="Z1130" s="76"/>
      <c r="AA1130" s="76"/>
      <c r="AB1130" s="76"/>
      <c r="AC1130" s="76"/>
      <c r="AD1130" s="76"/>
      <c r="AE1130" s="76"/>
      <c r="AF1130" s="76"/>
      <c r="AG1130" s="76"/>
      <c r="AH1130" s="76"/>
      <c r="AI1130" s="76"/>
    </row>
    <row r="1131" spans="1:35" s="46" customFormat="1" ht="14.25" x14ac:dyDescent="0.25">
      <c r="A1131" s="56">
        <v>1121</v>
      </c>
      <c r="B1131" s="40"/>
      <c r="C1131" s="40" t="s">
        <v>410</v>
      </c>
      <c r="D1131" s="40"/>
      <c r="E1131" s="56">
        <v>44</v>
      </c>
      <c r="F1131" s="30" t="s">
        <v>142</v>
      </c>
      <c r="G1131" s="74">
        <v>12000</v>
      </c>
      <c r="H1131" s="74">
        <v>528000</v>
      </c>
      <c r="I1131" s="36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55"/>
      <c r="X1131" s="75"/>
      <c r="Y1131" s="76"/>
      <c r="Z1131" s="76"/>
      <c r="AA1131" s="76"/>
      <c r="AB1131" s="76"/>
      <c r="AC1131" s="76"/>
      <c r="AD1131" s="76"/>
      <c r="AE1131" s="76"/>
      <c r="AF1131" s="76"/>
      <c r="AG1131" s="76"/>
      <c r="AH1131" s="76"/>
      <c r="AI1131" s="76"/>
    </row>
    <row r="1132" spans="1:35" s="46" customFormat="1" ht="14.25" x14ac:dyDescent="0.25">
      <c r="A1132" s="56">
        <v>1122</v>
      </c>
      <c r="B1132" s="40"/>
      <c r="C1132" s="40" t="s">
        <v>411</v>
      </c>
      <c r="D1132" s="40"/>
      <c r="E1132" s="56">
        <v>320</v>
      </c>
      <c r="F1132" s="30" t="s">
        <v>71</v>
      </c>
      <c r="G1132" s="74">
        <v>100</v>
      </c>
      <c r="H1132" s="74">
        <v>32000</v>
      </c>
      <c r="I1132" s="36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55"/>
      <c r="X1132" s="75"/>
      <c r="Y1132" s="76"/>
      <c r="Z1132" s="76"/>
      <c r="AA1132" s="76"/>
      <c r="AB1132" s="76"/>
      <c r="AC1132" s="76"/>
      <c r="AD1132" s="76"/>
      <c r="AE1132" s="76"/>
      <c r="AF1132" s="76"/>
      <c r="AG1132" s="76"/>
      <c r="AH1132" s="76"/>
      <c r="AI1132" s="76"/>
    </row>
    <row r="1133" spans="1:35" s="46" customFormat="1" ht="14.25" x14ac:dyDescent="0.25">
      <c r="A1133" s="63">
        <v>1123</v>
      </c>
      <c r="B1133" s="69" t="s">
        <v>403</v>
      </c>
      <c r="C1133" s="69" t="s">
        <v>412</v>
      </c>
      <c r="D1133" s="69" t="s">
        <v>28</v>
      </c>
      <c r="E1133" s="70"/>
      <c r="F1133" s="70"/>
      <c r="G1133" s="69"/>
      <c r="H1133" s="71">
        <v>120000</v>
      </c>
      <c r="I1133" s="69" t="s">
        <v>64</v>
      </c>
      <c r="J1133" s="106"/>
      <c r="K1133" s="106"/>
      <c r="L1133" s="106">
        <v>1</v>
      </c>
      <c r="M1133" s="106"/>
      <c r="N1133" s="106"/>
      <c r="O1133" s="106"/>
      <c r="P1133" s="106"/>
      <c r="Q1133" s="106"/>
      <c r="R1133" s="106"/>
      <c r="S1133" s="106"/>
      <c r="T1133" s="106"/>
      <c r="U1133" s="106"/>
      <c r="V1133" s="55"/>
      <c r="X1133" s="77"/>
      <c r="Y1133" s="73"/>
      <c r="Z1133" s="73">
        <f>H1133</f>
        <v>120000</v>
      </c>
      <c r="AA1133" s="73"/>
      <c r="AB1133" s="73"/>
      <c r="AC1133" s="73"/>
      <c r="AD1133" s="73"/>
      <c r="AE1133" s="73"/>
      <c r="AF1133" s="73"/>
      <c r="AG1133" s="73"/>
      <c r="AH1133" s="73"/>
      <c r="AI1133" s="73"/>
    </row>
    <row r="1134" spans="1:35" s="46" customFormat="1" ht="27.75" x14ac:dyDescent="0.25">
      <c r="A1134" s="56">
        <v>1124</v>
      </c>
      <c r="B1134" s="40"/>
      <c r="C1134" s="154" t="s">
        <v>480</v>
      </c>
      <c r="D1134" s="40"/>
      <c r="E1134" s="148">
        <v>1</v>
      </c>
      <c r="F1134" s="148" t="s">
        <v>142</v>
      </c>
      <c r="G1134" s="157">
        <v>36500</v>
      </c>
      <c r="H1134" s="156">
        <f>E1134*G1134</f>
        <v>36500</v>
      </c>
      <c r="I1134" s="36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55"/>
      <c r="X1134" s="75"/>
      <c r="Y1134" s="76"/>
      <c r="Z1134" s="76"/>
      <c r="AA1134" s="76"/>
      <c r="AB1134" s="76"/>
      <c r="AC1134" s="76"/>
      <c r="AD1134" s="76"/>
      <c r="AE1134" s="76"/>
      <c r="AF1134" s="76"/>
      <c r="AG1134" s="76"/>
      <c r="AH1134" s="76"/>
      <c r="AI1134" s="76"/>
    </row>
    <row r="1135" spans="1:35" s="46" customFormat="1" ht="54.75" x14ac:dyDescent="0.25">
      <c r="A1135" s="56">
        <v>1125</v>
      </c>
      <c r="B1135" s="40"/>
      <c r="C1135" s="150" t="s">
        <v>481</v>
      </c>
      <c r="D1135" s="40"/>
      <c r="E1135" s="151">
        <v>1</v>
      </c>
      <c r="F1135" s="151" t="s">
        <v>142</v>
      </c>
      <c r="G1135" s="155">
        <v>22000</v>
      </c>
      <c r="H1135" s="156">
        <f t="shared" ref="H1135" si="10">E1135*G1135</f>
        <v>22000</v>
      </c>
      <c r="I1135" s="36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55"/>
      <c r="X1135" s="75"/>
      <c r="Y1135" s="76"/>
      <c r="Z1135" s="76"/>
      <c r="AA1135" s="76"/>
      <c r="AB1135" s="76"/>
      <c r="AC1135" s="76"/>
      <c r="AD1135" s="76"/>
      <c r="AE1135" s="76"/>
      <c r="AF1135" s="76"/>
      <c r="AG1135" s="76"/>
      <c r="AH1135" s="76"/>
      <c r="AI1135" s="76"/>
    </row>
    <row r="1136" spans="1:35" s="46" customFormat="1" ht="14.25" x14ac:dyDescent="0.25">
      <c r="A1136" s="56">
        <v>1126</v>
      </c>
      <c r="B1136" s="40"/>
      <c r="C1136" s="150" t="s">
        <v>482</v>
      </c>
      <c r="D1136" s="40"/>
      <c r="E1136" s="151">
        <v>6</v>
      </c>
      <c r="F1136" s="151" t="s">
        <v>71</v>
      </c>
      <c r="G1136" s="152">
        <v>3500</v>
      </c>
      <c r="H1136" s="149">
        <f>E1136*G1136</f>
        <v>21000</v>
      </c>
      <c r="I1136" s="36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55"/>
      <c r="X1136" s="75"/>
      <c r="Y1136" s="76"/>
      <c r="Z1136" s="76"/>
      <c r="AA1136" s="76"/>
      <c r="AB1136" s="76"/>
      <c r="AC1136" s="76"/>
      <c r="AD1136" s="76"/>
      <c r="AE1136" s="76"/>
      <c r="AF1136" s="76"/>
      <c r="AG1136" s="76"/>
      <c r="AH1136" s="76"/>
      <c r="AI1136" s="76"/>
    </row>
    <row r="1137" spans="1:35" s="46" customFormat="1" ht="14.25" x14ac:dyDescent="0.25">
      <c r="A1137" s="56">
        <v>1127</v>
      </c>
      <c r="B1137" s="40"/>
      <c r="C1137" s="150" t="s">
        <v>483</v>
      </c>
      <c r="D1137" s="40"/>
      <c r="E1137" s="151">
        <v>2</v>
      </c>
      <c r="F1137" s="151" t="s">
        <v>71</v>
      </c>
      <c r="G1137" s="152">
        <v>2150</v>
      </c>
      <c r="H1137" s="149">
        <f>E1137*G1137</f>
        <v>4300</v>
      </c>
      <c r="I1137" s="36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55"/>
      <c r="X1137" s="75"/>
      <c r="Y1137" s="76"/>
      <c r="Z1137" s="76"/>
      <c r="AA1137" s="76"/>
      <c r="AB1137" s="76"/>
      <c r="AC1137" s="76"/>
      <c r="AD1137" s="76"/>
      <c r="AE1137" s="76"/>
      <c r="AF1137" s="76"/>
      <c r="AG1137" s="76"/>
      <c r="AH1137" s="76"/>
      <c r="AI1137" s="76"/>
    </row>
    <row r="1138" spans="1:35" s="46" customFormat="1" ht="14.25" x14ac:dyDescent="0.25">
      <c r="A1138" s="56">
        <v>1128</v>
      </c>
      <c r="B1138" s="40"/>
      <c r="C1138" s="150" t="s">
        <v>484</v>
      </c>
      <c r="D1138" s="40"/>
      <c r="E1138" s="151">
        <v>2</v>
      </c>
      <c r="F1138" s="151" t="s">
        <v>71</v>
      </c>
      <c r="G1138" s="152">
        <v>800</v>
      </c>
      <c r="H1138" s="149">
        <f>E1138*G1138</f>
        <v>1600</v>
      </c>
      <c r="I1138" s="36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55"/>
      <c r="X1138" s="75"/>
      <c r="Y1138" s="76"/>
      <c r="Z1138" s="76"/>
      <c r="AA1138" s="76"/>
      <c r="AB1138" s="76"/>
      <c r="AC1138" s="76"/>
      <c r="AD1138" s="76"/>
      <c r="AE1138" s="76"/>
      <c r="AF1138" s="76"/>
      <c r="AG1138" s="76"/>
      <c r="AH1138" s="76"/>
      <c r="AI1138" s="76"/>
    </row>
    <row r="1139" spans="1:35" s="46" customFormat="1" ht="14.25" x14ac:dyDescent="0.25">
      <c r="A1139" s="56">
        <v>1129</v>
      </c>
      <c r="B1139" s="40"/>
      <c r="C1139" s="150" t="s">
        <v>485</v>
      </c>
      <c r="D1139" s="40"/>
      <c r="E1139" s="151">
        <v>1</v>
      </c>
      <c r="F1139" s="151" t="s">
        <v>48</v>
      </c>
      <c r="G1139" s="152">
        <v>6650</v>
      </c>
      <c r="H1139" s="149">
        <f>E1139*G1139</f>
        <v>6650</v>
      </c>
      <c r="I1139" s="36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55"/>
      <c r="X1139" s="75"/>
      <c r="Y1139" s="76"/>
      <c r="Z1139" s="76"/>
      <c r="AA1139" s="76"/>
      <c r="AB1139" s="76"/>
      <c r="AC1139" s="76"/>
      <c r="AD1139" s="76"/>
      <c r="AE1139" s="76"/>
      <c r="AF1139" s="76"/>
      <c r="AG1139" s="76"/>
      <c r="AH1139" s="76"/>
      <c r="AI1139" s="76"/>
    </row>
    <row r="1140" spans="1:35" s="46" customFormat="1" ht="14.25" x14ac:dyDescent="0.25">
      <c r="A1140" s="56">
        <v>1130</v>
      </c>
      <c r="B1140" s="40"/>
      <c r="C1140" s="150" t="s">
        <v>486</v>
      </c>
      <c r="D1140" s="40"/>
      <c r="E1140" s="151">
        <v>1</v>
      </c>
      <c r="F1140" s="151" t="s">
        <v>48</v>
      </c>
      <c r="G1140" s="152">
        <v>5000</v>
      </c>
      <c r="H1140" s="149">
        <f>E1140*G1140</f>
        <v>5000</v>
      </c>
      <c r="I1140" s="36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55"/>
      <c r="X1140" s="75"/>
      <c r="Y1140" s="76"/>
      <c r="Z1140" s="76"/>
      <c r="AA1140" s="76"/>
      <c r="AB1140" s="76"/>
      <c r="AC1140" s="76"/>
      <c r="AD1140" s="76"/>
      <c r="AE1140" s="76"/>
      <c r="AF1140" s="76"/>
      <c r="AG1140" s="76"/>
      <c r="AH1140" s="76"/>
      <c r="AI1140" s="76"/>
    </row>
    <row r="1141" spans="1:35" s="46" customFormat="1" ht="14.25" x14ac:dyDescent="0.25">
      <c r="A1141" s="56">
        <v>1131</v>
      </c>
      <c r="B1141" s="40"/>
      <c r="C1141" s="150" t="s">
        <v>487</v>
      </c>
      <c r="D1141" s="40"/>
      <c r="E1141" s="153" t="s">
        <v>48</v>
      </c>
      <c r="F1141" s="153">
        <v>2</v>
      </c>
      <c r="G1141" s="152">
        <v>1800</v>
      </c>
      <c r="H1141" s="149">
        <f>G1141*F1141</f>
        <v>3600</v>
      </c>
      <c r="I1141" s="36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55"/>
      <c r="X1141" s="75"/>
      <c r="Y1141" s="76"/>
      <c r="Z1141" s="76"/>
      <c r="AA1141" s="76"/>
      <c r="AB1141" s="76"/>
      <c r="AC1141" s="76"/>
      <c r="AD1141" s="76"/>
      <c r="AE1141" s="76"/>
      <c r="AF1141" s="76"/>
      <c r="AG1141" s="76"/>
      <c r="AH1141" s="76"/>
      <c r="AI1141" s="76"/>
    </row>
    <row r="1142" spans="1:35" s="46" customFormat="1" ht="14.25" x14ac:dyDescent="0.25">
      <c r="A1142" s="56">
        <v>1132</v>
      </c>
      <c r="B1142" s="40"/>
      <c r="C1142" s="150" t="s">
        <v>488</v>
      </c>
      <c r="D1142" s="40"/>
      <c r="E1142" s="153" t="s">
        <v>48</v>
      </c>
      <c r="F1142" s="153">
        <v>2</v>
      </c>
      <c r="G1142" s="152">
        <v>2550</v>
      </c>
      <c r="H1142" s="149">
        <f t="shared" ref="H1142" si="11">G1142*F1142</f>
        <v>5100</v>
      </c>
      <c r="I1142" s="36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55"/>
      <c r="X1142" s="75"/>
      <c r="Y1142" s="76"/>
      <c r="Z1142" s="76"/>
      <c r="AA1142" s="76"/>
      <c r="AB1142" s="76"/>
      <c r="AC1142" s="76"/>
      <c r="AD1142" s="76"/>
      <c r="AE1142" s="76"/>
      <c r="AF1142" s="76"/>
      <c r="AG1142" s="76"/>
      <c r="AH1142" s="76"/>
      <c r="AI1142" s="76"/>
    </row>
    <row r="1143" spans="1:35" s="46" customFormat="1" ht="14.25" x14ac:dyDescent="0.25">
      <c r="A1143" s="56">
        <v>1133</v>
      </c>
      <c r="B1143" s="40"/>
      <c r="C1143" s="40" t="s">
        <v>405</v>
      </c>
      <c r="D1143" s="40"/>
      <c r="E1143" s="56">
        <v>5</v>
      </c>
      <c r="F1143" s="30" t="s">
        <v>71</v>
      </c>
      <c r="G1143" s="74">
        <v>2850</v>
      </c>
      <c r="H1143" s="74">
        <f>E1143*G1143</f>
        <v>14250</v>
      </c>
      <c r="I1143" s="36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55"/>
      <c r="X1143" s="75"/>
      <c r="Y1143" s="76"/>
      <c r="Z1143" s="76"/>
      <c r="AA1143" s="76"/>
      <c r="AB1143" s="76"/>
      <c r="AC1143" s="76"/>
      <c r="AD1143" s="76"/>
      <c r="AE1143" s="76"/>
      <c r="AF1143" s="76"/>
      <c r="AG1143" s="76"/>
      <c r="AH1143" s="76"/>
      <c r="AI1143" s="76"/>
    </row>
    <row r="1144" spans="1:35" s="46" customFormat="1" ht="27" x14ac:dyDescent="0.25">
      <c r="A1144" s="63">
        <v>1134</v>
      </c>
      <c r="B1144" s="69" t="s">
        <v>403</v>
      </c>
      <c r="C1144" s="69" t="s">
        <v>61</v>
      </c>
      <c r="D1144" s="69" t="s">
        <v>28</v>
      </c>
      <c r="E1144" s="70"/>
      <c r="F1144" s="70"/>
      <c r="G1144" s="69"/>
      <c r="H1144" s="71">
        <v>14400</v>
      </c>
      <c r="I1144" s="69" t="s">
        <v>64</v>
      </c>
      <c r="J1144" s="106"/>
      <c r="K1144" s="106"/>
      <c r="L1144" s="106"/>
      <c r="M1144" s="106"/>
      <c r="N1144" s="106">
        <v>1</v>
      </c>
      <c r="O1144" s="106"/>
      <c r="P1144" s="106"/>
      <c r="Q1144" s="106"/>
      <c r="R1144" s="106"/>
      <c r="S1144" s="106"/>
      <c r="T1144" s="106">
        <v>1</v>
      </c>
      <c r="U1144" s="106"/>
      <c r="V1144" s="55"/>
      <c r="X1144" s="77"/>
      <c r="Y1144" s="73"/>
      <c r="Z1144" s="73"/>
      <c r="AA1144" s="73"/>
      <c r="AB1144" s="73">
        <f>H1144/2</f>
        <v>7200</v>
      </c>
      <c r="AC1144" s="73"/>
      <c r="AD1144" s="73"/>
      <c r="AE1144" s="73"/>
      <c r="AF1144" s="73"/>
      <c r="AG1144" s="73"/>
      <c r="AH1144" s="73">
        <f>AB1144</f>
        <v>7200</v>
      </c>
      <c r="AI1144" s="73"/>
    </row>
    <row r="1145" spans="1:35" s="46" customFormat="1" ht="27" x14ac:dyDescent="0.25">
      <c r="A1145" s="56">
        <v>1135</v>
      </c>
      <c r="B1145" s="40"/>
      <c r="C1145" s="40" t="s">
        <v>413</v>
      </c>
      <c r="D1145" s="40"/>
      <c r="E1145" s="56">
        <v>32</v>
      </c>
      <c r="F1145" s="30" t="s">
        <v>71</v>
      </c>
      <c r="G1145" s="74">
        <v>450</v>
      </c>
      <c r="H1145" s="74">
        <v>14400</v>
      </c>
      <c r="I1145" s="36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55"/>
      <c r="X1145" s="75"/>
      <c r="Y1145" s="76"/>
      <c r="Z1145" s="76"/>
      <c r="AA1145" s="76"/>
      <c r="AB1145" s="76"/>
      <c r="AC1145" s="76"/>
      <c r="AD1145" s="76"/>
      <c r="AE1145" s="76"/>
      <c r="AF1145" s="76"/>
      <c r="AG1145" s="76"/>
      <c r="AH1145" s="76"/>
      <c r="AI1145" s="76"/>
    </row>
    <row r="1146" spans="1:35" s="46" customFormat="1" ht="14.25" x14ac:dyDescent="0.25">
      <c r="A1146" s="63">
        <v>1136</v>
      </c>
      <c r="B1146" s="64" t="s">
        <v>414</v>
      </c>
      <c r="C1146" s="64" t="s">
        <v>415</v>
      </c>
      <c r="D1146" s="64" t="s">
        <v>26</v>
      </c>
      <c r="E1146" s="65"/>
      <c r="F1146" s="65"/>
      <c r="G1146" s="64"/>
      <c r="H1146" s="34">
        <v>423770</v>
      </c>
      <c r="I1146" s="64" t="s">
        <v>64</v>
      </c>
      <c r="J1146" s="105">
        <f>J1147+J1150+J1153</f>
        <v>0</v>
      </c>
      <c r="K1146" s="105">
        <f t="shared" ref="K1146:AI1146" si="12">K1147+K1150+K1153</f>
        <v>1</v>
      </c>
      <c r="L1146" s="105">
        <f t="shared" si="12"/>
        <v>2</v>
      </c>
      <c r="M1146" s="105">
        <f t="shared" si="12"/>
        <v>1</v>
      </c>
      <c r="N1146" s="105">
        <f t="shared" si="12"/>
        <v>0</v>
      </c>
      <c r="O1146" s="105">
        <f t="shared" si="12"/>
        <v>0</v>
      </c>
      <c r="P1146" s="105">
        <f t="shared" si="12"/>
        <v>1</v>
      </c>
      <c r="Q1146" s="105">
        <f t="shared" si="12"/>
        <v>0</v>
      </c>
      <c r="R1146" s="105">
        <f t="shared" si="12"/>
        <v>0</v>
      </c>
      <c r="S1146" s="105">
        <f t="shared" si="12"/>
        <v>1</v>
      </c>
      <c r="T1146" s="105">
        <f t="shared" si="12"/>
        <v>0</v>
      </c>
      <c r="U1146" s="105">
        <f t="shared" si="12"/>
        <v>0</v>
      </c>
      <c r="V1146" s="84"/>
      <c r="W1146" s="66">
        <f t="shared" si="12"/>
        <v>0</v>
      </c>
      <c r="X1146" s="88">
        <f t="shared" si="12"/>
        <v>0</v>
      </c>
      <c r="Y1146" s="88">
        <f t="shared" si="12"/>
        <v>90000</v>
      </c>
      <c r="Z1146" s="88">
        <f t="shared" si="12"/>
        <v>63770</v>
      </c>
      <c r="AA1146" s="88">
        <f t="shared" si="12"/>
        <v>90000</v>
      </c>
      <c r="AB1146" s="88">
        <f t="shared" si="12"/>
        <v>0</v>
      </c>
      <c r="AC1146" s="88">
        <f t="shared" si="12"/>
        <v>0</v>
      </c>
      <c r="AD1146" s="88">
        <f t="shared" si="12"/>
        <v>90000</v>
      </c>
      <c r="AE1146" s="88">
        <f t="shared" si="12"/>
        <v>0</v>
      </c>
      <c r="AF1146" s="88">
        <f t="shared" si="12"/>
        <v>0</v>
      </c>
      <c r="AG1146" s="88">
        <f t="shared" si="12"/>
        <v>90000</v>
      </c>
      <c r="AH1146" s="88">
        <f t="shared" si="12"/>
        <v>0</v>
      </c>
      <c r="AI1146" s="88">
        <f t="shared" si="12"/>
        <v>0</v>
      </c>
    </row>
    <row r="1147" spans="1:35" s="46" customFormat="1" ht="14.25" x14ac:dyDescent="0.25">
      <c r="A1147" s="63">
        <v>1137</v>
      </c>
      <c r="B1147" s="69" t="s">
        <v>414</v>
      </c>
      <c r="C1147" s="69" t="s">
        <v>315</v>
      </c>
      <c r="D1147" s="69" t="s">
        <v>28</v>
      </c>
      <c r="E1147" s="70"/>
      <c r="F1147" s="70"/>
      <c r="G1147" s="69"/>
      <c r="H1147" s="71">
        <v>22400</v>
      </c>
      <c r="I1147" s="69" t="s">
        <v>64</v>
      </c>
      <c r="J1147" s="106"/>
      <c r="K1147" s="106"/>
      <c r="L1147" s="106">
        <v>1</v>
      </c>
      <c r="M1147" s="106"/>
      <c r="N1147" s="106"/>
      <c r="O1147" s="106"/>
      <c r="P1147" s="106"/>
      <c r="Q1147" s="106"/>
      <c r="R1147" s="106"/>
      <c r="S1147" s="106"/>
      <c r="T1147" s="106"/>
      <c r="U1147" s="106"/>
      <c r="V1147" s="55"/>
      <c r="X1147" s="77"/>
      <c r="Y1147" s="73"/>
      <c r="Z1147" s="73">
        <f>H1147</f>
        <v>22400</v>
      </c>
      <c r="AA1147" s="73"/>
      <c r="AB1147" s="73"/>
      <c r="AC1147" s="73"/>
      <c r="AD1147" s="73"/>
      <c r="AE1147" s="73"/>
      <c r="AF1147" s="73"/>
      <c r="AG1147" s="73"/>
      <c r="AH1147" s="73"/>
      <c r="AI1147" s="73"/>
    </row>
    <row r="1148" spans="1:35" s="46" customFormat="1" ht="14.25" x14ac:dyDescent="0.25">
      <c r="A1148" s="56">
        <v>1138</v>
      </c>
      <c r="B1148" s="40"/>
      <c r="C1148" s="40" t="s">
        <v>416</v>
      </c>
      <c r="D1148" s="40"/>
      <c r="E1148" s="56">
        <v>400</v>
      </c>
      <c r="F1148" s="30" t="s">
        <v>73</v>
      </c>
      <c r="G1148" s="74">
        <v>50</v>
      </c>
      <c r="H1148" s="74">
        <v>20000</v>
      </c>
      <c r="I1148" s="36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55"/>
      <c r="X1148" s="75"/>
      <c r="Y1148" s="76"/>
      <c r="Z1148" s="76"/>
      <c r="AA1148" s="76"/>
      <c r="AB1148" s="76"/>
      <c r="AC1148" s="76"/>
      <c r="AD1148" s="76"/>
      <c r="AE1148" s="76"/>
      <c r="AF1148" s="76"/>
      <c r="AG1148" s="76"/>
      <c r="AH1148" s="76"/>
      <c r="AI1148" s="76"/>
    </row>
    <row r="1149" spans="1:35" s="46" customFormat="1" ht="14.25" x14ac:dyDescent="0.25">
      <c r="A1149" s="56">
        <v>1139</v>
      </c>
      <c r="B1149" s="40"/>
      <c r="C1149" s="40" t="s">
        <v>417</v>
      </c>
      <c r="D1149" s="40"/>
      <c r="E1149" s="56">
        <v>2</v>
      </c>
      <c r="F1149" s="30" t="s">
        <v>73</v>
      </c>
      <c r="G1149" s="74">
        <v>1200</v>
      </c>
      <c r="H1149" s="74">
        <v>2400</v>
      </c>
      <c r="I1149" s="36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55"/>
      <c r="X1149" s="75"/>
      <c r="Y1149" s="76"/>
      <c r="Z1149" s="76"/>
      <c r="AA1149" s="76"/>
      <c r="AB1149" s="76"/>
      <c r="AC1149" s="76"/>
      <c r="AD1149" s="76"/>
      <c r="AE1149" s="76"/>
      <c r="AF1149" s="76"/>
      <c r="AG1149" s="76"/>
      <c r="AH1149" s="76"/>
      <c r="AI1149" s="76"/>
    </row>
    <row r="1150" spans="1:35" s="46" customFormat="1" ht="27" x14ac:dyDescent="0.25">
      <c r="A1150" s="63">
        <v>1140</v>
      </c>
      <c r="B1150" s="69" t="s">
        <v>414</v>
      </c>
      <c r="C1150" s="69" t="s">
        <v>339</v>
      </c>
      <c r="D1150" s="69" t="s">
        <v>28</v>
      </c>
      <c r="E1150" s="70"/>
      <c r="F1150" s="70"/>
      <c r="G1150" s="69"/>
      <c r="H1150" s="71">
        <v>360000</v>
      </c>
      <c r="I1150" s="69" t="s">
        <v>64</v>
      </c>
      <c r="J1150" s="106"/>
      <c r="K1150" s="106">
        <v>1</v>
      </c>
      <c r="L1150" s="106"/>
      <c r="M1150" s="106">
        <v>1</v>
      </c>
      <c r="N1150" s="106"/>
      <c r="O1150" s="106"/>
      <c r="P1150" s="106">
        <v>1</v>
      </c>
      <c r="Q1150" s="106"/>
      <c r="R1150" s="106"/>
      <c r="S1150" s="106">
        <v>1</v>
      </c>
      <c r="T1150" s="106"/>
      <c r="U1150" s="106"/>
      <c r="V1150" s="78"/>
      <c r="W1150" s="47"/>
      <c r="X1150" s="79"/>
      <c r="Y1150" s="79">
        <f>H1150/4</f>
        <v>90000</v>
      </c>
      <c r="Z1150" s="79"/>
      <c r="AA1150" s="79">
        <f>Y1150</f>
        <v>90000</v>
      </c>
      <c r="AB1150" s="79"/>
      <c r="AC1150" s="79"/>
      <c r="AD1150" s="79">
        <f>AA1150</f>
        <v>90000</v>
      </c>
      <c r="AE1150" s="79"/>
      <c r="AF1150" s="79"/>
      <c r="AG1150" s="79">
        <f>AD1150</f>
        <v>90000</v>
      </c>
      <c r="AH1150" s="79"/>
      <c r="AI1150" s="73"/>
    </row>
    <row r="1151" spans="1:35" s="46" customFormat="1" ht="14.25" x14ac:dyDescent="0.25">
      <c r="A1151" s="56">
        <v>1141</v>
      </c>
      <c r="B1151" s="40"/>
      <c r="C1151" s="40" t="s">
        <v>418</v>
      </c>
      <c r="D1151" s="40"/>
      <c r="E1151" s="56">
        <v>2400</v>
      </c>
      <c r="F1151" s="30" t="s">
        <v>73</v>
      </c>
      <c r="G1151" s="74">
        <v>50</v>
      </c>
      <c r="H1151" s="74">
        <v>120000</v>
      </c>
      <c r="I1151" s="36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55"/>
      <c r="X1151" s="75"/>
      <c r="Y1151" s="76"/>
      <c r="Z1151" s="76"/>
      <c r="AA1151" s="76"/>
      <c r="AB1151" s="76"/>
      <c r="AC1151" s="76"/>
      <c r="AD1151" s="76"/>
      <c r="AE1151" s="76"/>
      <c r="AF1151" s="76"/>
      <c r="AG1151" s="76"/>
      <c r="AH1151" s="76"/>
      <c r="AI1151" s="76"/>
    </row>
    <row r="1152" spans="1:35" s="46" customFormat="1" ht="14.25" x14ac:dyDescent="0.25">
      <c r="A1152" s="56">
        <v>1142</v>
      </c>
      <c r="B1152" s="40"/>
      <c r="C1152" s="40" t="s">
        <v>419</v>
      </c>
      <c r="D1152" s="40"/>
      <c r="E1152" s="56">
        <v>1600</v>
      </c>
      <c r="F1152" s="30" t="s">
        <v>73</v>
      </c>
      <c r="G1152" s="74">
        <v>150</v>
      </c>
      <c r="H1152" s="74">
        <v>240000</v>
      </c>
      <c r="I1152" s="36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55"/>
      <c r="X1152" s="75"/>
      <c r="Y1152" s="76"/>
      <c r="Z1152" s="76"/>
      <c r="AA1152" s="76"/>
      <c r="AB1152" s="76"/>
      <c r="AC1152" s="76"/>
      <c r="AD1152" s="76"/>
      <c r="AE1152" s="76"/>
      <c r="AF1152" s="76"/>
      <c r="AG1152" s="76"/>
      <c r="AH1152" s="76"/>
      <c r="AI1152" s="76"/>
    </row>
    <row r="1153" spans="1:35" s="46" customFormat="1" ht="14.25" x14ac:dyDescent="0.25">
      <c r="A1153" s="63">
        <v>1143</v>
      </c>
      <c r="B1153" s="69" t="s">
        <v>414</v>
      </c>
      <c r="C1153" s="69" t="s">
        <v>412</v>
      </c>
      <c r="D1153" s="69" t="s">
        <v>28</v>
      </c>
      <c r="E1153" s="70"/>
      <c r="F1153" s="70"/>
      <c r="G1153" s="69"/>
      <c r="H1153" s="71">
        <v>41370</v>
      </c>
      <c r="I1153" s="69" t="s">
        <v>64</v>
      </c>
      <c r="J1153" s="106"/>
      <c r="K1153" s="106"/>
      <c r="L1153" s="106">
        <v>1</v>
      </c>
      <c r="M1153" s="106"/>
      <c r="N1153" s="106"/>
      <c r="O1153" s="106"/>
      <c r="P1153" s="106"/>
      <c r="Q1153" s="106"/>
      <c r="R1153" s="106"/>
      <c r="S1153" s="106"/>
      <c r="T1153" s="106"/>
      <c r="U1153" s="106"/>
      <c r="V1153" s="55"/>
      <c r="X1153" s="77"/>
      <c r="Y1153" s="73"/>
      <c r="Z1153" s="73">
        <f>H1153</f>
        <v>41370</v>
      </c>
      <c r="AA1153" s="73"/>
      <c r="AB1153" s="73"/>
      <c r="AC1153" s="73"/>
      <c r="AD1153" s="73"/>
      <c r="AE1153" s="73"/>
      <c r="AF1153" s="73"/>
      <c r="AG1153" s="73"/>
      <c r="AH1153" s="73"/>
      <c r="AI1153" s="73"/>
    </row>
    <row r="1154" spans="1:35" s="46" customFormat="1" ht="14.25" x14ac:dyDescent="0.25">
      <c r="A1154" s="56">
        <v>1144</v>
      </c>
      <c r="B1154" s="40"/>
      <c r="C1154" s="40" t="s">
        <v>420</v>
      </c>
      <c r="D1154" s="40"/>
      <c r="E1154" s="56">
        <v>200</v>
      </c>
      <c r="F1154" s="30" t="s">
        <v>73</v>
      </c>
      <c r="G1154" s="74">
        <v>50</v>
      </c>
      <c r="H1154" s="74">
        <v>10000</v>
      </c>
      <c r="I1154" s="36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55"/>
      <c r="X1154" s="75"/>
      <c r="Y1154" s="76"/>
      <c r="Z1154" s="76"/>
      <c r="AA1154" s="76"/>
      <c r="AB1154" s="76"/>
      <c r="AC1154" s="76"/>
      <c r="AD1154" s="76"/>
      <c r="AE1154" s="76"/>
      <c r="AF1154" s="76"/>
      <c r="AG1154" s="76"/>
      <c r="AH1154" s="76"/>
      <c r="AI1154" s="76"/>
    </row>
    <row r="1155" spans="1:35" s="46" customFormat="1" ht="14.25" x14ac:dyDescent="0.25">
      <c r="A1155" s="56">
        <v>1145</v>
      </c>
      <c r="B1155" s="40"/>
      <c r="C1155" s="40" t="s">
        <v>417</v>
      </c>
      <c r="D1155" s="40"/>
      <c r="E1155" s="56">
        <v>1</v>
      </c>
      <c r="F1155" s="30" t="s">
        <v>73</v>
      </c>
      <c r="G1155" s="74">
        <v>685</v>
      </c>
      <c r="H1155" s="74">
        <v>685</v>
      </c>
      <c r="I1155" s="36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55"/>
      <c r="X1155" s="75"/>
      <c r="Y1155" s="76"/>
      <c r="Z1155" s="76"/>
      <c r="AA1155" s="76"/>
      <c r="AB1155" s="76"/>
      <c r="AC1155" s="76"/>
      <c r="AD1155" s="76"/>
      <c r="AE1155" s="76"/>
      <c r="AF1155" s="76"/>
      <c r="AG1155" s="76"/>
      <c r="AH1155" s="76"/>
      <c r="AI1155" s="76"/>
    </row>
    <row r="1156" spans="1:35" s="46" customFormat="1" ht="14.25" x14ac:dyDescent="0.25">
      <c r="A1156" s="56">
        <v>1146</v>
      </c>
      <c r="B1156" s="40"/>
      <c r="C1156" s="40" t="s">
        <v>421</v>
      </c>
      <c r="D1156" s="40"/>
      <c r="E1156" s="56">
        <v>200</v>
      </c>
      <c r="F1156" s="30" t="s">
        <v>67</v>
      </c>
      <c r="G1156" s="74">
        <v>150</v>
      </c>
      <c r="H1156" s="74">
        <v>30000</v>
      </c>
      <c r="I1156" s="36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55"/>
      <c r="X1156" s="75"/>
      <c r="Y1156" s="76"/>
      <c r="Z1156" s="76"/>
      <c r="AA1156" s="76"/>
      <c r="AB1156" s="76"/>
      <c r="AC1156" s="76"/>
      <c r="AD1156" s="76"/>
      <c r="AE1156" s="76"/>
      <c r="AF1156" s="76"/>
      <c r="AG1156" s="76"/>
      <c r="AH1156" s="76"/>
      <c r="AI1156" s="76"/>
    </row>
    <row r="1157" spans="1:35" s="46" customFormat="1" ht="27" x14ac:dyDescent="0.25">
      <c r="A1157" s="56">
        <v>1147</v>
      </c>
      <c r="B1157" s="40"/>
      <c r="C1157" s="40" t="s">
        <v>422</v>
      </c>
      <c r="D1157" s="40"/>
      <c r="E1157" s="56">
        <v>1</v>
      </c>
      <c r="F1157" s="30" t="s">
        <v>73</v>
      </c>
      <c r="G1157" s="74">
        <v>685</v>
      </c>
      <c r="H1157" s="74">
        <v>685</v>
      </c>
      <c r="I1157" s="36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55"/>
      <c r="X1157" s="75"/>
      <c r="Y1157" s="76"/>
      <c r="Z1157" s="76"/>
      <c r="AA1157" s="76"/>
      <c r="AB1157" s="76"/>
      <c r="AC1157" s="76"/>
      <c r="AD1157" s="76"/>
      <c r="AE1157" s="76"/>
      <c r="AF1157" s="76"/>
      <c r="AG1157" s="76"/>
      <c r="AH1157" s="76"/>
      <c r="AI1157" s="76"/>
    </row>
    <row r="1158" spans="1:35" s="46" customFormat="1" ht="14.25" x14ac:dyDescent="0.25">
      <c r="A1158" s="63">
        <v>1148</v>
      </c>
      <c r="B1158" s="64" t="s">
        <v>423</v>
      </c>
      <c r="C1158" s="64" t="s">
        <v>424</v>
      </c>
      <c r="D1158" s="64" t="s">
        <v>26</v>
      </c>
      <c r="E1158" s="65"/>
      <c r="F1158" s="65"/>
      <c r="G1158" s="64"/>
      <c r="H1158" s="93">
        <f>H1159+H1164+H1169+H1177+H1185+H1193+H1200+H1205+H1214</f>
        <v>1495870</v>
      </c>
      <c r="I1158" s="94" t="s">
        <v>64</v>
      </c>
      <c r="J1158" s="105">
        <f>J1164+J1169+J1177+J1185+J1193+J1200+J1205+J1214+J1159</f>
        <v>0</v>
      </c>
      <c r="K1158" s="105">
        <f t="shared" ref="K1158:AI1158" si="13">K1164+K1169+K1177+K1185+K1193+K1200+K1205+K1214+K1159</f>
        <v>1</v>
      </c>
      <c r="L1158" s="105">
        <f t="shared" si="13"/>
        <v>3</v>
      </c>
      <c r="M1158" s="105">
        <f t="shared" si="13"/>
        <v>1</v>
      </c>
      <c r="N1158" s="105">
        <f t="shared" si="13"/>
        <v>2</v>
      </c>
      <c r="O1158" s="105">
        <f t="shared" si="13"/>
        <v>2</v>
      </c>
      <c r="P1158" s="105">
        <f t="shared" si="13"/>
        <v>0</v>
      </c>
      <c r="Q1158" s="105">
        <f t="shared" si="13"/>
        <v>1</v>
      </c>
      <c r="R1158" s="105">
        <f t="shared" si="13"/>
        <v>2</v>
      </c>
      <c r="S1158" s="105">
        <f t="shared" si="13"/>
        <v>2</v>
      </c>
      <c r="T1158" s="105">
        <f t="shared" si="13"/>
        <v>2</v>
      </c>
      <c r="U1158" s="105">
        <f t="shared" si="13"/>
        <v>0</v>
      </c>
      <c r="V1158" s="95"/>
      <c r="W1158" s="96">
        <f t="shared" si="13"/>
        <v>0</v>
      </c>
      <c r="X1158" s="97">
        <f t="shared" si="13"/>
        <v>0</v>
      </c>
      <c r="Y1158" s="97">
        <f t="shared" si="13"/>
        <v>59660</v>
      </c>
      <c r="Z1158" s="97">
        <f t="shared" si="13"/>
        <v>304900</v>
      </c>
      <c r="AA1158" s="97">
        <f t="shared" si="13"/>
        <v>342720</v>
      </c>
      <c r="AB1158" s="97">
        <f t="shared" si="13"/>
        <v>189260</v>
      </c>
      <c r="AC1158" s="97">
        <f t="shared" si="13"/>
        <v>103570</v>
      </c>
      <c r="AD1158" s="97">
        <f t="shared" si="13"/>
        <v>0</v>
      </c>
      <c r="AE1158" s="97">
        <f t="shared" si="13"/>
        <v>59660</v>
      </c>
      <c r="AF1158" s="97">
        <f t="shared" si="13"/>
        <v>131120</v>
      </c>
      <c r="AG1158" s="97">
        <f t="shared" si="13"/>
        <v>201410</v>
      </c>
      <c r="AH1158" s="97">
        <f t="shared" si="13"/>
        <v>103570</v>
      </c>
      <c r="AI1158" s="97">
        <f t="shared" si="13"/>
        <v>0</v>
      </c>
    </row>
    <row r="1159" spans="1:35" s="46" customFormat="1" ht="27" x14ac:dyDescent="0.25">
      <c r="A1159" s="63">
        <v>1149</v>
      </c>
      <c r="B1159" s="69" t="s">
        <v>423</v>
      </c>
      <c r="C1159" s="69" t="s">
        <v>343</v>
      </c>
      <c r="D1159" s="69" t="s">
        <v>28</v>
      </c>
      <c r="E1159" s="70"/>
      <c r="F1159" s="70"/>
      <c r="G1159" s="69"/>
      <c r="H1159" s="71">
        <v>141750</v>
      </c>
      <c r="I1159" s="69" t="s">
        <v>64</v>
      </c>
      <c r="J1159" s="106"/>
      <c r="K1159" s="106"/>
      <c r="L1159" s="106"/>
      <c r="M1159" s="106"/>
      <c r="N1159" s="106"/>
      <c r="O1159" s="106"/>
      <c r="P1159" s="106"/>
      <c r="Q1159" s="106"/>
      <c r="R1159" s="106"/>
      <c r="S1159" s="106">
        <v>1</v>
      </c>
      <c r="T1159" s="106"/>
      <c r="U1159" s="106"/>
      <c r="V1159" s="55"/>
      <c r="X1159" s="86"/>
      <c r="Y1159" s="86"/>
      <c r="Z1159" s="86"/>
      <c r="AA1159" s="86"/>
      <c r="AB1159" s="86"/>
      <c r="AC1159" s="86"/>
      <c r="AD1159" s="86"/>
      <c r="AE1159" s="86"/>
      <c r="AF1159" s="86"/>
      <c r="AG1159" s="87">
        <f>H1159</f>
        <v>141750</v>
      </c>
      <c r="AH1159" s="86"/>
      <c r="AI1159" s="86"/>
    </row>
    <row r="1160" spans="1:35" s="46" customFormat="1" ht="14.25" x14ac:dyDescent="0.25">
      <c r="A1160" s="56">
        <v>1150</v>
      </c>
      <c r="B1160" s="40"/>
      <c r="C1160" s="40" t="s">
        <v>216</v>
      </c>
      <c r="D1160" s="40"/>
      <c r="E1160" s="56">
        <v>300</v>
      </c>
      <c r="F1160" s="30" t="s">
        <v>67</v>
      </c>
      <c r="G1160" s="74">
        <v>150</v>
      </c>
      <c r="H1160" s="74">
        <v>45000</v>
      </c>
      <c r="I1160" s="36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55"/>
      <c r="X1160" s="75"/>
      <c r="Y1160" s="75"/>
      <c r="Z1160" s="75"/>
      <c r="AA1160" s="75"/>
      <c r="AB1160" s="75"/>
      <c r="AC1160" s="75"/>
      <c r="AD1160" s="75"/>
      <c r="AE1160" s="75"/>
      <c r="AF1160" s="75"/>
      <c r="AG1160" s="75"/>
      <c r="AH1160" s="75"/>
      <c r="AI1160" s="75"/>
    </row>
    <row r="1161" spans="1:35" s="46" customFormat="1" ht="14.25" x14ac:dyDescent="0.25">
      <c r="A1161" s="56">
        <v>1151</v>
      </c>
      <c r="B1161" s="40"/>
      <c r="C1161" s="40" t="s">
        <v>280</v>
      </c>
      <c r="D1161" s="40"/>
      <c r="E1161" s="56">
        <v>300</v>
      </c>
      <c r="F1161" s="30" t="s">
        <v>67</v>
      </c>
      <c r="G1161" s="74">
        <v>120</v>
      </c>
      <c r="H1161" s="74">
        <v>36000</v>
      </c>
      <c r="I1161" s="36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55"/>
      <c r="X1161" s="75"/>
      <c r="Y1161" s="75"/>
      <c r="Z1161" s="75"/>
      <c r="AA1161" s="75"/>
      <c r="AB1161" s="75"/>
      <c r="AC1161" s="75"/>
      <c r="AD1161" s="75"/>
      <c r="AE1161" s="75"/>
      <c r="AF1161" s="75"/>
      <c r="AG1161" s="75"/>
      <c r="AH1161" s="75"/>
      <c r="AI1161" s="75"/>
    </row>
    <row r="1162" spans="1:35" s="46" customFormat="1" ht="14.25" x14ac:dyDescent="0.25">
      <c r="A1162" s="56">
        <v>1152</v>
      </c>
      <c r="B1162" s="40"/>
      <c r="C1162" s="40" t="s">
        <v>425</v>
      </c>
      <c r="D1162" s="40"/>
      <c r="E1162" s="56">
        <v>300</v>
      </c>
      <c r="F1162" s="30" t="s">
        <v>67</v>
      </c>
      <c r="G1162" s="74">
        <v>180</v>
      </c>
      <c r="H1162" s="74">
        <v>54000</v>
      </c>
      <c r="I1162" s="36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55"/>
      <c r="X1162" s="75"/>
      <c r="Y1162" s="75"/>
      <c r="Z1162" s="75"/>
      <c r="AA1162" s="75"/>
      <c r="AB1162" s="75"/>
      <c r="AC1162" s="75"/>
      <c r="AD1162" s="75"/>
      <c r="AE1162" s="75"/>
      <c r="AF1162" s="75"/>
      <c r="AG1162" s="75"/>
      <c r="AH1162" s="75"/>
      <c r="AI1162" s="75"/>
    </row>
    <row r="1163" spans="1:35" s="46" customFormat="1" ht="14.25" x14ac:dyDescent="0.25">
      <c r="A1163" s="56">
        <v>1153</v>
      </c>
      <c r="B1163" s="40"/>
      <c r="C1163" s="40" t="s">
        <v>426</v>
      </c>
      <c r="D1163" s="40"/>
      <c r="E1163" s="56">
        <v>15</v>
      </c>
      <c r="F1163" s="30" t="s">
        <v>91</v>
      </c>
      <c r="G1163" s="74">
        <v>450</v>
      </c>
      <c r="H1163" s="74">
        <v>6750</v>
      </c>
      <c r="I1163" s="36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55"/>
      <c r="X1163" s="75"/>
      <c r="Y1163" s="75"/>
      <c r="Z1163" s="75"/>
      <c r="AA1163" s="75"/>
      <c r="AB1163" s="75"/>
      <c r="AC1163" s="75"/>
      <c r="AD1163" s="75"/>
      <c r="AE1163" s="75"/>
      <c r="AF1163" s="75"/>
      <c r="AG1163" s="75"/>
      <c r="AH1163" s="75"/>
      <c r="AI1163" s="75"/>
    </row>
    <row r="1164" spans="1:35" s="46" customFormat="1" ht="14.25" x14ac:dyDescent="0.25">
      <c r="A1164" s="63">
        <v>1154</v>
      </c>
      <c r="B1164" s="69" t="s">
        <v>423</v>
      </c>
      <c r="C1164" s="69" t="s">
        <v>323</v>
      </c>
      <c r="D1164" s="69" t="s">
        <v>28</v>
      </c>
      <c r="E1164" s="70"/>
      <c r="F1164" s="70"/>
      <c r="G1164" s="69"/>
      <c r="H1164" s="71">
        <v>86000</v>
      </c>
      <c r="I1164" s="69" t="s">
        <v>64</v>
      </c>
      <c r="J1164" s="106"/>
      <c r="K1164" s="106"/>
      <c r="L1164" s="106"/>
      <c r="M1164" s="106"/>
      <c r="N1164" s="106"/>
      <c r="O1164" s="106"/>
      <c r="P1164" s="106"/>
      <c r="Q1164" s="106"/>
      <c r="R1164" s="106">
        <v>1</v>
      </c>
      <c r="S1164" s="106"/>
      <c r="T1164" s="106"/>
      <c r="U1164" s="106"/>
      <c r="V1164" s="55"/>
      <c r="X1164" s="77"/>
      <c r="Y1164" s="73"/>
      <c r="Z1164" s="73"/>
      <c r="AA1164" s="73"/>
      <c r="AB1164" s="73"/>
      <c r="AC1164" s="73"/>
      <c r="AD1164" s="73"/>
      <c r="AE1164" s="73"/>
      <c r="AF1164" s="73">
        <f>H1164</f>
        <v>86000</v>
      </c>
      <c r="AG1164" s="73"/>
      <c r="AH1164" s="73"/>
      <c r="AI1164" s="73"/>
    </row>
    <row r="1165" spans="1:35" s="46" customFormat="1" ht="14.25" x14ac:dyDescent="0.25">
      <c r="A1165" s="56">
        <v>1155</v>
      </c>
      <c r="B1165" s="40"/>
      <c r="C1165" s="40" t="s">
        <v>279</v>
      </c>
      <c r="D1165" s="40"/>
      <c r="E1165" s="56">
        <v>200</v>
      </c>
      <c r="F1165" s="30" t="s">
        <v>67</v>
      </c>
      <c r="G1165" s="74">
        <v>120</v>
      </c>
      <c r="H1165" s="74">
        <v>24000</v>
      </c>
      <c r="I1165" s="36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55"/>
      <c r="X1165" s="75"/>
      <c r="Y1165" s="76"/>
      <c r="Z1165" s="76"/>
      <c r="AA1165" s="76"/>
      <c r="AB1165" s="76"/>
      <c r="AC1165" s="76"/>
      <c r="AD1165" s="76"/>
      <c r="AE1165" s="76"/>
      <c r="AF1165" s="76"/>
      <c r="AG1165" s="76"/>
      <c r="AH1165" s="76"/>
      <c r="AI1165" s="76"/>
    </row>
    <row r="1166" spans="1:35" s="46" customFormat="1" ht="14.25" x14ac:dyDescent="0.25">
      <c r="A1166" s="56">
        <v>1156</v>
      </c>
      <c r="B1166" s="40"/>
      <c r="C1166" s="40" t="s">
        <v>216</v>
      </c>
      <c r="D1166" s="40"/>
      <c r="E1166" s="56">
        <v>200</v>
      </c>
      <c r="F1166" s="30" t="s">
        <v>67</v>
      </c>
      <c r="G1166" s="74">
        <v>150</v>
      </c>
      <c r="H1166" s="74">
        <v>30000</v>
      </c>
      <c r="I1166" s="36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55"/>
      <c r="X1166" s="75"/>
      <c r="Y1166" s="76"/>
      <c r="Z1166" s="76"/>
      <c r="AA1166" s="76"/>
      <c r="AB1166" s="76"/>
      <c r="AC1166" s="76"/>
      <c r="AD1166" s="76"/>
      <c r="AE1166" s="76"/>
      <c r="AF1166" s="76"/>
      <c r="AG1166" s="76"/>
      <c r="AH1166" s="76"/>
      <c r="AI1166" s="76"/>
    </row>
    <row r="1167" spans="1:35" s="46" customFormat="1" ht="14.25" x14ac:dyDescent="0.25">
      <c r="A1167" s="56">
        <v>1157</v>
      </c>
      <c r="B1167" s="40"/>
      <c r="C1167" s="40" t="s">
        <v>280</v>
      </c>
      <c r="D1167" s="40"/>
      <c r="E1167" s="56">
        <v>200</v>
      </c>
      <c r="F1167" s="30" t="s">
        <v>67</v>
      </c>
      <c r="G1167" s="74">
        <v>120</v>
      </c>
      <c r="H1167" s="74">
        <v>24000</v>
      </c>
      <c r="I1167" s="36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55"/>
      <c r="X1167" s="75"/>
      <c r="Y1167" s="76"/>
      <c r="Z1167" s="76"/>
      <c r="AA1167" s="76"/>
      <c r="AB1167" s="76"/>
      <c r="AC1167" s="76"/>
      <c r="AD1167" s="76"/>
      <c r="AE1167" s="76"/>
      <c r="AF1167" s="76"/>
      <c r="AG1167" s="76"/>
      <c r="AH1167" s="76"/>
      <c r="AI1167" s="76"/>
    </row>
    <row r="1168" spans="1:35" s="46" customFormat="1" ht="14.25" x14ac:dyDescent="0.25">
      <c r="A1168" s="56">
        <v>1158</v>
      </c>
      <c r="B1168" s="40"/>
      <c r="C1168" s="40" t="s">
        <v>426</v>
      </c>
      <c r="D1168" s="40"/>
      <c r="E1168" s="56">
        <v>20</v>
      </c>
      <c r="F1168" s="30" t="s">
        <v>91</v>
      </c>
      <c r="G1168" s="74">
        <v>400</v>
      </c>
      <c r="H1168" s="74">
        <v>8000</v>
      </c>
      <c r="I1168" s="36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55"/>
      <c r="X1168" s="75"/>
      <c r="Y1168" s="76"/>
      <c r="Z1168" s="76"/>
      <c r="AA1168" s="76"/>
      <c r="AB1168" s="76"/>
      <c r="AC1168" s="76"/>
      <c r="AD1168" s="76"/>
      <c r="AE1168" s="76"/>
      <c r="AF1168" s="76"/>
      <c r="AG1168" s="76"/>
      <c r="AH1168" s="76"/>
      <c r="AI1168" s="76"/>
    </row>
    <row r="1169" spans="1:35" s="46" customFormat="1" ht="54" x14ac:dyDescent="0.25">
      <c r="A1169" s="63">
        <v>1159</v>
      </c>
      <c r="B1169" s="69" t="s">
        <v>423</v>
      </c>
      <c r="C1169" s="69" t="s">
        <v>47</v>
      </c>
      <c r="D1169" s="69" t="s">
        <v>28</v>
      </c>
      <c r="E1169" s="70"/>
      <c r="F1169" s="70"/>
      <c r="G1169" s="69"/>
      <c r="H1169" s="71">
        <v>129600</v>
      </c>
      <c r="I1169" s="69" t="s">
        <v>64</v>
      </c>
      <c r="J1169" s="106"/>
      <c r="K1169" s="106"/>
      <c r="L1169" s="106"/>
      <c r="M1169" s="106"/>
      <c r="N1169" s="106">
        <v>1</v>
      </c>
      <c r="O1169" s="106"/>
      <c r="P1169" s="106"/>
      <c r="Q1169" s="106"/>
      <c r="R1169" s="106"/>
      <c r="S1169" s="106"/>
      <c r="T1169" s="106"/>
      <c r="U1169" s="106"/>
      <c r="V1169" s="78"/>
      <c r="W1169" s="47"/>
      <c r="X1169" s="79"/>
      <c r="Y1169" s="79"/>
      <c r="Z1169" s="79"/>
      <c r="AA1169" s="79"/>
      <c r="AB1169" s="79">
        <f>H1169</f>
        <v>129600</v>
      </c>
      <c r="AC1169" s="79"/>
      <c r="AD1169" s="79"/>
      <c r="AE1169" s="73"/>
      <c r="AF1169" s="73"/>
      <c r="AG1169" s="73"/>
      <c r="AH1169" s="73"/>
      <c r="AI1169" s="73"/>
    </row>
    <row r="1170" spans="1:35" s="46" customFormat="1" ht="14.25" x14ac:dyDescent="0.25">
      <c r="A1170" s="56">
        <v>1160</v>
      </c>
      <c r="B1170" s="40"/>
      <c r="C1170" s="40" t="s">
        <v>279</v>
      </c>
      <c r="D1170" s="40"/>
      <c r="E1170" s="56">
        <v>160</v>
      </c>
      <c r="F1170" s="30" t="s">
        <v>67</v>
      </c>
      <c r="G1170" s="74">
        <v>120</v>
      </c>
      <c r="H1170" s="74">
        <v>19200</v>
      </c>
      <c r="I1170" s="36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55"/>
      <c r="X1170" s="75"/>
      <c r="Y1170" s="76"/>
      <c r="Z1170" s="76"/>
      <c r="AA1170" s="76"/>
      <c r="AB1170" s="76"/>
      <c r="AC1170" s="76"/>
      <c r="AD1170" s="76"/>
      <c r="AE1170" s="76"/>
      <c r="AF1170" s="76"/>
      <c r="AG1170" s="76"/>
      <c r="AH1170" s="76"/>
      <c r="AI1170" s="76"/>
    </row>
    <row r="1171" spans="1:35" s="46" customFormat="1" ht="14.25" x14ac:dyDescent="0.25">
      <c r="A1171" s="56">
        <v>1161</v>
      </c>
      <c r="B1171" s="40"/>
      <c r="C1171" s="40" t="s">
        <v>216</v>
      </c>
      <c r="D1171" s="40"/>
      <c r="E1171" s="56">
        <v>160</v>
      </c>
      <c r="F1171" s="30" t="s">
        <v>67</v>
      </c>
      <c r="G1171" s="74">
        <v>150</v>
      </c>
      <c r="H1171" s="74">
        <v>24000</v>
      </c>
      <c r="I1171" s="36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55"/>
      <c r="X1171" s="75"/>
      <c r="Y1171" s="76"/>
      <c r="Z1171" s="76"/>
      <c r="AA1171" s="76"/>
      <c r="AB1171" s="76"/>
      <c r="AC1171" s="76"/>
      <c r="AD1171" s="76"/>
      <c r="AE1171" s="76"/>
      <c r="AF1171" s="76"/>
      <c r="AG1171" s="76"/>
      <c r="AH1171" s="76"/>
      <c r="AI1171" s="76"/>
    </row>
    <row r="1172" spans="1:35" s="46" customFormat="1" ht="14.25" x14ac:dyDescent="0.25">
      <c r="A1172" s="56">
        <v>1162</v>
      </c>
      <c r="B1172" s="40"/>
      <c r="C1172" s="40" t="s">
        <v>280</v>
      </c>
      <c r="D1172" s="40"/>
      <c r="E1172" s="56">
        <v>160</v>
      </c>
      <c r="F1172" s="30" t="s">
        <v>67</v>
      </c>
      <c r="G1172" s="74">
        <v>120</v>
      </c>
      <c r="H1172" s="74">
        <v>19200</v>
      </c>
      <c r="I1172" s="36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55"/>
      <c r="X1172" s="75"/>
      <c r="Y1172" s="76"/>
      <c r="Z1172" s="76"/>
      <c r="AA1172" s="76"/>
      <c r="AB1172" s="76"/>
      <c r="AC1172" s="76"/>
      <c r="AD1172" s="76"/>
      <c r="AE1172" s="76"/>
      <c r="AF1172" s="76"/>
      <c r="AG1172" s="76"/>
      <c r="AH1172" s="76"/>
      <c r="AI1172" s="76"/>
    </row>
    <row r="1173" spans="1:35" s="46" customFormat="1" ht="14.25" x14ac:dyDescent="0.25">
      <c r="A1173" s="56">
        <v>1163</v>
      </c>
      <c r="B1173" s="40"/>
      <c r="C1173" s="40" t="s">
        <v>425</v>
      </c>
      <c r="D1173" s="40"/>
      <c r="E1173" s="56">
        <v>160</v>
      </c>
      <c r="F1173" s="30" t="s">
        <v>67</v>
      </c>
      <c r="G1173" s="74">
        <v>180</v>
      </c>
      <c r="H1173" s="74">
        <v>28800</v>
      </c>
      <c r="I1173" s="36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55"/>
      <c r="X1173" s="75"/>
      <c r="Y1173" s="76"/>
      <c r="Z1173" s="76"/>
      <c r="AA1173" s="76"/>
      <c r="AB1173" s="76"/>
      <c r="AC1173" s="76"/>
      <c r="AD1173" s="76"/>
      <c r="AE1173" s="76"/>
      <c r="AF1173" s="76"/>
      <c r="AG1173" s="76"/>
      <c r="AH1173" s="76"/>
      <c r="AI1173" s="76"/>
    </row>
    <row r="1174" spans="1:35" s="46" customFormat="1" ht="14.25" x14ac:dyDescent="0.25">
      <c r="A1174" s="56">
        <v>1164</v>
      </c>
      <c r="B1174" s="40"/>
      <c r="C1174" s="40" t="s">
        <v>227</v>
      </c>
      <c r="D1174" s="40"/>
      <c r="E1174" s="56">
        <v>48</v>
      </c>
      <c r="F1174" s="30" t="s">
        <v>93</v>
      </c>
      <c r="G1174" s="74">
        <v>500</v>
      </c>
      <c r="H1174" s="74">
        <v>24000</v>
      </c>
      <c r="I1174" s="36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55"/>
      <c r="X1174" s="75"/>
      <c r="Y1174" s="76"/>
      <c r="Z1174" s="76"/>
      <c r="AA1174" s="76"/>
      <c r="AB1174" s="76"/>
      <c r="AC1174" s="76"/>
      <c r="AD1174" s="76"/>
      <c r="AE1174" s="76"/>
      <c r="AF1174" s="76"/>
      <c r="AG1174" s="76"/>
      <c r="AH1174" s="76"/>
      <c r="AI1174" s="76"/>
    </row>
    <row r="1175" spans="1:35" s="46" customFormat="1" ht="14.25" x14ac:dyDescent="0.25">
      <c r="A1175" s="56">
        <v>1165</v>
      </c>
      <c r="B1175" s="40"/>
      <c r="C1175" s="40" t="s">
        <v>218</v>
      </c>
      <c r="D1175" s="40"/>
      <c r="E1175" s="56">
        <v>48</v>
      </c>
      <c r="F1175" s="30" t="s">
        <v>93</v>
      </c>
      <c r="G1175" s="74">
        <v>150</v>
      </c>
      <c r="H1175" s="74">
        <v>7200</v>
      </c>
      <c r="I1175" s="36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55"/>
      <c r="X1175" s="75"/>
      <c r="Y1175" s="76"/>
      <c r="Z1175" s="76"/>
      <c r="AA1175" s="76"/>
      <c r="AB1175" s="76"/>
      <c r="AC1175" s="76"/>
      <c r="AD1175" s="76"/>
      <c r="AE1175" s="76"/>
      <c r="AF1175" s="76"/>
      <c r="AG1175" s="76"/>
      <c r="AH1175" s="76"/>
      <c r="AI1175" s="76"/>
    </row>
    <row r="1176" spans="1:35" s="46" customFormat="1" ht="14.25" x14ac:dyDescent="0.25">
      <c r="A1176" s="56">
        <v>1166</v>
      </c>
      <c r="B1176" s="40"/>
      <c r="C1176" s="40" t="s">
        <v>219</v>
      </c>
      <c r="D1176" s="40"/>
      <c r="E1176" s="56">
        <v>48</v>
      </c>
      <c r="F1176" s="30" t="s">
        <v>220</v>
      </c>
      <c r="G1176" s="74">
        <v>150</v>
      </c>
      <c r="H1176" s="74">
        <v>7200</v>
      </c>
      <c r="I1176" s="36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55"/>
      <c r="X1176" s="75"/>
      <c r="Y1176" s="76"/>
      <c r="Z1176" s="76"/>
      <c r="AA1176" s="76"/>
      <c r="AB1176" s="76"/>
      <c r="AC1176" s="76"/>
      <c r="AD1176" s="76"/>
      <c r="AE1176" s="76"/>
      <c r="AF1176" s="76"/>
      <c r="AG1176" s="76"/>
      <c r="AH1176" s="76"/>
      <c r="AI1176" s="76"/>
    </row>
    <row r="1177" spans="1:35" s="46" customFormat="1" ht="27" x14ac:dyDescent="0.25">
      <c r="A1177" s="63">
        <v>1167</v>
      </c>
      <c r="B1177" s="69" t="s">
        <v>423</v>
      </c>
      <c r="C1177" s="69" t="s">
        <v>313</v>
      </c>
      <c r="D1177" s="69" t="s">
        <v>28</v>
      </c>
      <c r="E1177" s="70"/>
      <c r="F1177" s="70"/>
      <c r="G1177" s="69"/>
      <c r="H1177" s="71">
        <v>116900</v>
      </c>
      <c r="I1177" s="69" t="s">
        <v>64</v>
      </c>
      <c r="J1177" s="106"/>
      <c r="K1177" s="106"/>
      <c r="L1177" s="106"/>
      <c r="M1177" s="106"/>
      <c r="N1177" s="106"/>
      <c r="O1177" s="106">
        <v>1</v>
      </c>
      <c r="P1177" s="106"/>
      <c r="Q1177" s="106"/>
      <c r="R1177" s="106"/>
      <c r="S1177" s="106"/>
      <c r="T1177" s="106">
        <v>1</v>
      </c>
      <c r="U1177" s="106"/>
      <c r="V1177" s="78"/>
      <c r="W1177" s="47"/>
      <c r="X1177" s="72"/>
      <c r="Y1177" s="79"/>
      <c r="Z1177" s="79"/>
      <c r="AA1177" s="79"/>
      <c r="AB1177" s="79"/>
      <c r="AC1177" s="79">
        <f>H1177/2</f>
        <v>58450</v>
      </c>
      <c r="AD1177" s="79"/>
      <c r="AE1177" s="79"/>
      <c r="AF1177" s="79"/>
      <c r="AG1177" s="79"/>
      <c r="AH1177" s="79">
        <f>AC1177</f>
        <v>58450</v>
      </c>
      <c r="AI1177" s="79"/>
    </row>
    <row r="1178" spans="1:35" s="46" customFormat="1" ht="14.25" x14ac:dyDescent="0.25">
      <c r="A1178" s="56">
        <v>1168</v>
      </c>
      <c r="B1178" s="40"/>
      <c r="C1178" s="40" t="s">
        <v>279</v>
      </c>
      <c r="D1178" s="40"/>
      <c r="E1178" s="56">
        <v>200</v>
      </c>
      <c r="F1178" s="30" t="s">
        <v>67</v>
      </c>
      <c r="G1178" s="74">
        <v>150</v>
      </c>
      <c r="H1178" s="74">
        <v>30000</v>
      </c>
      <c r="I1178" s="36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55"/>
      <c r="X1178" s="75"/>
      <c r="Y1178" s="76"/>
      <c r="Z1178" s="76"/>
      <c r="AA1178" s="76"/>
      <c r="AB1178" s="76"/>
      <c r="AC1178" s="76"/>
      <c r="AD1178" s="76"/>
      <c r="AE1178" s="76"/>
      <c r="AF1178" s="76"/>
      <c r="AG1178" s="76"/>
      <c r="AH1178" s="76"/>
      <c r="AI1178" s="76"/>
    </row>
    <row r="1179" spans="1:35" s="46" customFormat="1" ht="14.25" x14ac:dyDescent="0.25">
      <c r="A1179" s="56">
        <v>1169</v>
      </c>
      <c r="B1179" s="40"/>
      <c r="C1179" s="40" t="s">
        <v>216</v>
      </c>
      <c r="D1179" s="40"/>
      <c r="E1179" s="56">
        <v>200</v>
      </c>
      <c r="F1179" s="30" t="s">
        <v>67</v>
      </c>
      <c r="G1179" s="74">
        <v>250</v>
      </c>
      <c r="H1179" s="74">
        <v>50000</v>
      </c>
      <c r="I1179" s="36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55"/>
      <c r="X1179" s="75"/>
      <c r="Y1179" s="76"/>
      <c r="Z1179" s="76"/>
      <c r="AA1179" s="76"/>
      <c r="AB1179" s="76"/>
      <c r="AC1179" s="76"/>
      <c r="AD1179" s="76"/>
      <c r="AE1179" s="76"/>
      <c r="AF1179" s="76"/>
      <c r="AG1179" s="76"/>
      <c r="AH1179" s="76"/>
      <c r="AI1179" s="76"/>
    </row>
    <row r="1180" spans="1:35" s="46" customFormat="1" ht="14.25" x14ac:dyDescent="0.25">
      <c r="A1180" s="56">
        <v>1170</v>
      </c>
      <c r="B1180" s="40"/>
      <c r="C1180" s="40" t="s">
        <v>280</v>
      </c>
      <c r="D1180" s="40"/>
      <c r="E1180" s="56">
        <v>200</v>
      </c>
      <c r="F1180" s="30" t="s">
        <v>67</v>
      </c>
      <c r="G1180" s="74">
        <v>150</v>
      </c>
      <c r="H1180" s="74">
        <v>30000</v>
      </c>
      <c r="I1180" s="36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55"/>
      <c r="X1180" s="75"/>
      <c r="Y1180" s="76"/>
      <c r="Z1180" s="76"/>
      <c r="AA1180" s="76"/>
      <c r="AB1180" s="76"/>
      <c r="AC1180" s="76"/>
      <c r="AD1180" s="76"/>
      <c r="AE1180" s="76"/>
      <c r="AF1180" s="76"/>
      <c r="AG1180" s="76"/>
      <c r="AH1180" s="76"/>
      <c r="AI1180" s="76"/>
    </row>
    <row r="1181" spans="1:35" s="46" customFormat="1" ht="14.25" x14ac:dyDescent="0.25">
      <c r="A1181" s="56">
        <v>1171</v>
      </c>
      <c r="B1181" s="40"/>
      <c r="C1181" s="40" t="s">
        <v>427</v>
      </c>
      <c r="D1181" s="40"/>
      <c r="E1181" s="56">
        <v>6</v>
      </c>
      <c r="F1181" s="30" t="s">
        <v>91</v>
      </c>
      <c r="G1181" s="74">
        <v>400</v>
      </c>
      <c r="H1181" s="74">
        <v>2400</v>
      </c>
      <c r="I1181" s="36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55"/>
      <c r="X1181" s="75"/>
      <c r="Y1181" s="76"/>
      <c r="Z1181" s="76"/>
      <c r="AA1181" s="76"/>
      <c r="AB1181" s="76"/>
      <c r="AC1181" s="76"/>
      <c r="AD1181" s="76"/>
      <c r="AE1181" s="76"/>
      <c r="AF1181" s="76"/>
      <c r="AG1181" s="76"/>
      <c r="AH1181" s="76"/>
      <c r="AI1181" s="76"/>
    </row>
    <row r="1182" spans="1:35" s="46" customFormat="1" ht="14.25" x14ac:dyDescent="0.25">
      <c r="A1182" s="56">
        <v>1172</v>
      </c>
      <c r="B1182" s="40"/>
      <c r="C1182" s="40" t="s">
        <v>219</v>
      </c>
      <c r="D1182" s="40"/>
      <c r="E1182" s="56">
        <v>6</v>
      </c>
      <c r="F1182" s="30" t="s">
        <v>220</v>
      </c>
      <c r="G1182" s="74">
        <v>100</v>
      </c>
      <c r="H1182" s="74">
        <v>600</v>
      </c>
      <c r="I1182" s="36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55"/>
      <c r="X1182" s="75"/>
      <c r="Y1182" s="76"/>
      <c r="Z1182" s="76"/>
      <c r="AA1182" s="76"/>
      <c r="AB1182" s="76"/>
      <c r="AC1182" s="76"/>
      <c r="AD1182" s="76"/>
      <c r="AE1182" s="76"/>
      <c r="AF1182" s="76"/>
      <c r="AG1182" s="76"/>
      <c r="AH1182" s="76"/>
      <c r="AI1182" s="76"/>
    </row>
    <row r="1183" spans="1:35" s="46" customFormat="1" ht="14.25" x14ac:dyDescent="0.25">
      <c r="A1183" s="56">
        <v>1173</v>
      </c>
      <c r="B1183" s="40"/>
      <c r="C1183" s="40" t="s">
        <v>428</v>
      </c>
      <c r="D1183" s="40"/>
      <c r="E1183" s="56">
        <v>6</v>
      </c>
      <c r="F1183" s="30" t="s">
        <v>93</v>
      </c>
      <c r="G1183" s="74">
        <v>450</v>
      </c>
      <c r="H1183" s="74">
        <v>2700</v>
      </c>
      <c r="I1183" s="36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55"/>
      <c r="X1183" s="75"/>
      <c r="Y1183" s="76"/>
      <c r="Z1183" s="76"/>
      <c r="AA1183" s="76"/>
      <c r="AB1183" s="76"/>
      <c r="AC1183" s="76"/>
      <c r="AD1183" s="76"/>
      <c r="AE1183" s="76"/>
      <c r="AF1183" s="76"/>
      <c r="AG1183" s="76"/>
      <c r="AH1183" s="76"/>
      <c r="AI1183" s="76"/>
    </row>
    <row r="1184" spans="1:35" s="46" customFormat="1" ht="14.25" x14ac:dyDescent="0.25">
      <c r="A1184" s="56">
        <v>1174</v>
      </c>
      <c r="B1184" s="40"/>
      <c r="C1184" s="40" t="s">
        <v>218</v>
      </c>
      <c r="D1184" s="40"/>
      <c r="E1184" s="56">
        <v>6</v>
      </c>
      <c r="F1184" s="30" t="s">
        <v>93</v>
      </c>
      <c r="G1184" s="74">
        <v>200</v>
      </c>
      <c r="H1184" s="74">
        <v>1200</v>
      </c>
      <c r="I1184" s="36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55"/>
      <c r="X1184" s="75"/>
      <c r="Y1184" s="76"/>
      <c r="Z1184" s="76"/>
      <c r="AA1184" s="76"/>
      <c r="AB1184" s="76"/>
      <c r="AC1184" s="76"/>
      <c r="AD1184" s="76"/>
      <c r="AE1184" s="76"/>
      <c r="AF1184" s="76"/>
      <c r="AG1184" s="76"/>
      <c r="AH1184" s="76"/>
      <c r="AI1184" s="76"/>
    </row>
    <row r="1185" spans="1:35" s="46" customFormat="1" ht="27" x14ac:dyDescent="0.25">
      <c r="A1185" s="63">
        <v>1175</v>
      </c>
      <c r="B1185" s="69" t="s">
        <v>423</v>
      </c>
      <c r="C1185" s="69" t="s">
        <v>334</v>
      </c>
      <c r="D1185" s="69" t="s">
        <v>28</v>
      </c>
      <c r="E1185" s="70"/>
      <c r="F1185" s="70"/>
      <c r="G1185" s="69"/>
      <c r="H1185" s="71">
        <v>238640</v>
      </c>
      <c r="I1185" s="69" t="s">
        <v>64</v>
      </c>
      <c r="J1185" s="106"/>
      <c r="K1185" s="106">
        <v>1</v>
      </c>
      <c r="L1185" s="106"/>
      <c r="M1185" s="106"/>
      <c r="N1185" s="106">
        <v>1</v>
      </c>
      <c r="O1185" s="106"/>
      <c r="P1185" s="106"/>
      <c r="Q1185" s="106">
        <v>1</v>
      </c>
      <c r="R1185" s="106"/>
      <c r="S1185" s="106">
        <v>1</v>
      </c>
      <c r="T1185" s="106"/>
      <c r="U1185" s="106"/>
      <c r="V1185" s="55"/>
      <c r="X1185" s="77"/>
      <c r="Y1185" s="73">
        <f>H1185/4</f>
        <v>59660</v>
      </c>
      <c r="Z1185" s="73"/>
      <c r="AA1185" s="73"/>
      <c r="AB1185" s="73">
        <f>Y1185</f>
        <v>59660</v>
      </c>
      <c r="AC1185" s="73"/>
      <c r="AD1185" s="73"/>
      <c r="AE1185" s="73">
        <f>AB1185</f>
        <v>59660</v>
      </c>
      <c r="AF1185" s="73"/>
      <c r="AG1185" s="73">
        <f>AE1185</f>
        <v>59660</v>
      </c>
      <c r="AH1185" s="73"/>
      <c r="AI1185" s="73"/>
    </row>
    <row r="1186" spans="1:35" s="46" customFormat="1" ht="14.25" x14ac:dyDescent="0.25">
      <c r="A1186" s="56">
        <v>1176</v>
      </c>
      <c r="B1186" s="40"/>
      <c r="C1186" s="40" t="s">
        <v>279</v>
      </c>
      <c r="D1186" s="40"/>
      <c r="E1186" s="56">
        <v>400</v>
      </c>
      <c r="F1186" s="30" t="s">
        <v>67</v>
      </c>
      <c r="G1186" s="74">
        <v>150</v>
      </c>
      <c r="H1186" s="74">
        <v>60000</v>
      </c>
      <c r="I1186" s="36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55"/>
      <c r="X1186" s="75"/>
      <c r="Y1186" s="76"/>
      <c r="Z1186" s="76"/>
      <c r="AA1186" s="76"/>
      <c r="AB1186" s="76"/>
      <c r="AC1186" s="76"/>
      <c r="AD1186" s="76"/>
      <c r="AE1186" s="76"/>
      <c r="AF1186" s="76"/>
      <c r="AG1186" s="76"/>
      <c r="AH1186" s="76"/>
      <c r="AI1186" s="76"/>
    </row>
    <row r="1187" spans="1:35" s="46" customFormat="1" ht="14.25" x14ac:dyDescent="0.25">
      <c r="A1187" s="56">
        <v>1177</v>
      </c>
      <c r="B1187" s="40"/>
      <c r="C1187" s="40" t="s">
        <v>216</v>
      </c>
      <c r="D1187" s="40"/>
      <c r="E1187" s="56">
        <v>400</v>
      </c>
      <c r="F1187" s="30" t="s">
        <v>67</v>
      </c>
      <c r="G1187" s="74">
        <v>180</v>
      </c>
      <c r="H1187" s="74">
        <v>72000</v>
      </c>
      <c r="I1187" s="36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55"/>
      <c r="X1187" s="75"/>
      <c r="Y1187" s="76"/>
      <c r="Z1187" s="76"/>
      <c r="AA1187" s="76"/>
      <c r="AB1187" s="76"/>
      <c r="AC1187" s="76"/>
      <c r="AD1187" s="76"/>
      <c r="AE1187" s="76"/>
      <c r="AF1187" s="76"/>
      <c r="AG1187" s="76"/>
      <c r="AH1187" s="76"/>
      <c r="AI1187" s="76"/>
    </row>
    <row r="1188" spans="1:35" s="46" customFormat="1" ht="14.25" x14ac:dyDescent="0.25">
      <c r="A1188" s="56">
        <v>1178</v>
      </c>
      <c r="B1188" s="40"/>
      <c r="C1188" s="40" t="s">
        <v>429</v>
      </c>
      <c r="D1188" s="40"/>
      <c r="E1188" s="56">
        <v>400</v>
      </c>
      <c r="F1188" s="30" t="s">
        <v>282</v>
      </c>
      <c r="G1188" s="74">
        <v>50</v>
      </c>
      <c r="H1188" s="74">
        <v>20000</v>
      </c>
      <c r="I1188" s="36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55"/>
      <c r="X1188" s="75"/>
      <c r="Y1188" s="76"/>
      <c r="Z1188" s="76"/>
      <c r="AA1188" s="76"/>
      <c r="AB1188" s="76"/>
      <c r="AC1188" s="76"/>
      <c r="AD1188" s="76"/>
      <c r="AE1188" s="76"/>
      <c r="AF1188" s="76"/>
      <c r="AG1188" s="76"/>
      <c r="AH1188" s="76"/>
      <c r="AI1188" s="76"/>
    </row>
    <row r="1189" spans="1:35" s="46" customFormat="1" ht="14.25" x14ac:dyDescent="0.25">
      <c r="A1189" s="56">
        <v>1179</v>
      </c>
      <c r="B1189" s="40"/>
      <c r="C1189" s="40" t="s">
        <v>430</v>
      </c>
      <c r="D1189" s="40"/>
      <c r="E1189" s="56">
        <v>400</v>
      </c>
      <c r="F1189" s="30" t="s">
        <v>48</v>
      </c>
      <c r="G1189" s="74">
        <v>200</v>
      </c>
      <c r="H1189" s="74">
        <v>80000</v>
      </c>
      <c r="I1189" s="36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55"/>
      <c r="X1189" s="75"/>
      <c r="Y1189" s="76"/>
      <c r="Z1189" s="76"/>
      <c r="AA1189" s="76"/>
      <c r="AB1189" s="76"/>
      <c r="AC1189" s="76"/>
      <c r="AD1189" s="76"/>
      <c r="AE1189" s="76"/>
      <c r="AF1189" s="76"/>
      <c r="AG1189" s="76"/>
      <c r="AH1189" s="76"/>
      <c r="AI1189" s="76"/>
    </row>
    <row r="1190" spans="1:35" s="46" customFormat="1" ht="14.25" x14ac:dyDescent="0.25">
      <c r="A1190" s="56">
        <v>1180</v>
      </c>
      <c r="B1190" s="40"/>
      <c r="C1190" s="40" t="s">
        <v>227</v>
      </c>
      <c r="D1190" s="40"/>
      <c r="E1190" s="56">
        <v>8</v>
      </c>
      <c r="F1190" s="30" t="s">
        <v>93</v>
      </c>
      <c r="G1190" s="74">
        <v>400</v>
      </c>
      <c r="H1190" s="74">
        <v>3200</v>
      </c>
      <c r="I1190" s="36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55"/>
      <c r="X1190" s="75"/>
      <c r="Y1190" s="76"/>
      <c r="Z1190" s="76"/>
      <c r="AA1190" s="76"/>
      <c r="AB1190" s="76"/>
      <c r="AC1190" s="76"/>
      <c r="AD1190" s="76"/>
      <c r="AE1190" s="76"/>
      <c r="AF1190" s="76"/>
      <c r="AG1190" s="76"/>
      <c r="AH1190" s="76"/>
      <c r="AI1190" s="76"/>
    </row>
    <row r="1191" spans="1:35" s="46" customFormat="1" ht="14.25" x14ac:dyDescent="0.25">
      <c r="A1191" s="56">
        <v>1181</v>
      </c>
      <c r="B1191" s="40"/>
      <c r="C1191" s="40" t="s">
        <v>218</v>
      </c>
      <c r="D1191" s="40"/>
      <c r="E1191" s="56">
        <v>8</v>
      </c>
      <c r="F1191" s="30" t="s">
        <v>93</v>
      </c>
      <c r="G1191" s="74">
        <v>280</v>
      </c>
      <c r="H1191" s="74">
        <v>2240</v>
      </c>
      <c r="I1191" s="36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55"/>
      <c r="X1191" s="75"/>
      <c r="Y1191" s="76"/>
      <c r="Z1191" s="76"/>
      <c r="AA1191" s="76"/>
      <c r="AB1191" s="76"/>
      <c r="AC1191" s="76"/>
      <c r="AD1191" s="76"/>
      <c r="AE1191" s="76"/>
      <c r="AF1191" s="76"/>
      <c r="AG1191" s="76"/>
      <c r="AH1191" s="76"/>
      <c r="AI1191" s="76"/>
    </row>
    <row r="1192" spans="1:35" s="46" customFormat="1" ht="14.25" x14ac:dyDescent="0.25">
      <c r="A1192" s="56">
        <v>1182</v>
      </c>
      <c r="B1192" s="40"/>
      <c r="C1192" s="40" t="s">
        <v>219</v>
      </c>
      <c r="D1192" s="40"/>
      <c r="E1192" s="56">
        <v>8</v>
      </c>
      <c r="F1192" s="30" t="s">
        <v>93</v>
      </c>
      <c r="G1192" s="74">
        <v>150</v>
      </c>
      <c r="H1192" s="74">
        <v>1200</v>
      </c>
      <c r="I1192" s="36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55"/>
      <c r="X1192" s="75"/>
      <c r="Y1192" s="76"/>
      <c r="Z1192" s="76"/>
      <c r="AA1192" s="76"/>
      <c r="AB1192" s="76"/>
      <c r="AC1192" s="76"/>
      <c r="AD1192" s="76"/>
      <c r="AE1192" s="76"/>
      <c r="AF1192" s="76"/>
      <c r="AG1192" s="76"/>
      <c r="AH1192" s="76"/>
      <c r="AI1192" s="76"/>
    </row>
    <row r="1193" spans="1:35" s="46" customFormat="1" ht="14.25" x14ac:dyDescent="0.25">
      <c r="A1193" s="63">
        <v>1183</v>
      </c>
      <c r="B1193" s="69" t="s">
        <v>423</v>
      </c>
      <c r="C1193" s="69" t="s">
        <v>314</v>
      </c>
      <c r="D1193" s="69" t="s">
        <v>28</v>
      </c>
      <c r="E1193" s="70"/>
      <c r="F1193" s="70"/>
      <c r="G1193" s="69"/>
      <c r="H1193" s="71">
        <v>180480</v>
      </c>
      <c r="I1193" s="69" t="s">
        <v>64</v>
      </c>
      <c r="J1193" s="106"/>
      <c r="K1193" s="106"/>
      <c r="L1193" s="106">
        <v>1</v>
      </c>
      <c r="M1193" s="106"/>
      <c r="N1193" s="106"/>
      <c r="O1193" s="106">
        <v>1</v>
      </c>
      <c r="P1193" s="106"/>
      <c r="Q1193" s="106"/>
      <c r="R1193" s="106">
        <v>1</v>
      </c>
      <c r="S1193" s="106"/>
      <c r="T1193" s="106">
        <v>1</v>
      </c>
      <c r="U1193" s="106"/>
      <c r="V1193" s="55"/>
      <c r="X1193" s="77"/>
      <c r="Y1193" s="73"/>
      <c r="Z1193" s="73">
        <f>H1193/4</f>
        <v>45120</v>
      </c>
      <c r="AA1193" s="73"/>
      <c r="AB1193" s="73"/>
      <c r="AC1193" s="73">
        <f>Z1193</f>
        <v>45120</v>
      </c>
      <c r="AD1193" s="73"/>
      <c r="AE1193" s="73"/>
      <c r="AF1193" s="73">
        <f>AC1193</f>
        <v>45120</v>
      </c>
      <c r="AG1193" s="73"/>
      <c r="AH1193" s="73">
        <f>AF1193</f>
        <v>45120</v>
      </c>
      <c r="AI1193" s="73"/>
    </row>
    <row r="1194" spans="1:35" s="46" customFormat="1" ht="14.25" x14ac:dyDescent="0.25">
      <c r="A1194" s="56">
        <v>1184</v>
      </c>
      <c r="B1194" s="40"/>
      <c r="C1194" s="40" t="s">
        <v>279</v>
      </c>
      <c r="D1194" s="40"/>
      <c r="E1194" s="56">
        <v>400</v>
      </c>
      <c r="F1194" s="30" t="s">
        <v>67</v>
      </c>
      <c r="G1194" s="74">
        <v>120</v>
      </c>
      <c r="H1194" s="74">
        <v>48000</v>
      </c>
      <c r="I1194" s="36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55"/>
      <c r="X1194" s="75"/>
      <c r="Y1194" s="76"/>
      <c r="Z1194" s="76"/>
      <c r="AA1194" s="76"/>
      <c r="AB1194" s="76"/>
      <c r="AC1194" s="76"/>
      <c r="AD1194" s="76"/>
      <c r="AE1194" s="76"/>
      <c r="AF1194" s="76"/>
      <c r="AG1194" s="76"/>
      <c r="AH1194" s="76"/>
      <c r="AI1194" s="76"/>
    </row>
    <row r="1195" spans="1:35" s="46" customFormat="1" ht="14.25" x14ac:dyDescent="0.25">
      <c r="A1195" s="56">
        <v>1185</v>
      </c>
      <c r="B1195" s="40"/>
      <c r="C1195" s="40" t="s">
        <v>216</v>
      </c>
      <c r="D1195" s="40"/>
      <c r="E1195" s="56">
        <v>400</v>
      </c>
      <c r="F1195" s="30" t="s">
        <v>67</v>
      </c>
      <c r="G1195" s="74">
        <v>180</v>
      </c>
      <c r="H1195" s="74">
        <v>72000</v>
      </c>
      <c r="I1195" s="36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55"/>
      <c r="X1195" s="75"/>
      <c r="Y1195" s="76"/>
      <c r="Z1195" s="76"/>
      <c r="AA1195" s="76"/>
      <c r="AB1195" s="76"/>
      <c r="AC1195" s="76"/>
      <c r="AD1195" s="76"/>
      <c r="AE1195" s="76"/>
      <c r="AF1195" s="76"/>
      <c r="AG1195" s="76"/>
      <c r="AH1195" s="76"/>
      <c r="AI1195" s="76"/>
    </row>
    <row r="1196" spans="1:35" s="46" customFormat="1" ht="14.25" x14ac:dyDescent="0.25">
      <c r="A1196" s="56">
        <v>1186</v>
      </c>
      <c r="B1196" s="40"/>
      <c r="C1196" s="40" t="s">
        <v>217</v>
      </c>
      <c r="D1196" s="40"/>
      <c r="E1196" s="56">
        <v>400</v>
      </c>
      <c r="F1196" s="30" t="s">
        <v>67</v>
      </c>
      <c r="G1196" s="74">
        <v>120</v>
      </c>
      <c r="H1196" s="74">
        <v>48000</v>
      </c>
      <c r="I1196" s="36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55"/>
      <c r="X1196" s="75"/>
      <c r="Y1196" s="76"/>
      <c r="Z1196" s="76"/>
      <c r="AA1196" s="76"/>
      <c r="AB1196" s="76"/>
      <c r="AC1196" s="76"/>
      <c r="AD1196" s="76"/>
      <c r="AE1196" s="76"/>
      <c r="AF1196" s="76"/>
      <c r="AG1196" s="76"/>
      <c r="AH1196" s="76"/>
      <c r="AI1196" s="76"/>
    </row>
    <row r="1197" spans="1:35" s="46" customFormat="1" ht="14.25" x14ac:dyDescent="0.25">
      <c r="A1197" s="56">
        <v>1187</v>
      </c>
      <c r="B1197" s="40"/>
      <c r="C1197" s="40" t="s">
        <v>431</v>
      </c>
      <c r="D1197" s="40"/>
      <c r="E1197" s="56">
        <v>16</v>
      </c>
      <c r="F1197" s="30" t="s">
        <v>93</v>
      </c>
      <c r="G1197" s="74">
        <v>400</v>
      </c>
      <c r="H1197" s="74">
        <v>6400</v>
      </c>
      <c r="I1197" s="36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55"/>
      <c r="X1197" s="75"/>
      <c r="Y1197" s="76"/>
      <c r="Z1197" s="76"/>
      <c r="AA1197" s="76"/>
      <c r="AB1197" s="76"/>
      <c r="AC1197" s="76"/>
      <c r="AD1197" s="76"/>
      <c r="AE1197" s="76"/>
      <c r="AF1197" s="76"/>
      <c r="AG1197" s="76"/>
      <c r="AH1197" s="76"/>
      <c r="AI1197" s="76"/>
    </row>
    <row r="1198" spans="1:35" s="46" customFormat="1" ht="14.25" x14ac:dyDescent="0.25">
      <c r="A1198" s="56">
        <v>1188</v>
      </c>
      <c r="B1198" s="40"/>
      <c r="C1198" s="40" t="s">
        <v>219</v>
      </c>
      <c r="D1198" s="40"/>
      <c r="E1198" s="56">
        <v>16</v>
      </c>
      <c r="F1198" s="30" t="s">
        <v>93</v>
      </c>
      <c r="G1198" s="74">
        <v>180</v>
      </c>
      <c r="H1198" s="74">
        <v>2880</v>
      </c>
      <c r="I1198" s="36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55"/>
      <c r="X1198" s="75"/>
      <c r="Y1198" s="76"/>
      <c r="Z1198" s="76"/>
      <c r="AA1198" s="76"/>
      <c r="AB1198" s="76"/>
      <c r="AC1198" s="76"/>
      <c r="AD1198" s="76"/>
      <c r="AE1198" s="76"/>
      <c r="AF1198" s="76"/>
      <c r="AG1198" s="76"/>
      <c r="AH1198" s="76"/>
      <c r="AI1198" s="76"/>
    </row>
    <row r="1199" spans="1:35" s="46" customFormat="1" ht="14.25" x14ac:dyDescent="0.25">
      <c r="A1199" s="56">
        <v>1189</v>
      </c>
      <c r="B1199" s="40"/>
      <c r="C1199" s="40" t="s">
        <v>432</v>
      </c>
      <c r="D1199" s="40"/>
      <c r="E1199" s="56">
        <v>16</v>
      </c>
      <c r="F1199" s="30" t="s">
        <v>93</v>
      </c>
      <c r="G1199" s="74">
        <v>200</v>
      </c>
      <c r="H1199" s="74">
        <v>3200</v>
      </c>
      <c r="I1199" s="36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55"/>
      <c r="X1199" s="75"/>
      <c r="Y1199" s="76"/>
      <c r="Z1199" s="76"/>
      <c r="AA1199" s="76"/>
      <c r="AB1199" s="76"/>
      <c r="AC1199" s="76"/>
      <c r="AD1199" s="76"/>
      <c r="AE1199" s="76"/>
      <c r="AF1199" s="76"/>
      <c r="AG1199" s="76"/>
      <c r="AH1199" s="76"/>
      <c r="AI1199" s="76"/>
    </row>
    <row r="1200" spans="1:35" s="46" customFormat="1" ht="14.25" x14ac:dyDescent="0.25">
      <c r="A1200" s="63">
        <v>1190</v>
      </c>
      <c r="B1200" s="69" t="s">
        <v>423</v>
      </c>
      <c r="C1200" s="69" t="s">
        <v>315</v>
      </c>
      <c r="D1200" s="69" t="s">
        <v>28</v>
      </c>
      <c r="E1200" s="70"/>
      <c r="F1200" s="70"/>
      <c r="G1200" s="69"/>
      <c r="H1200" s="71">
        <v>114000</v>
      </c>
      <c r="I1200" s="69" t="s">
        <v>64</v>
      </c>
      <c r="J1200" s="106"/>
      <c r="K1200" s="106"/>
      <c r="L1200" s="106">
        <v>1</v>
      </c>
      <c r="M1200" s="106"/>
      <c r="N1200" s="106"/>
      <c r="O1200" s="106"/>
      <c r="P1200" s="106"/>
      <c r="Q1200" s="106"/>
      <c r="R1200" s="106"/>
      <c r="S1200" s="106"/>
      <c r="T1200" s="106"/>
      <c r="U1200" s="106"/>
      <c r="V1200" s="55"/>
      <c r="X1200" s="77"/>
      <c r="Y1200" s="73"/>
      <c r="Z1200" s="73">
        <f>H1200</f>
        <v>114000</v>
      </c>
      <c r="AA1200" s="73"/>
      <c r="AB1200" s="73"/>
      <c r="AC1200" s="73"/>
      <c r="AD1200" s="73"/>
      <c r="AE1200" s="73"/>
      <c r="AF1200" s="73"/>
      <c r="AG1200" s="73"/>
      <c r="AH1200" s="73"/>
      <c r="AI1200" s="73"/>
    </row>
    <row r="1201" spans="1:35" s="46" customFormat="1" ht="14.25" x14ac:dyDescent="0.25">
      <c r="A1201" s="56">
        <v>1191</v>
      </c>
      <c r="B1201" s="40"/>
      <c r="C1201" s="40" t="s">
        <v>279</v>
      </c>
      <c r="D1201" s="40"/>
      <c r="E1201" s="56">
        <v>300</v>
      </c>
      <c r="F1201" s="30" t="s">
        <v>67</v>
      </c>
      <c r="G1201" s="74">
        <v>110</v>
      </c>
      <c r="H1201" s="74">
        <v>33000</v>
      </c>
      <c r="I1201" s="36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55"/>
      <c r="X1201" s="75"/>
      <c r="Y1201" s="76"/>
      <c r="Z1201" s="76"/>
      <c r="AA1201" s="76"/>
      <c r="AB1201" s="76"/>
      <c r="AC1201" s="76"/>
      <c r="AD1201" s="76"/>
      <c r="AE1201" s="76"/>
      <c r="AF1201" s="76"/>
      <c r="AG1201" s="76"/>
      <c r="AH1201" s="76"/>
      <c r="AI1201" s="76"/>
    </row>
    <row r="1202" spans="1:35" s="46" customFormat="1" ht="14.25" x14ac:dyDescent="0.25">
      <c r="A1202" s="56">
        <v>1192</v>
      </c>
      <c r="B1202" s="40"/>
      <c r="C1202" s="40" t="s">
        <v>216</v>
      </c>
      <c r="D1202" s="40"/>
      <c r="E1202" s="56">
        <v>300</v>
      </c>
      <c r="F1202" s="30" t="s">
        <v>67</v>
      </c>
      <c r="G1202" s="74">
        <v>130</v>
      </c>
      <c r="H1202" s="74">
        <v>39000</v>
      </c>
      <c r="I1202" s="36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55"/>
      <c r="X1202" s="75"/>
      <c r="Y1202" s="76"/>
      <c r="Z1202" s="76"/>
      <c r="AA1202" s="76"/>
      <c r="AB1202" s="76"/>
      <c r="AC1202" s="76"/>
      <c r="AD1202" s="76"/>
      <c r="AE1202" s="76"/>
      <c r="AF1202" s="76"/>
      <c r="AG1202" s="76"/>
      <c r="AH1202" s="76"/>
      <c r="AI1202" s="76"/>
    </row>
    <row r="1203" spans="1:35" s="46" customFormat="1" ht="14.25" x14ac:dyDescent="0.25">
      <c r="A1203" s="56">
        <v>1193</v>
      </c>
      <c r="B1203" s="40"/>
      <c r="C1203" s="40" t="s">
        <v>280</v>
      </c>
      <c r="D1203" s="40"/>
      <c r="E1203" s="56">
        <v>300</v>
      </c>
      <c r="F1203" s="30" t="s">
        <v>67</v>
      </c>
      <c r="G1203" s="74">
        <v>110</v>
      </c>
      <c r="H1203" s="74">
        <v>33000</v>
      </c>
      <c r="I1203" s="36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55"/>
      <c r="X1203" s="75"/>
      <c r="Y1203" s="76"/>
      <c r="Z1203" s="76"/>
      <c r="AA1203" s="76"/>
      <c r="AB1203" s="76"/>
      <c r="AC1203" s="76"/>
      <c r="AD1203" s="76"/>
      <c r="AE1203" s="76"/>
      <c r="AF1203" s="76"/>
      <c r="AG1203" s="76"/>
      <c r="AH1203" s="76"/>
      <c r="AI1203" s="76"/>
    </row>
    <row r="1204" spans="1:35" s="46" customFormat="1" ht="14.25" x14ac:dyDescent="0.25">
      <c r="A1204" s="56">
        <v>1194</v>
      </c>
      <c r="B1204" s="40"/>
      <c r="C1204" s="40" t="s">
        <v>427</v>
      </c>
      <c r="D1204" s="40"/>
      <c r="E1204" s="56">
        <v>300</v>
      </c>
      <c r="F1204" s="30" t="s">
        <v>316</v>
      </c>
      <c r="G1204" s="74">
        <v>30</v>
      </c>
      <c r="H1204" s="74">
        <v>9000</v>
      </c>
      <c r="I1204" s="36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55"/>
      <c r="X1204" s="75"/>
      <c r="Y1204" s="76"/>
      <c r="Z1204" s="76"/>
      <c r="AA1204" s="76"/>
      <c r="AB1204" s="76"/>
      <c r="AC1204" s="76"/>
      <c r="AD1204" s="76"/>
      <c r="AE1204" s="76"/>
      <c r="AF1204" s="76"/>
      <c r="AG1204" s="76"/>
      <c r="AH1204" s="76"/>
      <c r="AI1204" s="76"/>
    </row>
    <row r="1205" spans="1:35" s="46" customFormat="1" ht="27" x14ac:dyDescent="0.25">
      <c r="A1205" s="63">
        <v>1195</v>
      </c>
      <c r="B1205" s="69" t="s">
        <v>423</v>
      </c>
      <c r="C1205" s="69" t="s">
        <v>59</v>
      </c>
      <c r="D1205" s="69" t="s">
        <v>28</v>
      </c>
      <c r="E1205" s="70"/>
      <c r="F1205" s="70"/>
      <c r="G1205" s="69"/>
      <c r="H1205" s="71">
        <v>342720</v>
      </c>
      <c r="I1205" s="69" t="s">
        <v>64</v>
      </c>
      <c r="J1205" s="106"/>
      <c r="K1205" s="106"/>
      <c r="L1205" s="106"/>
      <c r="M1205" s="106">
        <v>1</v>
      </c>
      <c r="N1205" s="106"/>
      <c r="O1205" s="106"/>
      <c r="P1205" s="106"/>
      <c r="Q1205" s="106"/>
      <c r="R1205" s="106"/>
      <c r="S1205" s="106"/>
      <c r="T1205" s="106"/>
      <c r="U1205" s="106"/>
      <c r="V1205" s="55"/>
      <c r="X1205" s="77"/>
      <c r="Y1205" s="73"/>
      <c r="Z1205" s="73"/>
      <c r="AA1205" s="73">
        <f>H1205</f>
        <v>342720</v>
      </c>
      <c r="AB1205" s="73"/>
      <c r="AC1205" s="73"/>
      <c r="AD1205" s="73"/>
      <c r="AE1205" s="73"/>
      <c r="AF1205" s="73"/>
      <c r="AG1205" s="73"/>
      <c r="AH1205" s="73"/>
      <c r="AI1205" s="73"/>
    </row>
    <row r="1206" spans="1:35" s="46" customFormat="1" ht="14.25" x14ac:dyDescent="0.25">
      <c r="A1206" s="56">
        <v>1196</v>
      </c>
      <c r="B1206" s="40"/>
      <c r="C1206" s="40" t="s">
        <v>279</v>
      </c>
      <c r="D1206" s="40"/>
      <c r="E1206" s="56">
        <v>384</v>
      </c>
      <c r="F1206" s="30" t="s">
        <v>67</v>
      </c>
      <c r="G1206" s="74">
        <v>120</v>
      </c>
      <c r="H1206" s="74">
        <v>46080</v>
      </c>
      <c r="I1206" s="36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55"/>
      <c r="X1206" s="75"/>
      <c r="Y1206" s="76"/>
      <c r="Z1206" s="76"/>
      <c r="AA1206" s="76"/>
      <c r="AB1206" s="76"/>
      <c r="AC1206" s="76"/>
      <c r="AD1206" s="76"/>
      <c r="AE1206" s="76"/>
      <c r="AF1206" s="76"/>
      <c r="AG1206" s="76"/>
      <c r="AH1206" s="76"/>
      <c r="AI1206" s="76"/>
    </row>
    <row r="1207" spans="1:35" s="46" customFormat="1" ht="14.25" x14ac:dyDescent="0.25">
      <c r="A1207" s="56">
        <v>1197</v>
      </c>
      <c r="B1207" s="40"/>
      <c r="C1207" s="40" t="s">
        <v>216</v>
      </c>
      <c r="D1207" s="40"/>
      <c r="E1207" s="56">
        <v>384</v>
      </c>
      <c r="F1207" s="30" t="s">
        <v>67</v>
      </c>
      <c r="G1207" s="74">
        <v>150</v>
      </c>
      <c r="H1207" s="74">
        <v>57600</v>
      </c>
      <c r="I1207" s="36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55"/>
      <c r="X1207" s="75"/>
      <c r="Y1207" s="76"/>
      <c r="Z1207" s="76"/>
      <c r="AA1207" s="76"/>
      <c r="AB1207" s="76"/>
      <c r="AC1207" s="76"/>
      <c r="AD1207" s="76"/>
      <c r="AE1207" s="76"/>
      <c r="AF1207" s="76"/>
      <c r="AG1207" s="76"/>
      <c r="AH1207" s="76"/>
      <c r="AI1207" s="76"/>
    </row>
    <row r="1208" spans="1:35" s="46" customFormat="1" ht="14.25" x14ac:dyDescent="0.25">
      <c r="A1208" s="56">
        <v>1198</v>
      </c>
      <c r="B1208" s="40"/>
      <c r="C1208" s="40" t="s">
        <v>280</v>
      </c>
      <c r="D1208" s="40"/>
      <c r="E1208" s="56">
        <v>384</v>
      </c>
      <c r="F1208" s="30" t="s">
        <v>67</v>
      </c>
      <c r="G1208" s="74">
        <v>120</v>
      </c>
      <c r="H1208" s="74">
        <v>46080</v>
      </c>
      <c r="I1208" s="36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55"/>
      <c r="X1208" s="75"/>
      <c r="Y1208" s="76"/>
      <c r="Z1208" s="76"/>
      <c r="AA1208" s="76"/>
      <c r="AB1208" s="76"/>
      <c r="AC1208" s="76"/>
      <c r="AD1208" s="76"/>
      <c r="AE1208" s="76"/>
      <c r="AF1208" s="76"/>
      <c r="AG1208" s="76"/>
      <c r="AH1208" s="76"/>
      <c r="AI1208" s="76"/>
    </row>
    <row r="1209" spans="1:35" s="46" customFormat="1" ht="14.25" x14ac:dyDescent="0.25">
      <c r="A1209" s="56">
        <v>1199</v>
      </c>
      <c r="B1209" s="40"/>
      <c r="C1209" s="40" t="s">
        <v>425</v>
      </c>
      <c r="D1209" s="40"/>
      <c r="E1209" s="56">
        <v>384</v>
      </c>
      <c r="F1209" s="30" t="s">
        <v>67</v>
      </c>
      <c r="G1209" s="74">
        <v>180</v>
      </c>
      <c r="H1209" s="74">
        <v>69120</v>
      </c>
      <c r="I1209" s="36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55"/>
      <c r="X1209" s="75"/>
      <c r="Y1209" s="76"/>
      <c r="Z1209" s="76"/>
      <c r="AA1209" s="76"/>
      <c r="AB1209" s="76"/>
      <c r="AC1209" s="76"/>
      <c r="AD1209" s="76"/>
      <c r="AE1209" s="76"/>
      <c r="AF1209" s="76"/>
      <c r="AG1209" s="76"/>
      <c r="AH1209" s="76"/>
      <c r="AI1209" s="76"/>
    </row>
    <row r="1210" spans="1:35" s="46" customFormat="1" ht="14.25" x14ac:dyDescent="0.25">
      <c r="A1210" s="56">
        <v>1200</v>
      </c>
      <c r="B1210" s="40"/>
      <c r="C1210" s="40" t="s">
        <v>227</v>
      </c>
      <c r="D1210" s="40"/>
      <c r="E1210" s="56">
        <v>144</v>
      </c>
      <c r="F1210" s="30" t="s">
        <v>93</v>
      </c>
      <c r="G1210" s="74">
        <v>500</v>
      </c>
      <c r="H1210" s="74">
        <v>72000</v>
      </c>
      <c r="I1210" s="36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55"/>
      <c r="X1210" s="75"/>
      <c r="Y1210" s="76"/>
      <c r="Z1210" s="76"/>
      <c r="AA1210" s="76"/>
      <c r="AB1210" s="76"/>
      <c r="AC1210" s="76"/>
      <c r="AD1210" s="76"/>
      <c r="AE1210" s="76"/>
      <c r="AF1210" s="76"/>
      <c r="AG1210" s="76"/>
      <c r="AH1210" s="76"/>
      <c r="AI1210" s="76"/>
    </row>
    <row r="1211" spans="1:35" s="46" customFormat="1" ht="14.25" x14ac:dyDescent="0.25">
      <c r="A1211" s="56">
        <v>1201</v>
      </c>
      <c r="B1211" s="40"/>
      <c r="C1211" s="40" t="s">
        <v>218</v>
      </c>
      <c r="D1211" s="40"/>
      <c r="E1211" s="56">
        <v>96</v>
      </c>
      <c r="F1211" s="30" t="s">
        <v>93</v>
      </c>
      <c r="G1211" s="74">
        <v>150</v>
      </c>
      <c r="H1211" s="74">
        <v>14400</v>
      </c>
      <c r="I1211" s="36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55"/>
      <c r="X1211" s="75"/>
      <c r="Y1211" s="76"/>
      <c r="Z1211" s="76"/>
      <c r="AA1211" s="76"/>
      <c r="AB1211" s="76"/>
      <c r="AC1211" s="76"/>
      <c r="AD1211" s="76"/>
      <c r="AE1211" s="76"/>
      <c r="AF1211" s="76"/>
      <c r="AG1211" s="76"/>
      <c r="AH1211" s="76"/>
      <c r="AI1211" s="76"/>
    </row>
    <row r="1212" spans="1:35" s="46" customFormat="1" ht="14.25" x14ac:dyDescent="0.25">
      <c r="A1212" s="56">
        <v>1202</v>
      </c>
      <c r="B1212" s="40"/>
      <c r="C1212" s="40" t="s">
        <v>219</v>
      </c>
      <c r="D1212" s="40"/>
      <c r="E1212" s="56">
        <v>96</v>
      </c>
      <c r="F1212" s="30" t="s">
        <v>93</v>
      </c>
      <c r="G1212" s="74">
        <v>150</v>
      </c>
      <c r="H1212" s="74">
        <v>14400</v>
      </c>
      <c r="I1212" s="36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55"/>
      <c r="X1212" s="75"/>
      <c r="Y1212" s="76"/>
      <c r="Z1212" s="76"/>
      <c r="AA1212" s="76"/>
      <c r="AB1212" s="76"/>
      <c r="AC1212" s="76"/>
      <c r="AD1212" s="76"/>
      <c r="AE1212" s="76"/>
      <c r="AF1212" s="76"/>
      <c r="AG1212" s="76"/>
      <c r="AH1212" s="76"/>
      <c r="AI1212" s="76"/>
    </row>
    <row r="1213" spans="1:35" s="46" customFormat="1" ht="14.25" x14ac:dyDescent="0.25">
      <c r="A1213" s="56">
        <v>1203</v>
      </c>
      <c r="B1213" s="40"/>
      <c r="C1213" s="40" t="s">
        <v>433</v>
      </c>
      <c r="D1213" s="40"/>
      <c r="E1213" s="56">
        <v>192</v>
      </c>
      <c r="F1213" s="30" t="s">
        <v>93</v>
      </c>
      <c r="G1213" s="74">
        <v>120</v>
      </c>
      <c r="H1213" s="74">
        <v>23040</v>
      </c>
      <c r="I1213" s="36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55"/>
      <c r="X1213" s="75"/>
      <c r="Y1213" s="76"/>
      <c r="Z1213" s="76"/>
      <c r="AA1213" s="76"/>
      <c r="AB1213" s="76"/>
      <c r="AC1213" s="76"/>
      <c r="AD1213" s="76"/>
      <c r="AE1213" s="76"/>
      <c r="AF1213" s="76"/>
      <c r="AG1213" s="76"/>
      <c r="AH1213" s="76"/>
      <c r="AI1213" s="76"/>
    </row>
    <row r="1214" spans="1:35" s="46" customFormat="1" ht="14.25" x14ac:dyDescent="0.25">
      <c r="A1214" s="63">
        <v>1204</v>
      </c>
      <c r="B1214" s="69" t="s">
        <v>423</v>
      </c>
      <c r="C1214" s="69" t="s">
        <v>412</v>
      </c>
      <c r="D1214" s="69" t="s">
        <v>28</v>
      </c>
      <c r="E1214" s="70"/>
      <c r="F1214" s="70"/>
      <c r="G1214" s="69"/>
      <c r="H1214" s="71">
        <v>145780</v>
      </c>
      <c r="I1214" s="69" t="s">
        <v>64</v>
      </c>
      <c r="J1214" s="106"/>
      <c r="K1214" s="106"/>
      <c r="L1214" s="106">
        <v>1</v>
      </c>
      <c r="M1214" s="106"/>
      <c r="N1214" s="106"/>
      <c r="O1214" s="106"/>
      <c r="P1214" s="106"/>
      <c r="Q1214" s="106"/>
      <c r="R1214" s="106"/>
      <c r="S1214" s="106"/>
      <c r="T1214" s="106"/>
      <c r="U1214" s="106"/>
      <c r="V1214" s="55"/>
      <c r="X1214" s="77"/>
      <c r="Y1214" s="73"/>
      <c r="Z1214" s="73">
        <f>H1214</f>
        <v>145780</v>
      </c>
      <c r="AA1214" s="73"/>
      <c r="AB1214" s="73"/>
      <c r="AC1214" s="73"/>
      <c r="AD1214" s="73"/>
      <c r="AE1214" s="73"/>
      <c r="AF1214" s="73"/>
      <c r="AG1214" s="73"/>
      <c r="AH1214" s="73"/>
      <c r="AI1214" s="73"/>
    </row>
    <row r="1215" spans="1:35" s="46" customFormat="1" ht="14.25" x14ac:dyDescent="0.25">
      <c r="A1215" s="56">
        <v>1205</v>
      </c>
      <c r="B1215" s="40"/>
      <c r="C1215" s="40" t="s">
        <v>279</v>
      </c>
      <c r="D1215" s="40"/>
      <c r="E1215" s="56">
        <v>399</v>
      </c>
      <c r="F1215" s="30" t="s">
        <v>67</v>
      </c>
      <c r="G1215" s="74">
        <v>120</v>
      </c>
      <c r="H1215" s="74">
        <v>47880</v>
      </c>
      <c r="I1215" s="36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55"/>
      <c r="X1215" s="75"/>
      <c r="Y1215" s="76"/>
      <c r="Z1215" s="76"/>
      <c r="AA1215" s="76"/>
      <c r="AB1215" s="76"/>
      <c r="AC1215" s="76"/>
      <c r="AD1215" s="76"/>
      <c r="AE1215" s="76"/>
      <c r="AF1215" s="76"/>
      <c r="AG1215" s="76"/>
      <c r="AH1215" s="76"/>
      <c r="AI1215" s="76"/>
    </row>
    <row r="1216" spans="1:35" s="46" customFormat="1" ht="14.25" x14ac:dyDescent="0.25">
      <c r="A1216" s="56">
        <v>1206</v>
      </c>
      <c r="B1216" s="40"/>
      <c r="C1216" s="40" t="s">
        <v>216</v>
      </c>
      <c r="D1216" s="40"/>
      <c r="E1216" s="56">
        <v>410</v>
      </c>
      <c r="F1216" s="30" t="s">
        <v>67</v>
      </c>
      <c r="G1216" s="74">
        <v>165</v>
      </c>
      <c r="H1216" s="74">
        <v>67650</v>
      </c>
      <c r="I1216" s="36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55"/>
      <c r="X1216" s="75"/>
      <c r="Y1216" s="76"/>
      <c r="Z1216" s="76"/>
      <c r="AA1216" s="76"/>
      <c r="AB1216" s="76"/>
      <c r="AC1216" s="76"/>
      <c r="AD1216" s="76"/>
      <c r="AE1216" s="76"/>
      <c r="AF1216" s="76"/>
      <c r="AG1216" s="76"/>
      <c r="AH1216" s="76"/>
      <c r="AI1216" s="76"/>
    </row>
    <row r="1217" spans="1:36" s="46" customFormat="1" ht="14.25" x14ac:dyDescent="0.25">
      <c r="A1217" s="56">
        <v>1207</v>
      </c>
      <c r="B1217" s="40"/>
      <c r="C1217" s="40" t="s">
        <v>280</v>
      </c>
      <c r="D1217" s="40"/>
      <c r="E1217" s="56">
        <v>150</v>
      </c>
      <c r="F1217" s="30" t="s">
        <v>67</v>
      </c>
      <c r="G1217" s="74">
        <v>120</v>
      </c>
      <c r="H1217" s="74">
        <v>18000</v>
      </c>
      <c r="I1217" s="36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55"/>
      <c r="X1217" s="75"/>
      <c r="Y1217" s="76"/>
      <c r="Z1217" s="76"/>
      <c r="AA1217" s="76"/>
      <c r="AB1217" s="76"/>
      <c r="AC1217" s="76"/>
      <c r="AD1217" s="76"/>
      <c r="AE1217" s="76"/>
      <c r="AF1217" s="76"/>
      <c r="AG1217" s="76"/>
      <c r="AH1217" s="76"/>
      <c r="AI1217" s="76"/>
    </row>
    <row r="1218" spans="1:36" s="46" customFormat="1" ht="14.25" x14ac:dyDescent="0.25">
      <c r="A1218" s="56">
        <v>1208</v>
      </c>
      <c r="B1218" s="40"/>
      <c r="C1218" s="40" t="s">
        <v>426</v>
      </c>
      <c r="D1218" s="40"/>
      <c r="E1218" s="56">
        <v>35</v>
      </c>
      <c r="F1218" s="30" t="s">
        <v>91</v>
      </c>
      <c r="G1218" s="74">
        <v>350</v>
      </c>
      <c r="H1218" s="74">
        <v>12250</v>
      </c>
      <c r="I1218" s="36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55"/>
      <c r="X1218" s="75"/>
      <c r="Y1218" s="76"/>
      <c r="Z1218" s="76"/>
      <c r="AA1218" s="76"/>
      <c r="AB1218" s="76"/>
      <c r="AC1218" s="76"/>
      <c r="AD1218" s="76"/>
      <c r="AE1218" s="76"/>
      <c r="AF1218" s="76"/>
      <c r="AG1218" s="76"/>
      <c r="AH1218" s="76"/>
      <c r="AI1218" s="76"/>
    </row>
    <row r="1219" spans="1:36" s="46" customFormat="1" ht="14.25" x14ac:dyDescent="0.25">
      <c r="A1219" s="108"/>
      <c r="B1219" s="109"/>
      <c r="C1219" s="98" t="s">
        <v>434</v>
      </c>
      <c r="D1219" s="109"/>
      <c r="E1219" s="108"/>
      <c r="F1219" s="108"/>
      <c r="G1219" s="109"/>
      <c r="H1219" s="99">
        <f>H13+H914+H934+H990+H1075+H1078+H1114+H1146+H1158</f>
        <v>7687090</v>
      </c>
      <c r="I1219" s="109"/>
      <c r="J1219" s="110">
        <f t="shared" ref="J1219:U1219" si="14">J13+J914+J934+J990+J1075+J1078+J1114+J1146+J1158</f>
        <v>4</v>
      </c>
      <c r="K1219" s="110">
        <f t="shared" si="14"/>
        <v>26</v>
      </c>
      <c r="L1219" s="110">
        <f t="shared" si="14"/>
        <v>14</v>
      </c>
      <c r="M1219" s="110">
        <f t="shared" si="14"/>
        <v>5</v>
      </c>
      <c r="N1219" s="110">
        <f t="shared" si="14"/>
        <v>28</v>
      </c>
      <c r="O1219" s="110">
        <f t="shared" si="14"/>
        <v>8</v>
      </c>
      <c r="P1219" s="110">
        <f t="shared" si="14"/>
        <v>2</v>
      </c>
      <c r="Q1219" s="110">
        <f t="shared" si="14"/>
        <v>2</v>
      </c>
      <c r="R1219" s="110">
        <f t="shared" si="14"/>
        <v>26</v>
      </c>
      <c r="S1219" s="110">
        <f t="shared" si="14"/>
        <v>10</v>
      </c>
      <c r="T1219" s="110">
        <f t="shared" si="14"/>
        <v>7</v>
      </c>
      <c r="U1219" s="145">
        <f t="shared" si="14"/>
        <v>0</v>
      </c>
      <c r="V1219" s="147"/>
      <c r="W1219" s="146">
        <f>SUM(J1219:U1219)</f>
        <v>132</v>
      </c>
      <c r="X1219" s="159">
        <f>X13+X914+X934+X990+X1075+X1078+X1114+X1146+X1158</f>
        <v>540000</v>
      </c>
      <c r="Y1219" s="158">
        <f t="shared" ref="Y1219:AI1219" si="15">SUM(L1219:W1219)</f>
        <v>234</v>
      </c>
      <c r="Z1219" s="158">
        <f t="shared" si="15"/>
        <v>540220</v>
      </c>
      <c r="AA1219" s="158">
        <f t="shared" si="15"/>
        <v>540449</v>
      </c>
      <c r="AB1219" s="158">
        <f t="shared" si="15"/>
        <v>1080641</v>
      </c>
      <c r="AC1219" s="158">
        <f t="shared" si="15"/>
        <v>1621082</v>
      </c>
      <c r="AD1219" s="158">
        <f t="shared" si="15"/>
        <v>2701721</v>
      </c>
      <c r="AE1219" s="158">
        <f t="shared" si="15"/>
        <v>4322801</v>
      </c>
      <c r="AF1219" s="158">
        <f t="shared" si="15"/>
        <v>7024496</v>
      </c>
      <c r="AG1219" s="158">
        <f t="shared" si="15"/>
        <v>11347287</v>
      </c>
      <c r="AH1219" s="158">
        <f t="shared" si="15"/>
        <v>18371776</v>
      </c>
      <c r="AI1219" s="158">
        <f t="shared" si="15"/>
        <v>29719063</v>
      </c>
      <c r="AJ1219" s="100">
        <f>SUM(X1219:AI1219)</f>
        <v>77809770</v>
      </c>
    </row>
    <row r="1220" spans="1:36" x14ac:dyDescent="0.25">
      <c r="A1220" s="162"/>
      <c r="B1220" s="162"/>
      <c r="C1220" s="162"/>
      <c r="D1220" s="162"/>
      <c r="E1220" s="162"/>
      <c r="F1220" s="162"/>
      <c r="G1220" s="162"/>
      <c r="H1220" s="162"/>
      <c r="I1220" s="162"/>
      <c r="J1220" s="162"/>
      <c r="K1220" s="162"/>
      <c r="L1220" s="162"/>
      <c r="M1220" s="162"/>
      <c r="N1220" s="162"/>
      <c r="O1220" s="162"/>
      <c r="P1220" s="162"/>
      <c r="Q1220" s="162"/>
      <c r="R1220" s="162"/>
      <c r="S1220" s="162"/>
      <c r="T1220" s="162"/>
      <c r="U1220" s="162"/>
      <c r="W1220" s="1">
        <v>46</v>
      </c>
    </row>
    <row r="1221" spans="1:36" x14ac:dyDescent="0.25">
      <c r="A1221" s="167"/>
      <c r="B1221" s="162"/>
      <c r="C1221" s="162"/>
      <c r="D1221" s="162"/>
      <c r="E1221" s="162"/>
      <c r="F1221" s="162"/>
      <c r="G1221" s="162"/>
      <c r="H1221" s="162"/>
      <c r="I1221" s="162"/>
      <c r="J1221" s="162"/>
      <c r="K1221" s="162"/>
      <c r="L1221" s="168"/>
      <c r="M1221" s="169"/>
      <c r="N1221" s="169"/>
      <c r="O1221" s="169"/>
      <c r="P1221" s="169"/>
      <c r="Q1221" s="169"/>
      <c r="R1221" s="169"/>
      <c r="S1221" s="169"/>
      <c r="T1221" s="169"/>
      <c r="U1221" s="169"/>
      <c r="W1221" s="1">
        <f>SUM(W1219:W1220)</f>
        <v>178</v>
      </c>
      <c r="Z1221" s="170" t="s">
        <v>435</v>
      </c>
      <c r="AA1221" s="171"/>
      <c r="AB1221" s="171"/>
      <c r="AC1221" s="171"/>
      <c r="AD1221" s="171"/>
      <c r="AE1221" s="171"/>
      <c r="AF1221" s="171"/>
      <c r="AG1221" s="171"/>
      <c r="AH1221" s="171"/>
      <c r="AI1221" s="171"/>
    </row>
    <row r="1233" spans="9:36" x14ac:dyDescent="0.25">
      <c r="W1233" s="3" t="s">
        <v>434</v>
      </c>
      <c r="AJ1233" s="3" t="s">
        <v>434</v>
      </c>
    </row>
    <row r="1234" spans="9:36" x14ac:dyDescent="0.25">
      <c r="W1234" s="3"/>
      <c r="AJ1234" s="3"/>
    </row>
    <row r="1235" spans="9:36" x14ac:dyDescent="0.25">
      <c r="I1235" s="26" t="s">
        <v>436</v>
      </c>
      <c r="J1235" s="114">
        <f t="shared" ref="J1235:U1235" si="16">J13+J990+J1075+J1078+J1114+J1146+J1158</f>
        <v>4</v>
      </c>
      <c r="K1235" s="114">
        <f t="shared" si="16"/>
        <v>24</v>
      </c>
      <c r="L1235" s="114">
        <f t="shared" si="16"/>
        <v>10</v>
      </c>
      <c r="M1235" s="115">
        <f t="shared" si="16"/>
        <v>2</v>
      </c>
      <c r="N1235" s="115">
        <f t="shared" si="16"/>
        <v>25</v>
      </c>
      <c r="O1235" s="115">
        <f t="shared" si="16"/>
        <v>4</v>
      </c>
      <c r="P1235" s="116">
        <f t="shared" si="16"/>
        <v>1</v>
      </c>
      <c r="Q1235" s="116">
        <f t="shared" si="16"/>
        <v>1</v>
      </c>
      <c r="R1235" s="116">
        <f t="shared" si="16"/>
        <v>23</v>
      </c>
      <c r="S1235" s="117">
        <f t="shared" si="16"/>
        <v>7</v>
      </c>
      <c r="T1235" s="117">
        <f t="shared" si="16"/>
        <v>3</v>
      </c>
      <c r="U1235" s="117">
        <f t="shared" si="16"/>
        <v>0</v>
      </c>
      <c r="V1235" s="21"/>
      <c r="W1235" s="4">
        <f>SUM(J1235:U1235)</f>
        <v>104</v>
      </c>
      <c r="X1235" s="5">
        <f t="shared" ref="X1235:AI1235" si="17">X13+X990+X1075+X1078+X1114+X1146+X1158</f>
        <v>540000</v>
      </c>
      <c r="Y1235" s="5">
        <f t="shared" si="17"/>
        <v>1585925</v>
      </c>
      <c r="Z1235" s="5">
        <f t="shared" si="17"/>
        <v>1113632.5</v>
      </c>
      <c r="AA1235" s="6">
        <f t="shared" si="17"/>
        <v>432720</v>
      </c>
      <c r="AB1235" s="6">
        <f t="shared" si="17"/>
        <v>1348398</v>
      </c>
      <c r="AC1235" s="6">
        <f t="shared" si="17"/>
        <v>373570</v>
      </c>
      <c r="AD1235" s="7">
        <f t="shared" si="17"/>
        <v>90000</v>
      </c>
      <c r="AE1235" s="7">
        <f t="shared" si="17"/>
        <v>59660</v>
      </c>
      <c r="AF1235" s="7">
        <f t="shared" si="17"/>
        <v>593558</v>
      </c>
      <c r="AG1235" s="8">
        <f t="shared" si="17"/>
        <v>813225.5</v>
      </c>
      <c r="AH1235" s="8">
        <f t="shared" si="17"/>
        <v>110770</v>
      </c>
      <c r="AI1235" s="8">
        <f t="shared" si="17"/>
        <v>0</v>
      </c>
      <c r="AJ1235" s="9">
        <f>SUM(X1235:AI1235)</f>
        <v>7061459</v>
      </c>
    </row>
    <row r="1236" spans="9:36" x14ac:dyDescent="0.25">
      <c r="I1236" s="26" t="s">
        <v>437</v>
      </c>
      <c r="J1236" s="114">
        <f t="shared" ref="J1236:U1236" si="18">J914+J934</f>
        <v>0</v>
      </c>
      <c r="K1236" s="114">
        <f t="shared" si="18"/>
        <v>2</v>
      </c>
      <c r="L1236" s="114">
        <f t="shared" si="18"/>
        <v>4</v>
      </c>
      <c r="M1236" s="115">
        <f t="shared" si="18"/>
        <v>3</v>
      </c>
      <c r="N1236" s="115">
        <f t="shared" si="18"/>
        <v>3</v>
      </c>
      <c r="O1236" s="115">
        <f t="shared" si="18"/>
        <v>4</v>
      </c>
      <c r="P1236" s="116">
        <f t="shared" si="18"/>
        <v>1</v>
      </c>
      <c r="Q1236" s="116">
        <f t="shared" si="18"/>
        <v>1</v>
      </c>
      <c r="R1236" s="116">
        <f t="shared" si="18"/>
        <v>3</v>
      </c>
      <c r="S1236" s="117">
        <f t="shared" si="18"/>
        <v>3</v>
      </c>
      <c r="T1236" s="117">
        <f t="shared" si="18"/>
        <v>4</v>
      </c>
      <c r="U1236" s="117">
        <f t="shared" si="18"/>
        <v>0</v>
      </c>
      <c r="V1236" s="21"/>
      <c r="W1236" s="4">
        <f>SUM(J1236:U1236)</f>
        <v>28</v>
      </c>
      <c r="X1236" s="5">
        <f t="shared" ref="X1236:AI1236" si="19">X914+X934</f>
        <v>0</v>
      </c>
      <c r="Y1236" s="5">
        <f t="shared" si="19"/>
        <v>30800</v>
      </c>
      <c r="Z1236" s="5">
        <f t="shared" si="19"/>
        <v>71050</v>
      </c>
      <c r="AA1236" s="6">
        <f t="shared" si="19"/>
        <v>38503</v>
      </c>
      <c r="AB1236" s="6">
        <f t="shared" si="19"/>
        <v>210878</v>
      </c>
      <c r="AC1236" s="6">
        <f t="shared" si="19"/>
        <v>76950</v>
      </c>
      <c r="AD1236" s="7">
        <f t="shared" si="19"/>
        <v>10000</v>
      </c>
      <c r="AE1236" s="7">
        <f t="shared" si="19"/>
        <v>20800</v>
      </c>
      <c r="AF1236" s="7">
        <f t="shared" si="19"/>
        <v>57250</v>
      </c>
      <c r="AG1236" s="8">
        <f t="shared" si="19"/>
        <v>32450</v>
      </c>
      <c r="AH1236" s="8">
        <f t="shared" si="19"/>
        <v>76950</v>
      </c>
      <c r="AI1236" s="8">
        <f t="shared" si="19"/>
        <v>0</v>
      </c>
      <c r="AJ1236" s="9">
        <f t="shared" ref="AJ1236:AJ1238" si="20">SUM(X1236:AI1236)</f>
        <v>625631</v>
      </c>
    </row>
    <row r="1237" spans="9:36" x14ac:dyDescent="0.25">
      <c r="I1237" s="26" t="s">
        <v>438</v>
      </c>
      <c r="J1237" s="114" t="e">
        <f>#REF!+#REF!</f>
        <v>#REF!</v>
      </c>
      <c r="K1237" s="114" t="e">
        <f>#REF!+#REF!</f>
        <v>#REF!</v>
      </c>
      <c r="L1237" s="114" t="e">
        <f>#REF!+#REF!</f>
        <v>#REF!</v>
      </c>
      <c r="M1237" s="115" t="e">
        <f>#REF!+#REF!</f>
        <v>#REF!</v>
      </c>
      <c r="N1237" s="115" t="e">
        <f>#REF!+#REF!</f>
        <v>#REF!</v>
      </c>
      <c r="O1237" s="115" t="e">
        <f>#REF!+#REF!</f>
        <v>#REF!</v>
      </c>
      <c r="P1237" s="116" t="e">
        <f>#REF!+#REF!</f>
        <v>#REF!</v>
      </c>
      <c r="Q1237" s="116" t="e">
        <f>#REF!+#REF!</f>
        <v>#REF!</v>
      </c>
      <c r="R1237" s="116" t="e">
        <f>#REF!+#REF!</f>
        <v>#REF!</v>
      </c>
      <c r="S1237" s="117" t="e">
        <f>#REF!+#REF!</f>
        <v>#REF!</v>
      </c>
      <c r="T1237" s="117" t="e">
        <f>#REF!+#REF!</f>
        <v>#REF!</v>
      </c>
      <c r="U1237" s="117" t="e">
        <f>#REF!+#REF!</f>
        <v>#REF!</v>
      </c>
      <c r="V1237" s="21"/>
      <c r="W1237" s="4" t="e">
        <f>SUM(J1237:U1237)</f>
        <v>#REF!</v>
      </c>
      <c r="X1237" s="5" t="e">
        <f>#REF!+#REF!</f>
        <v>#REF!</v>
      </c>
      <c r="Y1237" s="5" t="e">
        <f>#REF!+#REF!</f>
        <v>#REF!</v>
      </c>
      <c r="Z1237" s="5" t="e">
        <f>#REF!+#REF!</f>
        <v>#REF!</v>
      </c>
      <c r="AA1237" s="6" t="e">
        <f>#REF!+#REF!</f>
        <v>#REF!</v>
      </c>
      <c r="AB1237" s="6" t="e">
        <f>#REF!+#REF!</f>
        <v>#REF!</v>
      </c>
      <c r="AC1237" s="6" t="e">
        <f>#REF!+#REF!</f>
        <v>#REF!</v>
      </c>
      <c r="AD1237" s="7" t="e">
        <f>#REF!+#REF!</f>
        <v>#REF!</v>
      </c>
      <c r="AE1237" s="7" t="e">
        <f>#REF!+#REF!</f>
        <v>#REF!</v>
      </c>
      <c r="AF1237" s="7" t="e">
        <f>#REF!+#REF!</f>
        <v>#REF!</v>
      </c>
      <c r="AG1237" s="8" t="e">
        <f>#REF!+#REF!</f>
        <v>#REF!</v>
      </c>
      <c r="AH1237" s="8" t="e">
        <f>#REF!+#REF!</f>
        <v>#REF!</v>
      </c>
      <c r="AI1237" s="8" t="e">
        <f>#REF!+#REF!</f>
        <v>#REF!</v>
      </c>
      <c r="AJ1237" s="9" t="e">
        <f t="shared" si="20"/>
        <v>#REF!</v>
      </c>
    </row>
    <row r="1238" spans="9:36" x14ac:dyDescent="0.25">
      <c r="I1238" s="118" t="s">
        <v>434</v>
      </c>
      <c r="J1238" s="119" t="e">
        <f>SUM(J1235:J1237)</f>
        <v>#REF!</v>
      </c>
      <c r="K1238" s="119" t="e">
        <f t="shared" ref="K1238:AI1238" si="21">SUM(K1235:K1237)</f>
        <v>#REF!</v>
      </c>
      <c r="L1238" s="119" t="e">
        <f t="shared" si="21"/>
        <v>#REF!</v>
      </c>
      <c r="M1238" s="120" t="e">
        <f t="shared" si="21"/>
        <v>#REF!</v>
      </c>
      <c r="N1238" s="120" t="e">
        <f t="shared" si="21"/>
        <v>#REF!</v>
      </c>
      <c r="O1238" s="120" t="e">
        <f t="shared" si="21"/>
        <v>#REF!</v>
      </c>
      <c r="P1238" s="121" t="e">
        <f t="shared" si="21"/>
        <v>#REF!</v>
      </c>
      <c r="Q1238" s="121" t="e">
        <f t="shared" si="21"/>
        <v>#REF!</v>
      </c>
      <c r="R1238" s="121" t="e">
        <f t="shared" si="21"/>
        <v>#REF!</v>
      </c>
      <c r="S1238" s="122" t="e">
        <f t="shared" si="21"/>
        <v>#REF!</v>
      </c>
      <c r="T1238" s="122" t="e">
        <f t="shared" si="21"/>
        <v>#REF!</v>
      </c>
      <c r="U1238" s="122" t="e">
        <f t="shared" si="21"/>
        <v>#REF!</v>
      </c>
      <c r="V1238" s="20"/>
      <c r="W1238" s="4" t="e">
        <f t="shared" si="21"/>
        <v>#REF!</v>
      </c>
      <c r="X1238" s="10" t="e">
        <f t="shared" si="21"/>
        <v>#REF!</v>
      </c>
      <c r="Y1238" s="10" t="e">
        <f t="shared" si="21"/>
        <v>#REF!</v>
      </c>
      <c r="Z1238" s="10" t="e">
        <f t="shared" si="21"/>
        <v>#REF!</v>
      </c>
      <c r="AA1238" s="11" t="e">
        <f t="shared" si="21"/>
        <v>#REF!</v>
      </c>
      <c r="AB1238" s="11" t="e">
        <f t="shared" si="21"/>
        <v>#REF!</v>
      </c>
      <c r="AC1238" s="11" t="e">
        <f t="shared" si="21"/>
        <v>#REF!</v>
      </c>
      <c r="AD1238" s="12" t="e">
        <f t="shared" si="21"/>
        <v>#REF!</v>
      </c>
      <c r="AE1238" s="12" t="e">
        <f t="shared" si="21"/>
        <v>#REF!</v>
      </c>
      <c r="AF1238" s="12" t="e">
        <f t="shared" si="21"/>
        <v>#REF!</v>
      </c>
      <c r="AG1238" s="13" t="e">
        <f t="shared" si="21"/>
        <v>#REF!</v>
      </c>
      <c r="AH1238" s="13" t="e">
        <f t="shared" si="21"/>
        <v>#REF!</v>
      </c>
      <c r="AI1238" s="13" t="e">
        <f t="shared" si="21"/>
        <v>#REF!</v>
      </c>
      <c r="AJ1238" s="9" t="e">
        <f t="shared" si="20"/>
        <v>#REF!</v>
      </c>
    </row>
  </sheetData>
  <autoFilter ref="C1:C1238" xr:uid="{00000000-0009-0000-0000-000006000000}"/>
  <mergeCells count="17">
    <mergeCell ref="A7:U7"/>
    <mergeCell ref="A1:U1"/>
    <mergeCell ref="A2:U2"/>
    <mergeCell ref="A3:U3"/>
    <mergeCell ref="A4:U4"/>
    <mergeCell ref="A6:U6"/>
    <mergeCell ref="A8:J8"/>
    <mergeCell ref="K8:U8"/>
    <mergeCell ref="Y8:AI8"/>
    <mergeCell ref="E10:G10"/>
    <mergeCell ref="J10:U10"/>
    <mergeCell ref="X10:AI10"/>
    <mergeCell ref="E11:G11"/>
    <mergeCell ref="A1220:U1220"/>
    <mergeCell ref="A1221:K1221"/>
    <mergeCell ref="L1221:U1221"/>
    <mergeCell ref="Z1221:AI1221"/>
  </mergeCells>
  <printOptions horizontalCentered="1"/>
  <pageMargins left="0.29527559055118113" right="0.29527559055118113" top="0.39370078740157483" bottom="0.39370078740157483" header="0.51181102362204722" footer="0.51181102362204722"/>
  <pageSetup paperSize="9" scale="65" orientation="landscape" horizontalDpi="0" verticalDpi="0" r:id="rId1"/>
  <rowBreaks count="3" manualBreakCount="3">
    <brk id="1091" max="20" man="1"/>
    <brk id="1129" max="20" man="1"/>
    <brk id="1228" max="20" man="1"/>
  </rowBreaks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 (no travel)</vt:lpstr>
      <vt:lpstr>SPI (no travel)</vt:lpstr>
      <vt:lpstr>ppmp (edited)</vt:lpstr>
      <vt:lpstr>'APP (no travel)'!Print_Area</vt:lpstr>
      <vt:lpstr>'ppmp (edited)'!Print_Area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Christian Ragus</cp:lastModifiedBy>
  <cp:lastPrinted>2024-01-03T05:13:17Z</cp:lastPrinted>
  <dcterms:created xsi:type="dcterms:W3CDTF">2023-12-04T01:53:31Z</dcterms:created>
  <dcterms:modified xsi:type="dcterms:W3CDTF">2024-01-24T01:07:32Z</dcterms:modified>
</cp:coreProperties>
</file>