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Z:\00 Branch NCO\FIB FILE 2023\SAPP-PPMP\EPA-481,731,262\"/>
    </mc:Choice>
  </mc:AlternateContent>
  <xr:revisionPtr revIDLastSave="0" documentId="13_ncr:1_{CA463931-377E-4D79-AC20-C8A61BAF629C}" xr6:coauthVersionLast="47" xr6:coauthVersionMax="47" xr10:uidLastSave="{00000000-0000-0000-0000-000000000000}"/>
  <bookViews>
    <workbookView xWindow="0" yWindow="0" windowWidth="28800" windowHeight="15600" tabRatio="684" activeTab="1" xr2:uid="{00000000-000D-0000-FFFF-FFFF00000000}"/>
  </bookViews>
  <sheets>
    <sheet name="PAWAF APP " sheetId="10" r:id="rId1"/>
    <sheet name="EPA 235M" sheetId="16" r:id="rId2"/>
    <sheet name="Sheet2" sheetId="15" r:id="rId3"/>
    <sheet name="PAWAF PPMP" sheetId="11" state="hidden" r:id="rId4"/>
    <sheet name="SPI less trvl PAWAF" sheetId="13" state="hidden" r:id="rId5"/>
    <sheet name="Sheet1" sheetId="14" state="hidden" r:id="rId6"/>
  </sheets>
  <definedNames>
    <definedName name="_xlnm.Print_Area" localSheetId="0">'PAWAF APP '!$A$1:$P$69</definedName>
    <definedName name="_xlnm.Print_Area" localSheetId="4">'SPI less trvl PAWAF'!$A$1:$S$43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6" l="1"/>
  <c r="H20" i="16"/>
  <c r="H21" i="16"/>
  <c r="H19" i="16"/>
  <c r="H16" i="16"/>
  <c r="H15" i="16"/>
  <c r="H14" i="16"/>
  <c r="H13" i="16"/>
  <c r="H22" i="16" l="1"/>
  <c r="L14" i="10" l="1"/>
  <c r="H42" i="16" l="1"/>
  <c r="G3" i="15"/>
  <c r="G4" i="15"/>
  <c r="G5" i="15"/>
  <c r="G6" i="15"/>
  <c r="G2" i="15"/>
  <c r="H14" i="11" l="1"/>
  <c r="H15" i="11"/>
  <c r="H16" i="11"/>
  <c r="H17" i="11"/>
  <c r="H18" i="11"/>
  <c r="H19" i="11"/>
  <c r="H20" i="11"/>
  <c r="H21" i="11"/>
  <c r="H22" i="11"/>
  <c r="H23" i="11"/>
  <c r="H13" i="11"/>
  <c r="H24" i="11" s="1"/>
  <c r="D3" i="14"/>
  <c r="D4" i="14"/>
  <c r="D5" i="14"/>
  <c r="D6" i="14"/>
  <c r="D7" i="14"/>
  <c r="D8" i="14"/>
  <c r="D9" i="14"/>
  <c r="D10" i="14"/>
  <c r="D11" i="14"/>
  <c r="D12" i="14"/>
  <c r="D2" i="14"/>
  <c r="H44" i="11"/>
  <c r="D13" i="14" l="1"/>
  <c r="F14" i="14" s="1"/>
  <c r="I47" i="13" l="1"/>
  <c r="J47" i="13"/>
  <c r="K47" i="13"/>
  <c r="L47" i="13"/>
  <c r="H47" i="13"/>
  <c r="H81" i="13"/>
  <c r="I81" i="13"/>
  <c r="J81" i="13"/>
  <c r="G81" i="13"/>
  <c r="M80" i="13"/>
  <c r="M78" i="13"/>
  <c r="M74" i="13"/>
  <c r="K69" i="13"/>
  <c r="K70" i="13"/>
  <c r="K71" i="13"/>
  <c r="K72" i="13"/>
  <c r="K73" i="13"/>
  <c r="K74" i="13"/>
  <c r="K75" i="13"/>
  <c r="K76" i="13"/>
  <c r="K77" i="13"/>
  <c r="K78" i="13"/>
  <c r="K79" i="13"/>
  <c r="K80" i="13"/>
  <c r="K68" i="13"/>
  <c r="M73" i="13"/>
  <c r="M71" i="13"/>
  <c r="B19" i="13"/>
  <c r="B14" i="13"/>
  <c r="Q20" i="13"/>
  <c r="M20" i="13"/>
  <c r="I20" i="13"/>
  <c r="E20" i="13"/>
  <c r="K81" i="13" l="1"/>
  <c r="R13" i="13"/>
  <c r="R14" i="13" s="1"/>
  <c r="E18" i="13"/>
  <c r="E19" i="13" s="1"/>
  <c r="R24" i="13"/>
  <c r="E21" i="13" l="1"/>
  <c r="R18" i="13"/>
  <c r="R19" i="13" s="1"/>
  <c r="R21" i="13" l="1"/>
  <c r="Q21" i="13"/>
  <c r="M21" i="13"/>
  <c r="I21" i="13"/>
</calcChain>
</file>

<file path=xl/sharedStrings.xml><?xml version="1.0" encoding="utf-8"?>
<sst xmlns="http://schemas.openxmlformats.org/spreadsheetml/2006/main" count="1285" uniqueCount="337">
  <si>
    <t>HEADQUARTERS</t>
  </si>
  <si>
    <t>PHILIPPINE ARMY</t>
  </si>
  <si>
    <t xml:space="preserve"> </t>
  </si>
  <si>
    <t>Line
Item Nr</t>
  </si>
  <si>
    <t>Object Code</t>
  </si>
  <si>
    <t>Procurement Program/Project (PAP)</t>
  </si>
  <si>
    <t>End User</t>
  </si>
  <si>
    <t>Procurement Method</t>
  </si>
  <si>
    <t>Schedule for Each Procurement Entity</t>
  </si>
  <si>
    <t>Source of Funds</t>
  </si>
  <si>
    <t>Estimated Budget (PhP)</t>
  </si>
  <si>
    <t>Remarks</t>
  </si>
  <si>
    <t>Ads/Post of ID/BEI</t>
  </si>
  <si>
    <t>Sub/Open of Bids</t>
  </si>
  <si>
    <t>Award of Contract</t>
  </si>
  <si>
    <t>Contract Signing</t>
  </si>
  <si>
    <t>Total</t>
  </si>
  <si>
    <t>MOOE</t>
  </si>
  <si>
    <t>PS</t>
  </si>
  <si>
    <t>CO</t>
  </si>
  <si>
    <t>(Brief Description of Program/Project)</t>
  </si>
  <si>
    <t>5-02-01-010-00</t>
  </si>
  <si>
    <t>Traveling Expenses - Local</t>
  </si>
  <si>
    <t>HPA</t>
  </si>
  <si>
    <t>None</t>
  </si>
  <si>
    <t>2023-General Appropriations Act</t>
  </si>
  <si>
    <t>Support to CDU Activities</t>
  </si>
  <si>
    <t>OG3</t>
  </si>
  <si>
    <t>Procurement Requirements for CY 2023</t>
  </si>
  <si>
    <t>TOE Development and Review</t>
  </si>
  <si>
    <t>Battalion of Excellence (BOE)</t>
  </si>
  <si>
    <t>Readiness MIS Cascading Seminar/Workshop</t>
  </si>
  <si>
    <t>G3 &amp; DCAU's   Commanders Forum &amp; Workshop</t>
  </si>
  <si>
    <t>Cascading of PA TOE MIS</t>
  </si>
  <si>
    <t>Support to CAA Travel Expenses</t>
  </si>
  <si>
    <t>CAA Personnel Audit/Inspection</t>
  </si>
  <si>
    <t>Support to JPST Activities</t>
  </si>
  <si>
    <t>HPA CAA-II Inspection</t>
  </si>
  <si>
    <t>Support to Research and Publication</t>
  </si>
  <si>
    <t>5-02-01-020-00</t>
  </si>
  <si>
    <t>Traveling Expenses - Foreign</t>
  </si>
  <si>
    <t>UN Deployment</t>
  </si>
  <si>
    <t>Negotiated 53.9</t>
  </si>
  <si>
    <t>5-02-15-020-00</t>
  </si>
  <si>
    <t>Fidelity Bond Premiums</t>
  </si>
  <si>
    <t>Payment for Fidelity Bond for Agent Officers</t>
  </si>
  <si>
    <t>TOTAL</t>
  </si>
  <si>
    <t>Prepared By:</t>
  </si>
  <si>
    <t>Recommended By:</t>
  </si>
  <si>
    <t>Approved By:</t>
  </si>
  <si>
    <t>AC of S for Operations, G3</t>
  </si>
  <si>
    <t>END USER: HPAG3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</si>
  <si>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</si>
  <si>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</si>
  <si>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</si>
  <si>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</si>
  <si>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</si>
  <si>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</si>
  <si>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</si>
  <si>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</si>
  <si>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</si>
  <si>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</si>
  <si>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</si>
  <si>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</si>
  <si>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L/Nr</t>
  </si>
  <si>
    <t>UACS</t>
  </si>
  <si>
    <t>General Description</t>
  </si>
  <si>
    <t>Qty/Size</t>
  </si>
  <si>
    <t>Estimated Budget</t>
  </si>
  <si>
    <t>Procurement Schedule</t>
  </si>
  <si>
    <t>Qty</t>
  </si>
  <si>
    <t>Unit</t>
  </si>
  <si>
    <t>U/P</t>
  </si>
  <si>
    <t>pax</t>
  </si>
  <si>
    <t>ea</t>
  </si>
  <si>
    <t>set</t>
  </si>
  <si>
    <t>unit</t>
  </si>
  <si>
    <t>pairs</t>
  </si>
  <si>
    <t>Jessie Mari R Garcia</t>
  </si>
  <si>
    <t>EDMAR T GAMBOT</t>
  </si>
  <si>
    <t>TSg       (FS)        PA</t>
  </si>
  <si>
    <t>Br NCO, PBB, OG3, PA</t>
  </si>
  <si>
    <t>Chief, PBB, OG3, PA</t>
  </si>
  <si>
    <t>Airfare Manila-Roxas</t>
  </si>
  <si>
    <t>Airfare Bacolod-Manila</t>
  </si>
  <si>
    <t>Terminal Fee</t>
  </si>
  <si>
    <t>Per Diem – P1,650.00/day x 3 days x 3 mil pers</t>
  </si>
  <si>
    <t>Per Diem – P1,800.00/day x 3 days x 2 civ pers</t>
  </si>
  <si>
    <t>Toll Fee (@700 per round trip)</t>
  </si>
  <si>
    <t>Per Diem for Director, DC, TRADOC (travel to HPA@2,200)</t>
  </si>
  <si>
    <t>Per Diem for Proponents (travel to HPA@2,200)</t>
  </si>
  <si>
    <t>Per Diem for Secretariat (travel to TRADOC@1,500x4 Days)</t>
  </si>
  <si>
    <t>Airfare (Manila-Bacolod) (vice-versa) Middle Planning Conference and Assessment &amp; Survey</t>
  </si>
  <si>
    <t>Per diem for TWG and LWC pers (13pax X 1,650/day X 2 days) Middle Planning Conference and Assessment &amp; Survey</t>
  </si>
  <si>
    <t>Per diem for TWG and LWC pers (1pax X 1,800/day X 2 days) Middle Planning Conference and Assessment &amp; Survey</t>
  </si>
  <si>
    <t>Airfare (Manila-Roxas) Final Planning Conference</t>
  </si>
  <si>
    <t>Airfare (Roxas-Manila) Final Planning Conference</t>
  </si>
  <si>
    <t>Per diem for TWG and LWC pers (13pax X 1,650/day X 2 days) Final Planning Conference</t>
  </si>
  <si>
    <t>Per diem for TWG and LWC pers (1pax X 1,800/day X 2 days) Final Planning Conference</t>
  </si>
  <si>
    <t>Per diem for NP Team (5pax X 1,800.00/day X 4 days) (Stress Management Seminar Workshop)</t>
  </si>
  <si>
    <t>Per diem for NP Team [1pax (mil) X 1,650.00/day X 4 days)] (Stress Management Seminar Workshop)</t>
  </si>
  <si>
    <t>Airfare Manila-Roxas (Stress Management Seminar Workshop)</t>
  </si>
  <si>
    <t>Airfare Roxas- Manila (Stress Management Seminar Workshop)</t>
  </si>
  <si>
    <t>Airfare Manila-Roxas Oversight and inspection</t>
  </si>
  <si>
    <t>Per diem for TWG (13pax X 1,650/day X 1 day) Coordinating Conference Venue</t>
  </si>
  <si>
    <t>Airfare Roxas- Manila Oversight and inspection</t>
  </si>
  <si>
    <t>Per diem (P1,650/day X 13 mil x 4 days) Oversight and inspection</t>
  </si>
  <si>
    <t>Per diem (P1800/day X 1 Civ Hr x 4 days) Oversight and inspection</t>
  </si>
  <si>
    <t>Fastcraft Fare (Iloilo-Bacolod Port) Coordinating Conference Venue</t>
  </si>
  <si>
    <t>Airfare for TWG (Manila- Roxas) Coordinating Conference Venue</t>
  </si>
  <si>
    <t>Per diem for TWG (1 Civ HR X 1,800/day X 1 day) Coordinating Conference Venue</t>
  </si>
  <si>
    <t>Per diem for TWG and LWC pers (13pax X 1,650/day X 5 days) Validation Proper</t>
  </si>
  <si>
    <t>Per diem for TWG and LWC pers (1pax X 1,800/day X 5 days) Validation Proper</t>
  </si>
  <si>
    <t>Airfare for TWG (Bacolod-Manila) Validation Proper</t>
  </si>
  <si>
    <t>Travel 11ID &amp; 1BCT to Zamboanga Roundtrip</t>
  </si>
  <si>
    <t>Airfare 8ID to Cebu Roundtrip</t>
  </si>
  <si>
    <t>Airfare 3ID to Cebu Roundtrip</t>
  </si>
  <si>
    <t>Airfare HPA TWG to Zambo Roundtrip</t>
  </si>
  <si>
    <t>Airfare HPA TWG to Cebu Roundtrip</t>
  </si>
  <si>
    <t>Airfare HPA TWG to CDO</t>
  </si>
  <si>
    <t>Per Diem for 3 days (Nr of HPA TWG x 1,650 x 3 days)</t>
  </si>
  <si>
    <t>G3, 1ID (Airfare/rountrip)</t>
  </si>
  <si>
    <t>G3, 2ID (Toll gate)</t>
  </si>
  <si>
    <t>G3, 3ID (Airfare/rountrip)</t>
  </si>
  <si>
    <t>G3, 4ID (Airfare/rountrip)</t>
  </si>
  <si>
    <t>G3, 5ID (Airfare/rountrip)</t>
  </si>
  <si>
    <t>G3, 6ID (Airfare/rountrip)</t>
  </si>
  <si>
    <t>G3, 7ID (Toll gate)</t>
  </si>
  <si>
    <t>G3, 8ID (Airfare/rountrip)</t>
  </si>
  <si>
    <t>G3, 9ID (Airfare/rountrip)</t>
  </si>
  <si>
    <t>G3, 10ID (Airfare/rountrip)</t>
  </si>
  <si>
    <t>G3, 11ID (Airfare/rountrip)</t>
  </si>
  <si>
    <t>G3, 52EBDE (Airfare/rountrip)</t>
  </si>
  <si>
    <t>G3, 53EBDE (Airfare/rountrip)</t>
  </si>
  <si>
    <t>G3, 54EBDE (Airfare/rountrip)</t>
  </si>
  <si>
    <t>G3, 55EBDE (Airfare/rountrip)</t>
  </si>
  <si>
    <t>1DCAU (Airfare/rountrip)</t>
  </si>
  <si>
    <t>2DCAU (Toll gate)</t>
  </si>
  <si>
    <t>3DCAU (Airfare/rountrip)</t>
  </si>
  <si>
    <t>4DCAU (Airfare/rountrip)</t>
  </si>
  <si>
    <t>5DCAU (Airfare/rountrip)</t>
  </si>
  <si>
    <t>6DCAU (Airfare/rountrip)</t>
  </si>
  <si>
    <t>7DCAU (Toll gate)</t>
  </si>
  <si>
    <t>8DCAU (Airfare/rountrip)</t>
  </si>
  <si>
    <t>9DCAU (Airfare/rountrip)</t>
  </si>
  <si>
    <t>10DCAU (Airfare/rountrip)</t>
  </si>
  <si>
    <t>11DCAU (Airfare/rountrip)</t>
  </si>
  <si>
    <t>G3, SFR(A) (Toll gate)</t>
  </si>
  <si>
    <t>G3, FSRR (Toll gate)</t>
  </si>
  <si>
    <t>G3, LRR (Toll gate)</t>
  </si>
  <si>
    <t>G3, Armor Div (Toll gate)</t>
  </si>
  <si>
    <t>G3, 1BCT (Airfare/rountrip)</t>
  </si>
  <si>
    <t>G3, AAR (Toll gate)</t>
  </si>
  <si>
    <t>G3, TRADOC (Toll gate)</t>
  </si>
  <si>
    <t>G3, AvnR(P) (Toll gate)</t>
  </si>
  <si>
    <t>Airfare HPA TWG to PAMUs Roundtrip (4 pers @ 16,000 x 9 PAMUs)</t>
  </si>
  <si>
    <t>Per Diem for 3 days (Nr of HPA TWG x 1,650 x 3 days x 9 PAMUs)</t>
  </si>
  <si>
    <t>Traveling Expenses (Fare)</t>
  </si>
  <si>
    <t>Airfare Manila-Pagadian - 1ID Leg</t>
  </si>
  <si>
    <t>Airfare Zamboanga-Manila - 1ID Leg</t>
  </si>
  <si>
    <t>Terminal Fee (Zamboanga-Manila) - 1ID Leg</t>
  </si>
  <si>
    <t>Zamboanga Port  to Basilan Port (Fastcraft – round trip) - 1ID Leg</t>
  </si>
  <si>
    <t>Per Diem – P1,500.00/day x 8 days x 6 mil pers - 1ID Leg</t>
  </si>
  <si>
    <t>Airfare Manila - Palawan - Manila (round trip) - 2ID Leg</t>
  </si>
  <si>
    <t>Terminal Fee (Palawan to Manila) - 2ID Leg</t>
  </si>
  <si>
    <t>Batangas Port to Mindoro Port (round trip) - 2ID Leg</t>
  </si>
  <si>
    <t>Per Diem – P2,050.00/day x 7 days x 6 mil pers - 2ID Leg</t>
  </si>
  <si>
    <t>Per Diem – P2,200.00/day x 7 days x 2 civ per - 2ID Leg</t>
  </si>
  <si>
    <t>Airfare Bohol-Manila - 3ID Leg</t>
  </si>
  <si>
    <t>Cebu Port to Bohol Port - 3ID Leg</t>
  </si>
  <si>
    <t>Dumaguete Port to Cebu Port - 3ID Leg</t>
  </si>
  <si>
    <t>Iloilo Port to Bacolod Port - 3ID Leg</t>
  </si>
  <si>
    <t>Terminal Fee (Roxas-Manila) - 3ID Leg</t>
  </si>
  <si>
    <t>Terminal Fee (Iloilo - Bacolod) - 3ID Leg</t>
  </si>
  <si>
    <t>Terminal Fee (Dumaguete - Cebu) - 3ID Leg</t>
  </si>
  <si>
    <t>Terminal Fee (Cebu - Bohol) - 3ID Leg</t>
  </si>
  <si>
    <t>Per Diem – P1,650.00/day x 8 days x 6 mil pers - 3ID Leg</t>
  </si>
  <si>
    <t>Per Diem – P1,800.00/day x 8 days x 2 civ per - 3ID Leg</t>
  </si>
  <si>
    <t>Airfare Manila-Roxas - 3ID Leg</t>
  </si>
  <si>
    <t>Airfare Manila-Cagayan de Oro - 4ID Leg</t>
  </si>
  <si>
    <t>Airfare Butuan-Manila - 4ID Leg</t>
  </si>
  <si>
    <t>Terminal Fee (Butuan-Manila) - 4ID Leg</t>
  </si>
  <si>
    <t>Per Diem – P1,650.00/day x 7 days x 6 mil pers - 4ID Leg</t>
  </si>
  <si>
    <t>Per Diem – P1,800.00/day x 7 days x 2 civ per - 4ID Leg</t>
  </si>
  <si>
    <t>Airfare Manila-Cauayan, Isabela-Manila (Roundtrip) - 5ID Leg</t>
  </si>
  <si>
    <t>Terminal Fee (Isabela-Manila) - 5ID Leg</t>
  </si>
  <si>
    <t>Per Diem – P1,350.00/day x 6 days x 6 mil pers - 5ID Leg</t>
  </si>
  <si>
    <t>Per Diem – P1,500.00/day x 6 days x 2 civ per - 5ID Leg</t>
  </si>
  <si>
    <t>Airfare Manila-Cotabato - 6ID Leg</t>
  </si>
  <si>
    <t>Airfare GenSan - Manila - 6ID Leg</t>
  </si>
  <si>
    <t>Terminal Fee (GenSan- Manila) - 6ID Leg</t>
  </si>
  <si>
    <t>Per Diem – P1,350.00/day x 7 days x 6 mil pers - 6ID Leg</t>
  </si>
  <si>
    <t>Per Diem – P1,500.00/day x 7 days x 2 civ per - 6ID Leg</t>
  </si>
  <si>
    <t>Toll Fee: 2 veh x P800 (round trip) - 7ID Leg</t>
  </si>
  <si>
    <t>Per Diem – P1,350.00/day x 6 days x 6 mil pers - 7ID Leg</t>
  </si>
  <si>
    <t>Per Diem – P1,500.00/day x 6 days x 2 civ per - 7ID Leg</t>
  </si>
  <si>
    <t>Airfare GenSan-Manila - 10ID Leg</t>
  </si>
  <si>
    <t>Terminal Fee (GenSan-Manila) - 10ID Leg</t>
  </si>
  <si>
    <t>Airfare Manila-Tacloban- Manila (roundtrip) - 8ID Leg</t>
  </si>
  <si>
    <t>Terminal Fee (Tacloban- Manila) - 8ID Leg</t>
  </si>
  <si>
    <t>Per Diem – P1,350.00/day x 7 days x 6 mil pers - 8ID Leg</t>
  </si>
  <si>
    <t>Per Diem – P1,500.00/day x 7 days x 2 civ per - 8ID Leg</t>
  </si>
  <si>
    <t>Airfare Manila-Naga-Manila (roundtrip) - 9ID Leg</t>
  </si>
  <si>
    <t>Terminal Fee (Naga –Manila) - 9ID Leg</t>
  </si>
  <si>
    <t>Per Diem – P1,650.00/day x 8 days x 6 mil pers - 10ID Leg</t>
  </si>
  <si>
    <t>Pilar Port to Masbate Port (round trip) - 9ID Leg</t>
  </si>
  <si>
    <t>Per Diem – P1,350.00/day x 7 days x 6 mil pers - 9ID Leg</t>
  </si>
  <si>
    <t>Per Diem – P1,500.00/day x 7 days x 2 civ per - 9ID Leg</t>
  </si>
  <si>
    <t>Airfare Manila-Davao - 10ID Leg</t>
  </si>
  <si>
    <t>Per Diem – P1,800.00/day x 8 days x 2 civ per - 10ID Leg</t>
  </si>
  <si>
    <t>Airfare Manila-Zamboanga - 11ID Leg</t>
  </si>
  <si>
    <t>Airfare Zamboanga-Manila - 11ID Leg</t>
  </si>
  <si>
    <t>Terminal Fee (Zamboanga-Manila) - 11ID Leg</t>
  </si>
  <si>
    <t>Zamboanga Port to Sulu Port (round trip) - 11ID Leg</t>
  </si>
  <si>
    <t>Per Diem – P1,650.00/day x 6 days x 6 mil pers - 11ID Leg</t>
  </si>
  <si>
    <t>Per Diem – P1,800.00/day x 6 days x 2 civ per - 11ID Leg</t>
  </si>
  <si>
    <t>Per Diem – P1,500.00/day x 8 days x 2 civ pers - 1ID Leg</t>
  </si>
  <si>
    <t>Airfare Manila-Pagadian</t>
  </si>
  <si>
    <t>Airfare Zamboanga-Manila</t>
  </si>
  <si>
    <t>Terminal Fee (Zamboanga-Manila)</t>
  </si>
  <si>
    <t>Zamboanga Port  to Basilan Port (Fastcraft – round trip)</t>
  </si>
  <si>
    <t>Per Diem – P1,500.00/day x 5 days x 5 mil/civ pers (1ID)</t>
  </si>
  <si>
    <t>Terminal Fee (GenSan- Manila)</t>
  </si>
  <si>
    <t>Airfare Manila-Cotabato</t>
  </si>
  <si>
    <t>Airfare GenSan - Manila</t>
  </si>
  <si>
    <t>Per Diem – P1,350.00/day x 5 days x 6 mil pers (6ID)</t>
  </si>
  <si>
    <t>Per Diem – P1,500.00/day x 5 days x 2 civ per (6ID)</t>
  </si>
  <si>
    <t>Airfare Manila-Davao</t>
  </si>
  <si>
    <t>Airfare GenSan-Manila</t>
  </si>
  <si>
    <t>Terminal Fee (GenSan-Manila)</t>
  </si>
  <si>
    <t>Per Diem – P1,800.00/day x 5 days x 5 civ per (10ID)</t>
  </si>
  <si>
    <t>Per Diem – P1,650.00/day x 5days x 5 mil pers (10ID)</t>
  </si>
  <si>
    <t>Airfare Manila-Pagadian (1ID)</t>
  </si>
  <si>
    <t>Airfare Zamboanga-Manila (1ID)</t>
  </si>
  <si>
    <t>Terminal Fee (Zamboanga-Manila) (1ID)</t>
  </si>
  <si>
    <t>Zamboanga Port  to Basilan Port (Fastcraft – round trip) (1ID)</t>
  </si>
  <si>
    <t>Per Diem – P1,500.00/day x 3 days x 2 mil pers (1ID)</t>
  </si>
  <si>
    <t>Airfare Manila-Roxas (3ID)</t>
  </si>
  <si>
    <t>Airfare Bacolod-Manila (3ID)</t>
  </si>
  <si>
    <t>Fair (3ID)</t>
  </si>
  <si>
    <t>Terminal Fee (3ID)</t>
  </si>
  <si>
    <t>Per Diem – P1,650.00/day x 3 days x 2 mil pers (3ID)</t>
  </si>
  <si>
    <t>Airfare Manila-Cagayan de Oro (4ID)</t>
  </si>
  <si>
    <t>Airfare Butuan-Manila (4ID)</t>
  </si>
  <si>
    <t>Terminal Fee (Butuan-Manila) (4ID)</t>
  </si>
  <si>
    <t>Per Diem – P1,650.00/day x 3 days x 2 mil pers (4ID)</t>
  </si>
  <si>
    <t>Airfare Manila-Cotabato (6ID)</t>
  </si>
  <si>
    <t>Airfare GenSan - Manila (6ID)</t>
  </si>
  <si>
    <t>Terminal Fee (GenSan- Manila) (6ID)</t>
  </si>
  <si>
    <t>Per Diem – P1,350.00/day x 3 days x 2 mil pers (6ID)</t>
  </si>
  <si>
    <t>Airfare Manila-Davao (10ID)</t>
  </si>
  <si>
    <t>Airfare GenSan - Manila (10ID)</t>
  </si>
  <si>
    <t>Terminal Fee (GenSan- Manila) (10ID)</t>
  </si>
  <si>
    <t>Per Diem – P1,350.00/day x 3 days x 2 mil pers (10ID)</t>
  </si>
  <si>
    <t>Travel Expenses of Military Pers (Ticket - back &amp; forth)</t>
  </si>
  <si>
    <t>Travel Expenses of Researcher (Ticket - back &amp; forth)</t>
  </si>
  <si>
    <t>Per Diem: (x10 Days) - Military Per</t>
  </si>
  <si>
    <t>Per Diem: (x10 Days) - Researcher</t>
  </si>
  <si>
    <t>Airfare round-trip (Manila-US-Manila)</t>
  </si>
  <si>
    <t>DSA (Full)</t>
  </si>
  <si>
    <t>Pre-departure Expenses</t>
  </si>
  <si>
    <t>Travel Insurance (with COVID-19 coverage)</t>
  </si>
  <si>
    <t>Payment for Fidelity Bond</t>
  </si>
  <si>
    <t>Summary of Program of Implementation</t>
  </si>
  <si>
    <t>Projects Calendared and Processed for the Month Broken Down by Mode of Procurement - Program of Implementation (In Number of Transaction)</t>
  </si>
  <si>
    <t>Indicators</t>
  </si>
  <si>
    <t>1st Qtr</t>
  </si>
  <si>
    <t>2nd Qtr</t>
  </si>
  <si>
    <t>3rd Qtr</t>
  </si>
  <si>
    <t>4th Qtr</t>
  </si>
  <si>
    <t>Projects Calendared and Processed for the Month Broken Down by Mode of Procurement</t>
  </si>
  <si>
    <t>-</t>
  </si>
  <si>
    <t>Totals</t>
  </si>
  <si>
    <t>Projects Calendared and Processed for the Month Broken Down by Mode of Procurement - Program of Implementation (In Amount)</t>
  </si>
  <si>
    <t>HPAG3, PA</t>
  </si>
  <si>
    <t>Fort Bonifacio, Metro Manila</t>
  </si>
  <si>
    <t xml:space="preserve">                      UN Deployment</t>
  </si>
  <si>
    <t>fidelity</t>
  </si>
  <si>
    <t xml:space="preserve">                      Readiness MIS Cascading Seminar/Workshop</t>
  </si>
  <si>
    <t xml:space="preserve">                      Cascading of PA TOE MIS</t>
  </si>
  <si>
    <t xml:space="preserve">                      Support to CAA Travel Expenses</t>
  </si>
  <si>
    <t xml:space="preserve">                      Battalion of Excellence (BOE)</t>
  </si>
  <si>
    <t xml:space="preserve">                      G3 &amp; DCAU's   Commanders Forum &amp; Workshop</t>
  </si>
  <si>
    <t xml:space="preserve">                      HPA CAA-II Inspection</t>
  </si>
  <si>
    <t xml:space="preserve">                      Support to CDU Activities</t>
  </si>
  <si>
    <t xml:space="preserve">                      Support to JPST Activities</t>
  </si>
  <si>
    <t xml:space="preserve">                      TOE Development and Review</t>
  </si>
  <si>
    <t xml:space="preserve">                      CAA Personnel Audit/Inspection</t>
  </si>
  <si>
    <t xml:space="preserve">                      Support to Research and Publication</t>
  </si>
  <si>
    <t>PA-Wide Activity Fund</t>
  </si>
  <si>
    <t>Indicative Annual Procurement Plan (APP) FY 2024</t>
  </si>
  <si>
    <t>Indicative Project Procurement Management Plan (PPMP) CY 2024</t>
  </si>
  <si>
    <t>LTC       (INF)        PA</t>
  </si>
  <si>
    <t>COL    MNSA    (INF)    PA</t>
  </si>
  <si>
    <t>JASON    V    JUMAWAN</t>
  </si>
  <si>
    <t>EDMAR  T  GAMBOT</t>
  </si>
  <si>
    <t>COL    MNSA   (INF)    PA</t>
  </si>
  <si>
    <t>Is this an Early Procurement Activity? (Yes/No)</t>
  </si>
  <si>
    <t>2024-General Appropriations Act</t>
  </si>
  <si>
    <t>Army Combat Boots, Suede, Field Use</t>
  </si>
  <si>
    <t>PHILARPAT BDA with Ball Cap</t>
  </si>
  <si>
    <t>Backpack, Tactical, Molle, PHILARPAT</t>
  </si>
  <si>
    <t>Poncho Tent, PHILARPAT</t>
  </si>
  <si>
    <t>Philippine Army Athletic Uniform</t>
  </si>
  <si>
    <t>Undershirt, Raglan, Polyester Spandex, Round Neck</t>
  </si>
  <si>
    <t>Socks for Boots, Black</t>
  </si>
  <si>
    <t>Socks, Athletic, Gray</t>
  </si>
  <si>
    <t>Philippine Army Rubber Shoes, Black</t>
  </si>
  <si>
    <t>Belt, Waist for BDU w/ Buckle</t>
  </si>
  <si>
    <t>Combat Chest Rig, PHILARPAT</t>
  </si>
  <si>
    <t>5-01-02-040-05</t>
  </si>
  <si>
    <t>PAMUs (CAAs-I)</t>
  </si>
  <si>
    <t>Yes</t>
  </si>
  <si>
    <t>Particulars</t>
  </si>
  <si>
    <t>Unit Price</t>
  </si>
  <si>
    <t>Procurement of Various ICIE Items</t>
  </si>
  <si>
    <t xml:space="preserve">For the use of  CAAs-I </t>
  </si>
  <si>
    <t>Public Bidding</t>
  </si>
  <si>
    <t>DATE: 15 May 2023</t>
  </si>
  <si>
    <t>DATE:  15 May 2023</t>
  </si>
  <si>
    <t>86M</t>
  </si>
  <si>
    <t>9M (Residuals)</t>
  </si>
  <si>
    <t>95M</t>
  </si>
  <si>
    <t>Nr</t>
  </si>
  <si>
    <t>CAA Stocks, 1LSG</t>
  </si>
  <si>
    <t>PHILARPAT BDU with Ball Cap</t>
  </si>
  <si>
    <t>END USER: PAMUs (CAAs-I)</t>
  </si>
  <si>
    <t xml:space="preserve">Public Bidding </t>
  </si>
  <si>
    <t>GAA FY 2024</t>
  </si>
  <si>
    <t>Sub-Total</t>
  </si>
  <si>
    <t>TOTAL AMOUNT</t>
  </si>
  <si>
    <t>PMO/End- User</t>
  </si>
  <si>
    <t>Project Procurement Management Plan (PPMP) CY 2024</t>
  </si>
  <si>
    <t>Belt, waist for BDU with buckle</t>
  </si>
  <si>
    <t>DATE:  14 June 2023</t>
  </si>
  <si>
    <t>Fort Bonifacio, Taguig City</t>
  </si>
  <si>
    <t>Philippine Army Athletic Shoes, 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</si>
</sst>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1"/>
      <name val="Calibri"/>
      <family val="2"/>
      <scheme val="minor"/>
    </font>
    <font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B1"/>
      </patternFill>
    </fill>
    <fill>
      <patternFill patternType="solid">
        <fgColor rgb="FFDAEDF4"/>
      </patternFill>
    </fill>
    <fill>
      <patternFill patternType="solid">
        <fgColor rgb="FF78AB78"/>
      </patternFill>
    </fill>
    <fill>
      <patternFill patternType="solid">
        <fgColor rgb="FFCEFFD1"/>
      </patternFill>
    </fill>
    <fill>
      <patternFill patternType="solid">
        <fgColor rgb="FFD8E9C9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1" fillId="0" borderId="1"/>
    <xf numFmtId="4" fontId="2" fillId="0" borderId="1"/>
    <xf numFmtId="164" fontId="3" fillId="0" borderId="0" applyFont="0" applyFill="0" applyBorder="0" applyAlignment="0" applyProtection="0"/>
    <xf numFmtId="0" fontId="3" fillId="0" borderId="1"/>
    <xf numFmtId="0" fontId="3" fillId="0" borderId="1"/>
    <xf numFmtId="164" fontId="3" fillId="0" borderId="1" applyFont="0" applyFill="0" applyBorder="0" applyAlignment="0" applyProtection="0"/>
    <xf numFmtId="0" fontId="3" fillId="0" borderId="1"/>
    <xf numFmtId="0" fontId="3" fillId="0" borderId="1"/>
    <xf numFmtId="43" fontId="3" fillId="0" borderId="1" applyFont="0" applyFill="0" applyBorder="0" applyAlignment="0" applyProtection="0"/>
    <xf numFmtId="0" fontId="3" fillId="0" borderId="1"/>
    <xf numFmtId="0" fontId="3" fillId="0" borderId="1"/>
    <xf numFmtId="0" fontId="3" fillId="0" borderId="1"/>
    <xf numFmtId="0" fontId="3" fillId="0" borderId="1"/>
  </cellStyleXfs>
  <cellXfs count="232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/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7" fontId="5" fillId="0" borderId="2" xfId="0" applyNumberFormat="1" applyFont="1" applyBorder="1" applyAlignment="1">
      <alignment horizontal="center" vertical="center" wrapText="1"/>
    </xf>
    <xf numFmtId="0" fontId="4" fillId="0" borderId="1" xfId="4" applyFont="1" applyAlignment="1">
      <alignment horizontal="left" vertical="center"/>
    </xf>
    <xf numFmtId="0" fontId="4" fillId="0" borderId="1" xfId="4" applyFont="1" applyAlignment="1">
      <alignment horizontal="left" vertical="center" wrapText="1"/>
    </xf>
    <xf numFmtId="0" fontId="5" fillId="0" borderId="1" xfId="4" applyFont="1" applyAlignment="1">
      <alignment horizontal="left" vertical="center"/>
    </xf>
    <xf numFmtId="0" fontId="4" fillId="0" borderId="1" xfId="4" applyFont="1" applyAlignment="1">
      <alignment horizontal="center" vertical="center" wrapText="1"/>
    </xf>
    <xf numFmtId="0" fontId="4" fillId="0" borderId="1" xfId="4" applyFont="1" applyAlignment="1">
      <alignment horizontal="center" vertical="center"/>
    </xf>
    <xf numFmtId="0" fontId="7" fillId="0" borderId="1" xfId="4" applyFont="1" applyAlignment="1">
      <alignment horizontal="left" vertical="center"/>
    </xf>
    <xf numFmtId="164" fontId="8" fillId="0" borderId="1" xfId="3" applyFont="1" applyBorder="1"/>
    <xf numFmtId="0" fontId="8" fillId="0" borderId="0" xfId="0" applyFont="1" applyAlignment="1">
      <alignment vertical="center"/>
    </xf>
    <xf numFmtId="0" fontId="8" fillId="0" borderId="1" xfId="7" applyFont="1"/>
    <xf numFmtId="0" fontId="7" fillId="0" borderId="2" xfId="7" applyFont="1" applyBorder="1" applyAlignment="1">
      <alignment horizontal="center" vertical="center" wrapText="1"/>
    </xf>
    <xf numFmtId="0" fontId="7" fillId="5" borderId="2" xfId="7" applyFont="1" applyFill="1" applyBorder="1" applyAlignment="1">
      <alignment horizontal="center" vertical="center" wrapText="1"/>
    </xf>
    <xf numFmtId="0" fontId="5" fillId="0" borderId="2" xfId="7" applyFont="1" applyBorder="1" applyAlignment="1">
      <alignment vertical="center" wrapText="1"/>
    </xf>
    <xf numFmtId="37" fontId="5" fillId="0" borderId="2" xfId="7" applyNumberFormat="1" applyFont="1" applyBorder="1" applyAlignment="1">
      <alignment horizontal="center" vertical="center" wrapText="1"/>
    </xf>
    <xf numFmtId="37" fontId="5" fillId="5" borderId="2" xfId="7" applyNumberFormat="1" applyFont="1" applyFill="1" applyBorder="1" applyAlignment="1">
      <alignment horizontal="center" vertical="center" wrapText="1"/>
    </xf>
    <xf numFmtId="0" fontId="5" fillId="0" borderId="2" xfId="7" applyFont="1" applyBorder="1" applyAlignment="1">
      <alignment horizontal="center" vertical="center" wrapText="1"/>
    </xf>
    <xf numFmtId="0" fontId="7" fillId="0" borderId="2" xfId="7" applyFont="1" applyBorder="1" applyAlignment="1">
      <alignment horizontal="right" vertical="center" wrapText="1"/>
    </xf>
    <xf numFmtId="37" fontId="7" fillId="0" borderId="2" xfId="7" applyNumberFormat="1" applyFont="1" applyBorder="1" applyAlignment="1">
      <alignment horizontal="center" vertical="center" wrapText="1"/>
    </xf>
    <xf numFmtId="37" fontId="7" fillId="5" borderId="2" xfId="7" applyNumberFormat="1" applyFont="1" applyFill="1" applyBorder="1" applyAlignment="1">
      <alignment horizontal="center" vertical="center" wrapText="1"/>
    </xf>
    <xf numFmtId="0" fontId="7" fillId="6" borderId="2" xfId="7" applyFont="1" applyFill="1" applyBorder="1" applyAlignment="1">
      <alignment horizontal="center" vertical="center" wrapText="1"/>
    </xf>
    <xf numFmtId="40" fontId="5" fillId="0" borderId="2" xfId="7" applyNumberFormat="1" applyFont="1" applyBorder="1" applyAlignment="1">
      <alignment vertical="center"/>
    </xf>
    <xf numFmtId="40" fontId="5" fillId="5" borderId="2" xfId="7" applyNumberFormat="1" applyFont="1" applyFill="1" applyBorder="1" applyAlignment="1">
      <alignment vertical="center"/>
    </xf>
    <xf numFmtId="40" fontId="5" fillId="6" borderId="2" xfId="7" applyNumberFormat="1" applyFont="1" applyFill="1" applyBorder="1" applyAlignment="1">
      <alignment vertical="center"/>
    </xf>
    <xf numFmtId="40" fontId="7" fillId="0" borderId="2" xfId="7" applyNumberFormat="1" applyFont="1" applyBorder="1" applyAlignment="1">
      <alignment vertical="center"/>
    </xf>
    <xf numFmtId="40" fontId="7" fillId="5" borderId="2" xfId="7" applyNumberFormat="1" applyFont="1" applyFill="1" applyBorder="1" applyAlignment="1">
      <alignment vertical="center"/>
    </xf>
    <xf numFmtId="40" fontId="7" fillId="6" borderId="2" xfId="7" applyNumberFormat="1" applyFont="1" applyFill="1" applyBorder="1" applyAlignment="1">
      <alignment vertical="center"/>
    </xf>
    <xf numFmtId="164" fontId="8" fillId="0" borderId="1" xfId="7" applyNumberFormat="1" applyFont="1"/>
    <xf numFmtId="0" fontId="4" fillId="0" borderId="1" xfId="4" applyFont="1" applyAlignment="1">
      <alignment vertical="center" wrapText="1"/>
    </xf>
    <xf numFmtId="0" fontId="5" fillId="0" borderId="1" xfId="4" applyFont="1" applyAlignment="1">
      <alignment horizontal="left" vertical="center" wrapText="1"/>
    </xf>
    <xf numFmtId="0" fontId="5" fillId="0" borderId="1" xfId="4" applyFont="1" applyAlignment="1">
      <alignment horizontal="center" vertical="center" wrapText="1"/>
    </xf>
    <xf numFmtId="0" fontId="7" fillId="0" borderId="1" xfId="12" applyFont="1" applyAlignment="1">
      <alignment horizontal="center" vertical="center" wrapText="1"/>
    </xf>
    <xf numFmtId="0" fontId="8" fillId="0" borderId="1" xfId="12" applyFont="1"/>
    <xf numFmtId="0" fontId="5" fillId="0" borderId="1" xfId="12" applyFont="1" applyAlignment="1">
      <alignment horizontal="center" vertical="center" wrapText="1"/>
    </xf>
    <xf numFmtId="0" fontId="5" fillId="0" borderId="2" xfId="12" applyFont="1" applyBorder="1" applyAlignment="1">
      <alignment horizontal="center" vertical="center" wrapText="1"/>
    </xf>
    <xf numFmtId="37" fontId="5" fillId="0" borderId="2" xfId="12" applyNumberFormat="1" applyFont="1" applyBorder="1" applyAlignment="1">
      <alignment horizontal="center" vertical="center" wrapText="1"/>
    </xf>
    <xf numFmtId="0" fontId="5" fillId="0" borderId="2" xfId="12" applyFont="1" applyBorder="1" applyAlignment="1">
      <alignment vertical="center" wrapText="1"/>
    </xf>
    <xf numFmtId="40" fontId="5" fillId="0" borderId="2" xfId="12" applyNumberFormat="1" applyFont="1" applyBorder="1" applyAlignment="1">
      <alignment vertical="center"/>
    </xf>
    <xf numFmtId="0" fontId="7" fillId="2" borderId="2" xfId="12" applyFont="1" applyFill="1" applyBorder="1" applyAlignment="1">
      <alignment vertical="center" wrapText="1"/>
    </xf>
    <xf numFmtId="40" fontId="7" fillId="2" borderId="2" xfId="12" applyNumberFormat="1" applyFont="1" applyFill="1" applyBorder="1" applyAlignment="1">
      <alignment vertical="center"/>
    </xf>
    <xf numFmtId="37" fontId="5" fillId="2" borderId="2" xfId="12" applyNumberFormat="1" applyFont="1" applyFill="1" applyBorder="1" applyAlignment="1">
      <alignment horizontal="center" vertical="center" wrapText="1"/>
    </xf>
    <xf numFmtId="0" fontId="7" fillId="0" borderId="2" xfId="12" applyFont="1" applyBorder="1" applyAlignment="1">
      <alignment horizontal="center" vertical="center" wrapText="1"/>
    </xf>
    <xf numFmtId="0" fontId="7" fillId="2" borderId="2" xfId="12" applyFont="1" applyFill="1" applyBorder="1" applyAlignment="1">
      <alignment horizontal="center" vertical="center" wrapText="1"/>
    </xf>
    <xf numFmtId="0" fontId="5" fillId="0" borderId="1" xfId="4" applyFont="1" applyAlignment="1">
      <alignment horizontal="center" vertical="center"/>
    </xf>
    <xf numFmtId="164" fontId="5" fillId="0" borderId="1" xfId="3" applyFont="1" applyBorder="1" applyAlignment="1">
      <alignment horizontal="left" vertical="center"/>
    </xf>
    <xf numFmtId="164" fontId="7" fillId="0" borderId="1" xfId="3" applyFont="1" applyBorder="1" applyAlignment="1">
      <alignment horizontal="left" vertical="center"/>
    </xf>
    <xf numFmtId="164" fontId="5" fillId="0" borderId="1" xfId="3" applyFont="1" applyBorder="1" applyAlignment="1">
      <alignment horizontal="left" vertical="center" wrapText="1"/>
    </xf>
    <xf numFmtId="0" fontId="7" fillId="0" borderId="2" xfId="13" applyFont="1" applyBorder="1" applyAlignment="1">
      <alignment horizontal="center" vertical="center" wrapText="1"/>
    </xf>
    <xf numFmtId="164" fontId="7" fillId="0" borderId="2" xfId="3" applyFont="1" applyBorder="1" applyAlignment="1">
      <alignment horizontal="center" vertical="center" wrapText="1"/>
    </xf>
    <xf numFmtId="37" fontId="5" fillId="0" borderId="2" xfId="13" applyNumberFormat="1" applyFont="1" applyBorder="1" applyAlignment="1">
      <alignment horizontal="center" vertical="center"/>
    </xf>
    <xf numFmtId="0" fontId="5" fillId="0" borderId="2" xfId="3" applyNumberFormat="1" applyFont="1" applyBorder="1" applyAlignment="1">
      <alignment horizontal="center" vertical="center"/>
    </xf>
    <xf numFmtId="0" fontId="5" fillId="0" borderId="2" xfId="13" applyFont="1" applyBorder="1" applyAlignment="1">
      <alignment horizontal="center" vertical="center" wrapText="1"/>
    </xf>
    <xf numFmtId="164" fontId="5" fillId="0" borderId="2" xfId="3" applyFont="1" applyBorder="1" applyAlignment="1">
      <alignment horizontal="center" vertical="center" wrapText="1"/>
    </xf>
    <xf numFmtId="0" fontId="7" fillId="2" borderId="2" xfId="13" applyFont="1" applyFill="1" applyBorder="1" applyAlignment="1">
      <alignment horizontal="center" vertical="center" wrapText="1"/>
    </xf>
    <xf numFmtId="0" fontId="7" fillId="2" borderId="2" xfId="13" applyFont="1" applyFill="1" applyBorder="1" applyAlignment="1">
      <alignment vertical="center" wrapText="1"/>
    </xf>
    <xf numFmtId="164" fontId="7" fillId="2" borderId="2" xfId="3" applyFont="1" applyFill="1" applyBorder="1" applyAlignment="1">
      <alignment vertical="center" wrapText="1"/>
    </xf>
    <xf numFmtId="37" fontId="7" fillId="2" borderId="2" xfId="13" applyNumberFormat="1" applyFont="1" applyFill="1" applyBorder="1" applyAlignment="1">
      <alignment horizontal="center" vertical="center"/>
    </xf>
    <xf numFmtId="0" fontId="7" fillId="3" borderId="2" xfId="13" applyFont="1" applyFill="1" applyBorder="1" applyAlignment="1">
      <alignment horizontal="center" vertical="center" wrapText="1"/>
    </xf>
    <xf numFmtId="0" fontId="7" fillId="3" borderId="2" xfId="13" applyFont="1" applyFill="1" applyBorder="1" applyAlignment="1">
      <alignment vertical="center" wrapText="1"/>
    </xf>
    <xf numFmtId="164" fontId="7" fillId="3" borderId="2" xfId="3" applyFont="1" applyFill="1" applyBorder="1" applyAlignment="1">
      <alignment vertical="center" wrapText="1"/>
    </xf>
    <xf numFmtId="0" fontId="5" fillId="0" borderId="2" xfId="13" applyFont="1" applyBorder="1" applyAlignment="1">
      <alignment vertical="center" wrapText="1"/>
    </xf>
    <xf numFmtId="164" fontId="5" fillId="0" borderId="2" xfId="3" applyFont="1" applyBorder="1" applyAlignment="1">
      <alignment vertical="center"/>
    </xf>
    <xf numFmtId="164" fontId="5" fillId="3" borderId="2" xfId="3" applyFont="1" applyFill="1" applyBorder="1" applyAlignment="1">
      <alignment vertical="center"/>
    </xf>
    <xf numFmtId="164" fontId="5" fillId="2" borderId="2" xfId="3" applyFont="1" applyFill="1" applyBorder="1" applyAlignment="1">
      <alignment vertical="center"/>
    </xf>
    <xf numFmtId="0" fontId="7" fillId="4" borderId="2" xfId="13" applyFont="1" applyFill="1" applyBorder="1" applyAlignment="1">
      <alignment vertical="center" wrapText="1"/>
    </xf>
    <xf numFmtId="164" fontId="7" fillId="4" borderId="2" xfId="3" applyFont="1" applyFill="1" applyBorder="1" applyAlignment="1">
      <alignment vertical="center"/>
    </xf>
    <xf numFmtId="0" fontId="5" fillId="0" borderId="1" xfId="13" applyFont="1"/>
    <xf numFmtId="0" fontId="5" fillId="0" borderId="1" xfId="13" applyFont="1" applyAlignment="1">
      <alignment horizontal="center" vertical="center"/>
    </xf>
    <xf numFmtId="0" fontId="7" fillId="0" borderId="1" xfId="13" applyFont="1" applyAlignment="1">
      <alignment horizontal="center"/>
    </xf>
    <xf numFmtId="0" fontId="5" fillId="0" borderId="1" xfId="13" applyFont="1" applyAlignment="1">
      <alignment horizontal="center"/>
    </xf>
    <xf numFmtId="0" fontId="5" fillId="3" borderId="2" xfId="13" applyFont="1" applyFill="1" applyBorder="1" applyAlignment="1">
      <alignment horizontal="center" vertical="center"/>
    </xf>
    <xf numFmtId="0" fontId="5" fillId="0" borderId="2" xfId="13" applyFont="1" applyBorder="1"/>
    <xf numFmtId="0" fontId="5" fillId="0" borderId="2" xfId="13" applyFont="1" applyBorder="1" applyAlignment="1">
      <alignment horizontal="center" vertical="center"/>
    </xf>
    <xf numFmtId="0" fontId="5" fillId="2" borderId="2" xfId="13" applyFont="1" applyFill="1" applyBorder="1" applyAlignment="1">
      <alignment horizontal="center" vertical="center"/>
    </xf>
    <xf numFmtId="0" fontId="5" fillId="4" borderId="2" xfId="13" applyFont="1" applyFill="1" applyBorder="1"/>
    <xf numFmtId="0" fontId="5" fillId="4" borderId="2" xfId="13" applyFont="1" applyFill="1" applyBorder="1" applyAlignment="1">
      <alignment horizontal="center"/>
    </xf>
    <xf numFmtId="164" fontId="5" fillId="4" borderId="2" xfId="3" applyFont="1" applyFill="1" applyBorder="1"/>
    <xf numFmtId="0" fontId="5" fillId="4" borderId="2" xfId="13" applyFont="1" applyFill="1" applyBorder="1" applyAlignment="1">
      <alignment horizontal="center" vertical="center"/>
    </xf>
    <xf numFmtId="164" fontId="5" fillId="0" borderId="1" xfId="13" applyNumberFormat="1" applyFont="1"/>
    <xf numFmtId="164" fontId="5" fillId="0" borderId="1" xfId="3" applyFont="1" applyBorder="1"/>
    <xf numFmtId="0" fontId="11" fillId="0" borderId="2" xfId="0" applyFont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37" fontId="12" fillId="0" borderId="2" xfId="0" applyNumberFormat="1" applyFont="1" applyBorder="1" applyAlignment="1">
      <alignment horizontal="center" vertical="center" wrapText="1"/>
    </xf>
    <xf numFmtId="37" fontId="12" fillId="5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right" vertical="center" wrapText="1"/>
    </xf>
    <xf numFmtId="37" fontId="11" fillId="0" borderId="2" xfId="0" applyNumberFormat="1" applyFont="1" applyBorder="1" applyAlignment="1">
      <alignment horizontal="center" vertical="center" wrapText="1"/>
    </xf>
    <xf numFmtId="37" fontId="11" fillId="5" borderId="2" xfId="0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40" fontId="12" fillId="0" borderId="2" xfId="0" applyNumberFormat="1" applyFont="1" applyBorder="1" applyAlignment="1">
      <alignment vertical="center"/>
    </xf>
    <xf numFmtId="40" fontId="12" fillId="5" borderId="2" xfId="0" applyNumberFormat="1" applyFont="1" applyFill="1" applyBorder="1" applyAlignment="1">
      <alignment vertical="center"/>
    </xf>
    <xf numFmtId="40" fontId="12" fillId="6" borderId="2" xfId="0" applyNumberFormat="1" applyFont="1" applyFill="1" applyBorder="1" applyAlignment="1">
      <alignment vertical="center"/>
    </xf>
    <xf numFmtId="40" fontId="11" fillId="0" borderId="2" xfId="0" applyNumberFormat="1" applyFont="1" applyBorder="1" applyAlignment="1">
      <alignment vertical="center"/>
    </xf>
    <xf numFmtId="40" fontId="11" fillId="5" borderId="2" xfId="0" applyNumberFormat="1" applyFont="1" applyFill="1" applyBorder="1" applyAlignment="1">
      <alignment vertical="center"/>
    </xf>
    <xf numFmtId="40" fontId="11" fillId="6" borderId="2" xfId="0" applyNumberFormat="1" applyFont="1" applyFill="1" applyBorder="1" applyAlignment="1">
      <alignment vertical="center"/>
    </xf>
    <xf numFmtId="0" fontId="8" fillId="7" borderId="1" xfId="7" applyFont="1" applyFill="1"/>
    <xf numFmtId="164" fontId="3" fillId="7" borderId="1" xfId="3" applyFont="1" applyFill="1" applyBorder="1"/>
    <xf numFmtId="37" fontId="12" fillId="0" borderId="2" xfId="0" applyNumberFormat="1" applyFont="1" applyBorder="1" applyAlignment="1">
      <alignment horizontal="center" vertical="center"/>
    </xf>
    <xf numFmtId="164" fontId="12" fillId="0" borderId="2" xfId="6" applyFont="1" applyBorder="1" applyAlignment="1">
      <alignment vertical="center"/>
    </xf>
    <xf numFmtId="164" fontId="13" fillId="0" borderId="1" xfId="3" applyFont="1" applyBorder="1"/>
    <xf numFmtId="0" fontId="14" fillId="0" borderId="2" xfId="0" applyFont="1" applyBorder="1" applyAlignment="1">
      <alignment vertical="center" wrapText="1"/>
    </xf>
    <xf numFmtId="37" fontId="14" fillId="0" borderId="2" xfId="0" applyNumberFormat="1" applyFont="1" applyBorder="1" applyAlignment="1">
      <alignment horizontal="center" vertical="center"/>
    </xf>
    <xf numFmtId="164" fontId="14" fillId="0" borderId="2" xfId="6" applyFont="1" applyBorder="1" applyAlignment="1">
      <alignment vertical="center"/>
    </xf>
    <xf numFmtId="164" fontId="10" fillId="3" borderId="2" xfId="3" applyFont="1" applyFill="1" applyBorder="1" applyAlignment="1">
      <alignment vertical="center"/>
    </xf>
    <xf numFmtId="164" fontId="3" fillId="0" borderId="1" xfId="3" applyFont="1" applyBorder="1"/>
    <xf numFmtId="164" fontId="15" fillId="0" borderId="1" xfId="3" applyFont="1" applyBorder="1"/>
    <xf numFmtId="37" fontId="7" fillId="0" borderId="2" xfId="13" applyNumberFormat="1" applyFont="1" applyBorder="1" applyAlignment="1">
      <alignment horizontal="center" vertical="center"/>
    </xf>
    <xf numFmtId="0" fontId="17" fillId="10" borderId="2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left" vertical="center" wrapText="1" indent="1" readingOrder="1"/>
    </xf>
    <xf numFmtId="0" fontId="16" fillId="8" borderId="2" xfId="0" applyFont="1" applyFill="1" applyBorder="1" applyAlignment="1">
      <alignment horizontal="left" vertical="center" indent="1" readingOrder="1"/>
    </xf>
    <xf numFmtId="0" fontId="5" fillId="0" borderId="3" xfId="1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7" fillId="8" borderId="6" xfId="0" applyFont="1" applyFill="1" applyBorder="1" applyAlignment="1">
      <alignment horizontal="left" indent="1" readingOrder="1"/>
    </xf>
    <xf numFmtId="4" fontId="17" fillId="8" borderId="2" xfId="0" applyNumberFormat="1" applyFont="1" applyFill="1" applyBorder="1" applyAlignment="1">
      <alignment horizontal="right" vertical="center" wrapText="1" readingOrder="1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" fontId="4" fillId="0" borderId="4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 wrapText="1"/>
    </xf>
    <xf numFmtId="0" fontId="5" fillId="0" borderId="6" xfId="13" applyFont="1" applyBorder="1" applyAlignment="1">
      <alignment horizontal="center" vertical="center" wrapText="1"/>
    </xf>
    <xf numFmtId="164" fontId="5" fillId="0" borderId="7" xfId="3" applyFont="1" applyBorder="1" applyAlignment="1">
      <alignment horizontal="center" vertical="center" wrapText="1"/>
    </xf>
    <xf numFmtId="4" fontId="0" fillId="0" borderId="0" xfId="0" applyNumberFormat="1"/>
    <xf numFmtId="0" fontId="5" fillId="0" borderId="1" xfId="12" applyFont="1" applyAlignment="1">
      <alignment vertical="center" wrapText="1"/>
    </xf>
    <xf numFmtId="0" fontId="4" fillId="0" borderId="0" xfId="0" applyFont="1"/>
    <xf numFmtId="3" fontId="4" fillId="0" borderId="0" xfId="0" applyNumberFormat="1" applyFont="1" applyAlignment="1">
      <alignment horizontal="center" vertical="center"/>
    </xf>
    <xf numFmtId="3" fontId="16" fillId="0" borderId="2" xfId="0" applyNumberFormat="1" applyFont="1" applyBorder="1" applyAlignment="1">
      <alignment horizontal="center" vertical="center" wrapText="1"/>
    </xf>
    <xf numFmtId="37" fontId="5" fillId="9" borderId="2" xfId="3" applyNumberFormat="1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0" fontId="4" fillId="0" borderId="2" xfId="0" applyFont="1" applyBorder="1"/>
    <xf numFmtId="0" fontId="16" fillId="8" borderId="2" xfId="0" applyFont="1" applyFill="1" applyBorder="1" applyAlignment="1">
      <alignment horizontal="left" indent="1" readingOrder="1"/>
    </xf>
    <xf numFmtId="0" fontId="6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16" fillId="8" borderId="2" xfId="0" applyNumberFormat="1" applyFont="1" applyFill="1" applyBorder="1" applyAlignment="1">
      <alignment horizontal="center" readingOrder="1"/>
    </xf>
    <xf numFmtId="3" fontId="4" fillId="0" borderId="0" xfId="0" applyNumberFormat="1" applyFont="1" applyAlignment="1">
      <alignment horizontal="center"/>
    </xf>
    <xf numFmtId="0" fontId="6" fillId="0" borderId="0" xfId="0" applyFont="1" applyAlignment="1">
      <alignment vertical="center" wrapText="1"/>
    </xf>
    <xf numFmtId="40" fontId="7" fillId="11" borderId="2" xfId="12" applyNumberFormat="1" applyFont="1" applyFill="1" applyBorder="1" applyAlignment="1">
      <alignment vertical="center"/>
    </xf>
    <xf numFmtId="0" fontId="5" fillId="11" borderId="2" xfId="13" applyFont="1" applyFill="1" applyBorder="1" applyAlignment="1">
      <alignment horizontal="center"/>
    </xf>
    <xf numFmtId="164" fontId="5" fillId="11" borderId="2" xfId="3" applyFont="1" applyFill="1" applyBorder="1"/>
    <xf numFmtId="0" fontId="5" fillId="11" borderId="2" xfId="13" applyFont="1" applyFill="1" applyBorder="1" applyAlignment="1">
      <alignment horizontal="center" vertical="center"/>
    </xf>
    <xf numFmtId="0" fontId="7" fillId="11" borderId="2" xfId="13" applyFont="1" applyFill="1" applyBorder="1" applyAlignment="1">
      <alignment horizontal="right" vertical="center" wrapText="1"/>
    </xf>
    <xf numFmtId="4" fontId="5" fillId="0" borderId="2" xfId="12" applyNumberFormat="1" applyFont="1" applyBorder="1" applyAlignment="1">
      <alignment horizontal="right" vertical="center" wrapText="1"/>
    </xf>
    <xf numFmtId="0" fontId="5" fillId="0" borderId="2" xfId="12" applyFont="1" applyBorder="1" applyAlignment="1">
      <alignment horizontal="left" vertical="center" wrapText="1"/>
    </xf>
    <xf numFmtId="0" fontId="16" fillId="10" borderId="7" xfId="0" applyFont="1" applyFill="1" applyBorder="1" applyAlignment="1">
      <alignment horizontal="center" vertical="center" wrapText="1"/>
    </xf>
    <xf numFmtId="0" fontId="16" fillId="10" borderId="2" xfId="0" applyFont="1" applyFill="1" applyBorder="1" applyAlignment="1">
      <alignment horizontal="center" vertical="center" wrapText="1"/>
    </xf>
    <xf numFmtId="164" fontId="4" fillId="0" borderId="0" xfId="3" applyFont="1" applyAlignment="1">
      <alignment horizontal="left" vertical="center"/>
    </xf>
    <xf numFmtId="0" fontId="4" fillId="0" borderId="1" xfId="12" applyFont="1"/>
    <xf numFmtId="0" fontId="4" fillId="0" borderId="1" xfId="12" applyFont="1" applyAlignment="1">
      <alignment horizontal="center"/>
    </xf>
    <xf numFmtId="0" fontId="6" fillId="0" borderId="1" xfId="12" applyFont="1"/>
    <xf numFmtId="0" fontId="5" fillId="11" borderId="2" xfId="12" applyFont="1" applyFill="1" applyBorder="1"/>
    <xf numFmtId="0" fontId="5" fillId="11" borderId="1" xfId="12" applyFont="1" applyFill="1"/>
    <xf numFmtId="0" fontId="4" fillId="0" borderId="5" xfId="12" applyFont="1" applyBorder="1"/>
    <xf numFmtId="40" fontId="4" fillId="0" borderId="5" xfId="12" applyNumberFormat="1" applyFont="1" applyBorder="1"/>
    <xf numFmtId="0" fontId="5" fillId="0" borderId="1" xfId="13" applyFont="1" applyAlignment="1">
      <alignment vertical="center" wrapText="1"/>
    </xf>
    <xf numFmtId="0" fontId="7" fillId="0" borderId="1" xfId="4" applyFont="1" applyAlignment="1">
      <alignment horizontal="left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4" fontId="16" fillId="0" borderId="2" xfId="0" applyNumberFormat="1" applyFont="1" applyBorder="1" applyAlignment="1">
      <alignment horizontal="right" vertical="center" wrapText="1"/>
    </xf>
    <xf numFmtId="4" fontId="5" fillId="9" borderId="2" xfId="3" applyNumberFormat="1" applyFont="1" applyFill="1" applyBorder="1" applyAlignment="1">
      <alignment vertical="center"/>
    </xf>
    <xf numFmtId="0" fontId="16" fillId="10" borderId="2" xfId="0" applyFont="1" applyFill="1" applyBorder="1" applyAlignment="1">
      <alignment horizontal="left" vertical="center" wrapText="1"/>
    </xf>
    <xf numFmtId="0" fontId="16" fillId="8" borderId="2" xfId="0" applyFont="1" applyFill="1" applyBorder="1" applyAlignment="1">
      <alignment vertical="center" wrapText="1" readingOrder="1"/>
    </xf>
    <xf numFmtId="0" fontId="16" fillId="8" borderId="2" xfId="0" applyFont="1" applyFill="1" applyBorder="1" applyAlignment="1">
      <alignment vertical="center" readingOrder="1"/>
    </xf>
    <xf numFmtId="0" fontId="5" fillId="0" borderId="2" xfId="0" applyFont="1" applyBorder="1" applyAlignment="1">
      <alignment vertical="center"/>
    </xf>
    <xf numFmtId="3" fontId="5" fillId="9" borderId="8" xfId="0" applyNumberFormat="1" applyFont="1" applyFill="1" applyBorder="1" applyAlignment="1">
      <alignment horizontal="center" vertical="center" wrapText="1"/>
    </xf>
    <xf numFmtId="164" fontId="5" fillId="0" borderId="2" xfId="13" applyNumberFormat="1" applyFont="1" applyBorder="1"/>
    <xf numFmtId="4" fontId="5" fillId="0" borderId="2" xfId="0" applyNumberFormat="1" applyFont="1" applyBorder="1" applyAlignment="1">
      <alignment horizontal="center" vertical="center"/>
    </xf>
    <xf numFmtId="3" fontId="5" fillId="0" borderId="2" xfId="13" applyNumberFormat="1" applyFont="1" applyBorder="1" applyAlignment="1">
      <alignment horizontal="center" vertical="center" wrapText="1"/>
    </xf>
    <xf numFmtId="0" fontId="5" fillId="0" borderId="2" xfId="13" applyFont="1" applyBorder="1" applyAlignment="1">
      <alignment horizontal="center"/>
    </xf>
    <xf numFmtId="39" fontId="5" fillId="11" borderId="2" xfId="3" applyNumberFormat="1" applyFont="1" applyFill="1" applyBorder="1" applyAlignment="1">
      <alignment vertical="center"/>
    </xf>
    <xf numFmtId="164" fontId="5" fillId="0" borderId="2" xfId="13" applyNumberFormat="1" applyFont="1" applyBorder="1" applyAlignment="1">
      <alignment vertical="center"/>
    </xf>
    <xf numFmtId="164" fontId="5" fillId="0" borderId="2" xfId="13" applyNumberFormat="1" applyFont="1" applyBorder="1" applyAlignment="1">
      <alignment horizontal="center" vertical="center"/>
    </xf>
    <xf numFmtId="3" fontId="5" fillId="0" borderId="2" xfId="13" applyNumberFormat="1" applyFont="1" applyBorder="1" applyAlignment="1">
      <alignment horizontal="center" vertical="center"/>
    </xf>
    <xf numFmtId="164" fontId="7" fillId="0" borderId="2" xfId="13" applyNumberFormat="1" applyFont="1" applyBorder="1"/>
    <xf numFmtId="0" fontId="5" fillId="0" borderId="6" xfId="12" applyFont="1" applyBorder="1" applyAlignment="1">
      <alignment horizontal="left" vertical="center" wrapText="1"/>
    </xf>
    <xf numFmtId="0" fontId="5" fillId="0" borderId="5" xfId="12" applyFont="1" applyBorder="1" applyAlignment="1">
      <alignment horizontal="left" vertical="center" wrapText="1"/>
    </xf>
    <xf numFmtId="0" fontId="5" fillId="0" borderId="3" xfId="12" applyFont="1" applyBorder="1" applyAlignment="1">
      <alignment horizontal="left" vertical="center" wrapText="1"/>
    </xf>
    <xf numFmtId="0" fontId="5" fillId="0" borderId="4" xfId="12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1" xfId="12" applyFont="1" applyAlignment="1">
      <alignment vertical="center" wrapText="1"/>
    </xf>
    <xf numFmtId="0" fontId="4" fillId="0" borderId="1" xfId="12" applyFont="1"/>
    <xf numFmtId="0" fontId="7" fillId="11" borderId="6" xfId="12" applyFont="1" applyFill="1" applyBorder="1" applyAlignment="1">
      <alignment horizontal="right" vertical="center" wrapText="1"/>
    </xf>
    <xf numFmtId="0" fontId="7" fillId="11" borderId="3" xfId="12" applyFont="1" applyFill="1" applyBorder="1" applyAlignment="1">
      <alignment horizontal="right" vertical="center" wrapText="1"/>
    </xf>
    <xf numFmtId="0" fontId="7" fillId="11" borderId="4" xfId="12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/>
    <xf numFmtId="0" fontId="7" fillId="0" borderId="1" xfId="12" applyFont="1" applyAlignment="1">
      <alignment horizontal="center" vertical="center" wrapText="1"/>
    </xf>
    <xf numFmtId="0" fontId="5" fillId="0" borderId="1" xfId="12" applyFont="1" applyAlignment="1">
      <alignment horizontal="center" vertical="center" wrapText="1"/>
    </xf>
    <xf numFmtId="0" fontId="4" fillId="0" borderId="1" xfId="12" applyFont="1" applyAlignment="1">
      <alignment horizontal="center"/>
    </xf>
    <xf numFmtId="0" fontId="7" fillId="0" borderId="2" xfId="12" applyFont="1" applyBorder="1" applyAlignment="1">
      <alignment horizontal="center" vertical="center" wrapText="1"/>
    </xf>
    <xf numFmtId="0" fontId="6" fillId="0" borderId="2" xfId="12" applyFont="1" applyBorder="1"/>
    <xf numFmtId="0" fontId="6" fillId="0" borderId="2" xfId="12" applyFont="1" applyBorder="1" applyAlignment="1">
      <alignment horizontal="center"/>
    </xf>
    <xf numFmtId="0" fontId="7" fillId="0" borderId="7" xfId="12" applyFont="1" applyBorder="1" applyAlignment="1">
      <alignment horizontal="center" vertical="center" wrapText="1"/>
    </xf>
    <xf numFmtId="0" fontId="7" fillId="0" borderId="8" xfId="12" applyFont="1" applyBorder="1" applyAlignment="1">
      <alignment horizontal="center" vertical="center" wrapText="1"/>
    </xf>
    <xf numFmtId="0" fontId="5" fillId="0" borderId="1" xfId="13" applyFont="1" applyAlignment="1">
      <alignment horizontal="center" vertical="center" wrapText="1"/>
    </xf>
    <xf numFmtId="0" fontId="5" fillId="0" borderId="1" xfId="13" applyFont="1" applyAlignment="1">
      <alignment horizontal="center" vertical="center"/>
    </xf>
    <xf numFmtId="0" fontId="7" fillId="0" borderId="1" xfId="4" applyFont="1" applyAlignment="1">
      <alignment horizontal="left" vertical="center" wrapText="1"/>
    </xf>
    <xf numFmtId="37" fontId="5" fillId="0" borderId="2" xfId="13" applyNumberFormat="1" applyFont="1" applyBorder="1" applyAlignment="1">
      <alignment horizontal="center" vertical="center"/>
    </xf>
    <xf numFmtId="0" fontId="5" fillId="0" borderId="2" xfId="13" applyFont="1" applyBorder="1" applyAlignment="1">
      <alignment horizontal="center"/>
    </xf>
    <xf numFmtId="0" fontId="5" fillId="0" borderId="1" xfId="13" applyFont="1"/>
    <xf numFmtId="0" fontId="7" fillId="0" borderId="1" xfId="13" applyFont="1" applyAlignment="1">
      <alignment horizontal="center" vertical="center" wrapText="1"/>
    </xf>
    <xf numFmtId="0" fontId="5" fillId="0" borderId="1" xfId="13" applyFont="1" applyAlignment="1">
      <alignment vertical="center" wrapText="1"/>
    </xf>
    <xf numFmtId="0" fontId="7" fillId="0" borderId="2" xfId="13" applyFont="1" applyBorder="1" applyAlignment="1">
      <alignment horizontal="center" vertical="center" wrapText="1"/>
    </xf>
    <xf numFmtId="0" fontId="7" fillId="0" borderId="2" xfId="13" applyFont="1" applyBorder="1" applyAlignment="1">
      <alignment horizontal="center"/>
    </xf>
    <xf numFmtId="0" fontId="7" fillId="0" borderId="2" xfId="13" applyFont="1" applyBorder="1" applyAlignment="1">
      <alignment horizontal="center" vertical="center"/>
    </xf>
    <xf numFmtId="0" fontId="5" fillId="0" borderId="1" xfId="4" applyFont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0" fontId="0" fillId="0" borderId="3" xfId="0" applyBorder="1"/>
    <xf numFmtId="0" fontId="0" fillId="0" borderId="4" xfId="0" applyBorder="1"/>
    <xf numFmtId="0" fontId="11" fillId="0" borderId="0" xfId="0" applyFont="1" applyAlignment="1">
      <alignment vertical="center" wrapText="1"/>
    </xf>
    <xf numFmtId="0" fontId="0" fillId="0" borderId="0" xfId="0"/>
    <xf numFmtId="0" fontId="7" fillId="0" borderId="1" xfId="7" applyFont="1" applyAlignment="1">
      <alignment vertical="center" wrapText="1"/>
    </xf>
    <xf numFmtId="0" fontId="8" fillId="0" borderId="1" xfId="7" applyFont="1"/>
    <xf numFmtId="0" fontId="5" fillId="0" borderId="1" xfId="7" applyFont="1" applyAlignment="1">
      <alignment vertical="center" wrapText="1"/>
    </xf>
    <xf numFmtId="0" fontId="4" fillId="0" borderId="1" xfId="4" applyFont="1" applyAlignment="1">
      <alignment horizontal="left" vertical="center" wrapText="1"/>
    </xf>
    <xf numFmtId="0" fontId="7" fillId="0" borderId="2" xfId="7" applyFont="1" applyBorder="1" applyAlignment="1">
      <alignment vertical="center" wrapText="1"/>
    </xf>
    <xf numFmtId="0" fontId="8" fillId="0" borderId="3" xfId="7" applyFont="1" applyBorder="1"/>
    <xf numFmtId="0" fontId="8" fillId="0" borderId="4" xfId="7" applyFont="1" applyBorder="1"/>
    <xf numFmtId="0" fontId="7" fillId="0" borderId="1" xfId="7" applyFont="1" applyAlignment="1">
      <alignment horizontal="center" vertical="center" wrapText="1"/>
    </xf>
    <xf numFmtId="0" fontId="8" fillId="0" borderId="1" xfId="7" applyFont="1" applyAlignment="1">
      <alignment horizontal="center"/>
    </xf>
    <xf numFmtId="0" fontId="18" fillId="8" borderId="6" xfId="0" applyFont="1" applyFill="1" applyBorder="1" applyAlignment="1">
      <alignment horizontal="right" vertical="center" readingOrder="1"/>
    </xf>
    <xf numFmtId="0" fontId="18" fillId="8" borderId="3" xfId="0" applyFont="1" applyFill="1" applyBorder="1" applyAlignment="1">
      <alignment horizontal="right" vertical="center" readingOrder="1"/>
    </xf>
    <xf numFmtId="0" fontId="18" fillId="8" borderId="4" xfId="0" applyFont="1" applyFill="1" applyBorder="1" applyAlignment="1">
      <alignment horizontal="right" vertical="center" readingOrder="1"/>
    </xf>
  </cellXfs>
  <cellStyles count="14">
    <cellStyle name="body_style" xfId="2" xr:uid="{00000000-0005-0000-0000-000000000000}"/>
    <cellStyle name="Comma" xfId="3" builtinId="3"/>
    <cellStyle name="Comma 2" xfId="6" xr:uid="{00000000-0005-0000-0000-000002000000}"/>
    <cellStyle name="Comma 3" xfId="9" xr:uid="{00000000-0005-0000-0000-000003000000}"/>
    <cellStyle name="header_label_style" xfId="1" xr:uid="{00000000-0005-0000-0000-000004000000}"/>
    <cellStyle name="Normal" xfId="0" builtinId="0"/>
    <cellStyle name="Normal 2" xfId="4" xr:uid="{00000000-0005-0000-0000-000006000000}"/>
    <cellStyle name="Normal 3" xfId="5" xr:uid="{00000000-0005-0000-0000-000007000000}"/>
    <cellStyle name="Normal 4" xfId="7" xr:uid="{00000000-0005-0000-0000-000008000000}"/>
    <cellStyle name="Normal 5" xfId="8" xr:uid="{00000000-0005-0000-0000-000009000000}"/>
    <cellStyle name="Normal 6" xfId="10" xr:uid="{00000000-0005-0000-0000-00000A000000}"/>
    <cellStyle name="Normal 7" xfId="11" xr:uid="{00000000-0005-0000-0000-00000B000000}"/>
    <cellStyle name="Normal 8" xfId="12" xr:uid="{00000000-0005-0000-0000-00000C000000}"/>
    <cellStyle name="Normal 9" xfId="13" xr:uid="{00000000-0005-0000-0000-00000D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968375</xdr:colOff>
      <xdr:row>17</xdr:row>
      <xdr:rowOff>0</xdr:rowOff>
    </xdr:from>
    <xdr:to>
      <xdr:col>3</xdr:col>
      <xdr:colOff>421588</xdr:colOff>
      <xdr:row>24</xdr:row>
      <xdr:rowOff>147041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1BF4FD0-0363-4270-A3CD-F002124BA46E}"/>
            </a:ext>
          </a:extLst>
        </xdr:cNvPr>
        <xdr:cNvSpPr txBox="1"/>
      </xdr:nvSpPr>
      <xdr:spPr>
        <a:xfrm>
          <a:off x="1476375" y="4254500"/>
          <a:ext cx="3691838" cy="1591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2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Prepared by:</a:t>
          </a:r>
        </a:p>
        <a:p>
          <a:pPr algn="ctr"/>
          <a:endParaRPr lang="en-US" sz="12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n-US" sz="12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n-US" sz="12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n-US" sz="12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r>
            <a:rPr lang="en-US" sz="1200" b="1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JASON     V     JUMAWAN</a:t>
          </a:r>
        </a:p>
        <a:p>
          <a:r>
            <a:rPr lang="en-US" sz="12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Colonel   MNSA  (INF)    PA</a:t>
          </a:r>
        </a:p>
        <a:p>
          <a:r>
            <a:rPr lang="en-US" sz="12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AC of S for Operations, G3</a:t>
          </a:r>
          <a:endParaRPr lang="en-PH" sz="1200">
            <a:solidFill>
              <a:sysClr val="windowText" lastClr="000000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505942</xdr:colOff>
      <xdr:row>16</xdr:row>
      <xdr:rowOff>195943</xdr:rowOff>
    </xdr:from>
    <xdr:to>
      <xdr:col>10</xdr:col>
      <xdr:colOff>81672</xdr:colOff>
      <xdr:row>24</xdr:row>
      <xdr:rowOff>136609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B685782-25A2-41B3-A2CB-CB34647B2BAA}"/>
            </a:ext>
          </a:extLst>
        </xdr:cNvPr>
        <xdr:cNvSpPr txBox="1"/>
      </xdr:nvSpPr>
      <xdr:spPr>
        <a:xfrm>
          <a:off x="8379942" y="4244068"/>
          <a:ext cx="2972980" cy="1591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2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Recommended By:</a:t>
          </a:r>
          <a:endParaRPr lang="en-US" sz="12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n-US" sz="12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n-US" sz="12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n-US" sz="12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n-US" sz="12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PH" sz="12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ANTONIO C ROTA JR</a:t>
          </a:r>
          <a:r>
            <a:rPr kumimoji="0" lang="en-PH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Brigadier General    PA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Chairperson, PABAC 1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12</xdr:col>
      <xdr:colOff>1195175</xdr:colOff>
      <xdr:row>16</xdr:row>
      <xdr:rowOff>194715</xdr:rowOff>
    </xdr:from>
    <xdr:to>
      <xdr:col>15</xdr:col>
      <xdr:colOff>1646748</xdr:colOff>
      <xdr:row>24</xdr:row>
      <xdr:rowOff>135381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1C14B89-D210-42A9-9AD3-640F5427A660}"/>
            </a:ext>
          </a:extLst>
        </xdr:cNvPr>
        <xdr:cNvSpPr txBox="1"/>
      </xdr:nvSpPr>
      <xdr:spPr>
        <a:xfrm>
          <a:off x="15196925" y="4242840"/>
          <a:ext cx="3134448" cy="1591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2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Approved By:</a:t>
          </a:r>
          <a:endParaRPr lang="en-US" sz="12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n-US" sz="12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n-US" sz="12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n-US" sz="12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n-US" sz="12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ROMEO S BRAWNER JR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Lieutenant General       PA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Commanding General, PA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1352550</xdr:colOff>
      <xdr:row>27</xdr:row>
      <xdr:rowOff>38100</xdr:rowOff>
    </xdr:from>
    <xdr:to>
      <xdr:col>2</xdr:col>
      <xdr:colOff>1898142</xdr:colOff>
      <xdr:row>30</xdr:row>
      <xdr:rowOff>65151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8930BDE-23C1-8AEF-4209-726EB7B6EF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8475" y="7362825"/>
          <a:ext cx="545592" cy="608076"/>
        </a:xfrm>
        <a:prstGeom prst="rect">
          <a:avLst/>
        </a:prstGeom>
      </xdr:spPr>
    </xdr:pic>
    <xdr:clientData/>
  </xdr:twoCellAnchor>
  <xdr:twoCellAnchor>
    <xdr:from>
      <xdr:col>2</xdr:col>
      <xdr:colOff>930257</xdr:colOff>
      <xdr:row>24</xdr:row>
      <xdr:rowOff>190500</xdr:rowOff>
    </xdr:from>
    <xdr:to>
      <xdr:col>4</xdr:col>
      <xdr:colOff>585173</xdr:colOff>
      <xdr:row>34</xdr:row>
      <xdr:rowOff>40239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200B7D7-36BA-4A2F-B6E0-0EFB2090DD7E}"/>
            </a:ext>
          </a:extLst>
        </xdr:cNvPr>
        <xdr:cNvSpPr txBox="1"/>
      </xdr:nvSpPr>
      <xdr:spPr>
        <a:xfrm>
          <a:off x="2616182" y="6924675"/>
          <a:ext cx="4055466" cy="17928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2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Prepared By:</a:t>
          </a:r>
        </a:p>
        <a:p>
          <a:pPr algn="l"/>
          <a:endParaRPr lang="en-US" sz="1200" b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en-US" sz="1200" b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en-US" sz="1200" b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en-US" sz="12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SEAN   N   GOBWAY</a:t>
          </a:r>
          <a:endParaRPr lang="en-PH" sz="1400" b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en-US" sz="12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MAJ       (INF)        </a:t>
          </a:r>
          <a:r>
            <a:rPr lang="en-US" sz="12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PA</a:t>
          </a:r>
        </a:p>
        <a:p>
          <a:pPr algn="l"/>
          <a:r>
            <a:rPr lang="en-US" sz="12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Chief, FIB, OG3, PA</a:t>
          </a:r>
          <a:endParaRPr lang="en-PH" sz="1400"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1327159</xdr:colOff>
      <xdr:row>24</xdr:row>
      <xdr:rowOff>193675</xdr:rowOff>
    </xdr:from>
    <xdr:to>
      <xdr:col>16</xdr:col>
      <xdr:colOff>249444</xdr:colOff>
      <xdr:row>34</xdr:row>
      <xdr:rowOff>52939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473250C-BE53-4291-AD83-5AC0BAA170DC}"/>
            </a:ext>
          </a:extLst>
        </xdr:cNvPr>
        <xdr:cNvSpPr txBox="1"/>
      </xdr:nvSpPr>
      <xdr:spPr>
        <a:xfrm>
          <a:off x="9604384" y="6927850"/>
          <a:ext cx="4046735" cy="18023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2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Approved By:</a:t>
          </a:r>
        </a:p>
        <a:p>
          <a:pPr algn="l"/>
          <a:endParaRPr lang="en-US" sz="1200" b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en-US" sz="1200" b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en-US" sz="1200" b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en-US" sz="12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JASON    V    JUMAWAN</a:t>
          </a:r>
        </a:p>
        <a:p>
          <a:pPr algn="l"/>
          <a:r>
            <a:rPr lang="en-US" sz="12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Colonel  MNSA  (INF)  PA</a:t>
          </a:r>
        </a:p>
        <a:p>
          <a:pPr algn="l"/>
          <a:r>
            <a:rPr lang="en-US" sz="12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AC of S for Operations, G3</a:t>
          </a:r>
          <a:endParaRPr lang="en-PH" sz="1400"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99391</xdr:colOff>
      <xdr:row>25</xdr:row>
      <xdr:rowOff>16566</xdr:rowOff>
    </xdr:from>
    <xdr:to>
      <xdr:col>16</xdr:col>
      <xdr:colOff>42972</xdr:colOff>
      <xdr:row>26</xdr:row>
      <xdr:rowOff>88283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5B1B016-0D37-4170-8E5E-CA3080B2D36F}"/>
            </a:ext>
          </a:extLst>
        </xdr:cNvPr>
        <xdr:cNvSpPr/>
      </xdr:nvSpPr>
      <xdr:spPr>
        <a:xfrm>
          <a:off x="12110416" y="7703241"/>
          <a:ext cx="981806" cy="26221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PH" sz="1100"/>
        </a:p>
      </xdr:txBody>
    </xdr:sp>
    <xdr:clientData/>
  </xdr:twoCellAnchor>
  <xdr:twoCellAnchor editAs="oneCell">
    <xdr:from>
      <xdr:col>8</xdr:col>
      <xdr:colOff>381000</xdr:colOff>
      <xdr:row>26</xdr:row>
      <xdr:rowOff>190500</xdr:rowOff>
    </xdr:from>
    <xdr:to>
      <xdr:col>8</xdr:col>
      <xdr:colOff>1357122</xdr:colOff>
      <xdr:row>28</xdr:row>
      <xdr:rowOff>142875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3B1FA1B-723A-ED37-7D26-7BB27744A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9825" y="7315200"/>
          <a:ext cx="976122" cy="342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99391</xdr:colOff>
      <xdr:row>27</xdr:row>
      <xdr:rowOff>16566</xdr:rowOff>
    </xdr:from>
    <xdr:to>
      <xdr:col>16</xdr:col>
      <xdr:colOff>42972</xdr:colOff>
      <xdr:row>28</xdr:row>
      <xdr:rowOff>88283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3E4CC769-F3F2-44FE-A44E-169BA5249476}"/>
            </a:ext>
          </a:extLst>
        </xdr:cNvPr>
        <xdr:cNvSpPr/>
      </xdr:nvSpPr>
      <xdr:spPr>
        <a:xfrm>
          <a:off x="12076043" y="371425305"/>
          <a:ext cx="945777" cy="26221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P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1002196</xdr:colOff>
      <xdr:row>34</xdr:row>
      <xdr:rowOff>16566</xdr:rowOff>
    </xdr:from>
    <xdr:to>
      <xdr:col>14</xdr:col>
      <xdr:colOff>711986</xdr:colOff>
      <xdr:row>35</xdr:row>
      <xdr:rowOff>87761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50C3C6D2-A010-4499-9168-0FEDDA7DD585}"/>
            </a:ext>
          </a:extLst>
        </xdr:cNvPr>
        <xdr:cNvSpPr/>
      </xdr:nvSpPr>
      <xdr:spPr>
        <a:xfrm>
          <a:off x="16242196" y="5143501"/>
          <a:ext cx="952181" cy="26169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P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9"/>
  <sheetViews>
    <sheetView view="pageBreakPreview" zoomScale="71" zoomScaleNormal="70" zoomScaleSheetLayoutView="71" workbookViewId="0">
      <selection activeCell="A13" sqref="A13:XFD13"/>
    </sheetView>
  </sheetViews>
  <sheetFormatPr defaultColWidth="9.140625" defaultRowHeight="30.75" customHeight="1" x14ac:dyDescent="0.2"/>
  <cols>
    <col min="1" max="1" width="7.7109375" style="156" customWidth="1"/>
    <col min="2" max="2" width="19.5703125" style="156" customWidth="1"/>
    <col min="3" max="3" width="44" style="156" customWidth="1"/>
    <col min="4" max="4" width="12.5703125" style="156" customWidth="1"/>
    <col min="5" max="5" width="18.5703125" style="156" customWidth="1"/>
    <col min="6" max="6" width="15.7109375" style="156" customWidth="1"/>
    <col min="7" max="7" width="11.7109375" style="156" customWidth="1"/>
    <col min="8" max="8" width="12.85546875" style="156" customWidth="1"/>
    <col min="9" max="9" width="13.85546875" style="156" customWidth="1"/>
    <col min="10" max="10" width="12.5703125" style="156" customWidth="1"/>
    <col min="11" max="11" width="21.5703125" style="157" customWidth="1"/>
    <col min="12" max="12" width="19.28515625" style="156" bestFit="1" customWidth="1"/>
    <col min="13" max="13" width="13.7109375" style="156" customWidth="1"/>
    <col min="14" max="14" width="17.28515625" style="156" bestFit="1" customWidth="1"/>
    <col min="15" max="15" width="10.42578125" style="156" customWidth="1"/>
    <col min="16" max="16" width="44.85546875" style="156" bestFit="1" customWidth="1"/>
    <col min="17" max="16384" width="9.140625" style="156"/>
  </cols>
  <sheetData>
    <row r="1" spans="1:17" s="134" customFormat="1" ht="15.75" customHeight="1" x14ac:dyDescent="0.2">
      <c r="A1" s="193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</row>
    <row r="2" spans="1:17" s="134" customFormat="1" ht="15.75" customHeight="1" x14ac:dyDescent="0.2">
      <c r="A2" s="193" t="s">
        <v>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</row>
    <row r="3" spans="1:17" s="134" customFormat="1" ht="15.75" customHeight="1" x14ac:dyDescent="0.2">
      <c r="A3" s="193" t="s">
        <v>274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</row>
    <row r="4" spans="1:17" s="134" customFormat="1" ht="15.75" customHeight="1" x14ac:dyDescent="0.2">
      <c r="A4" s="193" t="s">
        <v>275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</row>
    <row r="5" spans="1:17" ht="15.75" customHeight="1" x14ac:dyDescent="0.2">
      <c r="A5" s="195" t="s">
        <v>2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7" ht="15.75" customHeight="1" x14ac:dyDescent="0.2">
      <c r="A6" s="188" t="s">
        <v>326</v>
      </c>
      <c r="B6" s="189"/>
      <c r="C6" s="189"/>
      <c r="D6" s="189"/>
      <c r="E6" s="189"/>
      <c r="F6" s="189"/>
      <c r="G6" s="189"/>
      <c r="H6" s="189"/>
      <c r="I6" s="189"/>
      <c r="J6" s="196"/>
      <c r="K6" s="197"/>
      <c r="L6" s="197"/>
      <c r="M6" s="197"/>
      <c r="N6" s="197"/>
      <c r="O6" s="197"/>
      <c r="P6" s="197"/>
    </row>
    <row r="7" spans="1:17" ht="15.75" customHeight="1" x14ac:dyDescent="0.2">
      <c r="A7" s="195" t="s">
        <v>290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</row>
    <row r="8" spans="1:17" ht="15.75" customHeight="1" x14ac:dyDescent="0.2">
      <c r="A8" s="195" t="s">
        <v>2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</row>
    <row r="9" spans="1:17" s="158" customFormat="1" ht="30.75" customHeight="1" x14ac:dyDescent="0.25">
      <c r="A9" s="198" t="s">
        <v>3</v>
      </c>
      <c r="B9" s="198" t="s">
        <v>4</v>
      </c>
      <c r="C9" s="198" t="s">
        <v>5</v>
      </c>
      <c r="D9" s="198" t="s">
        <v>331</v>
      </c>
      <c r="E9" s="201" t="s">
        <v>297</v>
      </c>
      <c r="F9" s="198" t="s">
        <v>7</v>
      </c>
      <c r="G9" s="198" t="s">
        <v>8</v>
      </c>
      <c r="H9" s="199"/>
      <c r="I9" s="199"/>
      <c r="J9" s="199"/>
      <c r="K9" s="198" t="s">
        <v>9</v>
      </c>
      <c r="L9" s="198" t="s">
        <v>10</v>
      </c>
      <c r="M9" s="199"/>
      <c r="N9" s="199"/>
      <c r="O9" s="199"/>
      <c r="P9" s="50" t="s">
        <v>11</v>
      </c>
      <c r="Q9" s="40"/>
    </row>
    <row r="10" spans="1:17" s="158" customFormat="1" ht="30.75" customHeight="1" x14ac:dyDescent="0.25">
      <c r="A10" s="199"/>
      <c r="B10" s="199"/>
      <c r="C10" s="199"/>
      <c r="D10" s="199"/>
      <c r="E10" s="202"/>
      <c r="F10" s="199"/>
      <c r="G10" s="50" t="s">
        <v>12</v>
      </c>
      <c r="H10" s="50" t="s">
        <v>13</v>
      </c>
      <c r="I10" s="50" t="s">
        <v>14</v>
      </c>
      <c r="J10" s="50" t="s">
        <v>15</v>
      </c>
      <c r="K10" s="200"/>
      <c r="L10" s="50" t="s">
        <v>16</v>
      </c>
      <c r="M10" s="50" t="s">
        <v>17</v>
      </c>
      <c r="N10" s="50" t="s">
        <v>18</v>
      </c>
      <c r="O10" s="50" t="s">
        <v>19</v>
      </c>
      <c r="P10" s="50" t="s">
        <v>20</v>
      </c>
      <c r="Q10" s="40"/>
    </row>
    <row r="11" spans="1:17" ht="30.75" customHeight="1" x14ac:dyDescent="0.2">
      <c r="A11" s="43">
        <v>1</v>
      </c>
      <c r="B11" s="43">
        <v>2</v>
      </c>
      <c r="C11" s="43">
        <v>3</v>
      </c>
      <c r="D11" s="43">
        <v>4</v>
      </c>
      <c r="E11" s="43">
        <v>5</v>
      </c>
      <c r="F11" s="43">
        <v>6</v>
      </c>
      <c r="G11" s="43">
        <v>7</v>
      </c>
      <c r="H11" s="43">
        <v>8</v>
      </c>
      <c r="I11" s="43">
        <v>9</v>
      </c>
      <c r="J11" s="43">
        <v>10</v>
      </c>
      <c r="K11" s="43">
        <v>11</v>
      </c>
      <c r="L11" s="43">
        <v>12</v>
      </c>
      <c r="M11" s="43">
        <v>13</v>
      </c>
      <c r="N11" s="43">
        <v>14</v>
      </c>
      <c r="O11" s="43">
        <v>15</v>
      </c>
      <c r="P11" s="43">
        <v>16</v>
      </c>
      <c r="Q11" s="42"/>
    </row>
    <row r="12" spans="1:17" ht="21.6" customHeight="1" x14ac:dyDescent="0.2">
      <c r="A12" s="44">
        <v>2</v>
      </c>
      <c r="B12" s="183" t="s">
        <v>289</v>
      </c>
      <c r="C12" s="184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6"/>
      <c r="Q12" s="42"/>
    </row>
    <row r="13" spans="1:17" ht="36" customHeight="1" x14ac:dyDescent="0.2">
      <c r="A13" s="44">
        <v>3</v>
      </c>
      <c r="B13" s="129" t="s">
        <v>310</v>
      </c>
      <c r="C13" s="153" t="s">
        <v>315</v>
      </c>
      <c r="D13" s="154" t="s">
        <v>311</v>
      </c>
      <c r="E13" s="120" t="s">
        <v>312</v>
      </c>
      <c r="F13" s="43" t="s">
        <v>327</v>
      </c>
      <c r="G13" s="10">
        <v>45222</v>
      </c>
      <c r="H13" s="10">
        <v>45222</v>
      </c>
      <c r="I13" s="10">
        <v>45292</v>
      </c>
      <c r="J13" s="10">
        <v>45323</v>
      </c>
      <c r="K13" s="43" t="s">
        <v>328</v>
      </c>
      <c r="L13" s="151">
        <v>481731200</v>
      </c>
      <c r="N13" s="151">
        <v>481731200</v>
      </c>
      <c r="O13" s="152"/>
      <c r="P13" s="153" t="s">
        <v>316</v>
      </c>
      <c r="Q13" s="42"/>
    </row>
    <row r="14" spans="1:17" s="160" customFormat="1" ht="21.75" customHeight="1" x14ac:dyDescent="0.2">
      <c r="A14" s="44">
        <v>4</v>
      </c>
      <c r="B14" s="159"/>
      <c r="C14" s="190" t="s">
        <v>330</v>
      </c>
      <c r="D14" s="191"/>
      <c r="E14" s="191"/>
      <c r="F14" s="191"/>
      <c r="G14" s="191"/>
      <c r="H14" s="191"/>
      <c r="I14" s="191"/>
      <c r="J14" s="191"/>
      <c r="K14" s="192"/>
      <c r="L14" s="146">
        <f>L13</f>
        <v>481731200</v>
      </c>
      <c r="M14" s="146"/>
      <c r="N14" s="146"/>
      <c r="O14" s="146"/>
      <c r="P14" s="159"/>
    </row>
    <row r="15" spans="1:17" ht="15.75" customHeight="1" x14ac:dyDescent="0.2">
      <c r="A15" s="161"/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2"/>
      <c r="N15" s="161"/>
      <c r="O15" s="161"/>
      <c r="P15" s="161"/>
    </row>
    <row r="16" spans="1:17" ht="15.75" customHeight="1" x14ac:dyDescent="0.2">
      <c r="A16" s="188"/>
      <c r="B16" s="189"/>
      <c r="C16" s="189"/>
      <c r="D16" s="189"/>
      <c r="E16" s="189"/>
      <c r="F16" s="189"/>
      <c r="G16" s="188"/>
      <c r="H16" s="189"/>
      <c r="I16" s="189"/>
      <c r="J16" s="189"/>
      <c r="K16" s="189"/>
      <c r="L16" s="188"/>
      <c r="M16" s="189"/>
      <c r="N16" s="189"/>
      <c r="O16" s="189"/>
      <c r="P16" s="189"/>
    </row>
    <row r="17" spans="1:16" ht="15.75" customHeight="1" x14ac:dyDescent="0.2">
      <c r="A17" s="133"/>
      <c r="G17" s="133"/>
      <c r="K17" s="156"/>
      <c r="L17" s="133"/>
    </row>
    <row r="18" spans="1:16" ht="15.75" customHeight="1" x14ac:dyDescent="0.2">
      <c r="A18" s="133"/>
      <c r="G18" s="133"/>
      <c r="K18" s="156"/>
      <c r="L18" s="133"/>
    </row>
    <row r="19" spans="1:16" ht="15.75" customHeight="1" x14ac:dyDescent="0.2">
      <c r="A19" s="133"/>
      <c r="G19" s="133"/>
      <c r="K19" s="156"/>
      <c r="L19" s="133"/>
    </row>
    <row r="20" spans="1:16" ht="15.75" customHeight="1" x14ac:dyDescent="0.2">
      <c r="A20" s="133"/>
      <c r="G20" s="133"/>
      <c r="K20" s="156"/>
      <c r="L20" s="133"/>
    </row>
    <row r="21" spans="1:16" ht="15.75" customHeight="1" x14ac:dyDescent="0.2">
      <c r="A21" s="133"/>
      <c r="G21" s="133"/>
      <c r="K21" s="156"/>
      <c r="L21" s="133"/>
    </row>
    <row r="22" spans="1:16" ht="15.75" customHeight="1" x14ac:dyDescent="0.2">
      <c r="A22" s="133"/>
      <c r="G22" s="133"/>
      <c r="K22" s="156"/>
      <c r="L22" s="133"/>
    </row>
    <row r="23" spans="1:16" ht="15.75" customHeight="1" x14ac:dyDescent="0.2">
      <c r="A23" s="133"/>
      <c r="G23" s="133"/>
      <c r="K23" s="156"/>
      <c r="L23" s="133"/>
    </row>
    <row r="24" spans="1:16" ht="15.75" customHeight="1" x14ac:dyDescent="0.2">
      <c r="A24" s="133"/>
      <c r="G24" s="133"/>
      <c r="K24" s="156"/>
      <c r="L24" s="133"/>
    </row>
    <row r="25" spans="1:16" s="4" customFormat="1" ht="15.75" customHeight="1" x14ac:dyDescent="0.25">
      <c r="C25" s="145"/>
      <c r="D25" s="2"/>
      <c r="E25" s="2"/>
      <c r="F25" s="2"/>
      <c r="G25" s="8"/>
      <c r="I25" s="187"/>
      <c r="J25" s="187"/>
      <c r="K25" s="187"/>
      <c r="L25" s="155"/>
      <c r="N25" s="187"/>
      <c r="O25" s="187"/>
      <c r="P25" s="187"/>
    </row>
    <row r="26" spans="1:16" s="4" customFormat="1" ht="15.75" customHeight="1" x14ac:dyDescent="0.25">
      <c r="C26" s="7"/>
      <c r="D26" s="2"/>
      <c r="E26" s="2"/>
      <c r="F26" s="2"/>
      <c r="G26" s="8"/>
      <c r="I26" s="2"/>
      <c r="J26" s="2"/>
      <c r="K26" s="2"/>
      <c r="N26" s="2"/>
      <c r="O26" s="2"/>
      <c r="P26" s="2"/>
    </row>
    <row r="27" spans="1:16" s="4" customFormat="1" ht="15.75" customHeight="1" x14ac:dyDescent="0.25">
      <c r="C27" s="1"/>
      <c r="G27" s="8"/>
      <c r="I27" s="8"/>
      <c r="J27" s="2"/>
    </row>
    <row r="28" spans="1:16" s="4" customFormat="1" ht="15.75" customHeight="1" x14ac:dyDescent="0.25">
      <c r="C28" s="1"/>
      <c r="G28" s="8"/>
      <c r="I28" s="8"/>
      <c r="J28" s="2"/>
    </row>
    <row r="29" spans="1:16" s="4" customFormat="1" ht="15.75" customHeight="1" x14ac:dyDescent="0.25">
      <c r="C29" s="1"/>
      <c r="G29" s="8"/>
      <c r="I29" s="8"/>
      <c r="J29" s="2"/>
    </row>
    <row r="30" spans="1:16" s="4" customFormat="1" ht="15.75" customHeight="1" x14ac:dyDescent="0.25">
      <c r="C30" s="3"/>
      <c r="G30" s="8"/>
      <c r="I30" s="9"/>
      <c r="N30" s="3"/>
      <c r="O30" s="2"/>
      <c r="P30" s="2"/>
    </row>
    <row r="31" spans="1:16" s="4" customFormat="1" ht="15.75" customHeight="1" x14ac:dyDescent="0.25">
      <c r="G31" s="8"/>
      <c r="I31" s="8"/>
      <c r="O31" s="2"/>
      <c r="P31" s="2"/>
    </row>
    <row r="32" spans="1:16" s="4" customFormat="1" ht="15.75" customHeight="1" x14ac:dyDescent="0.25">
      <c r="G32" s="8"/>
      <c r="I32" s="8"/>
    </row>
    <row r="33" spans="7:9" s="4" customFormat="1" ht="15.75" customHeight="1" x14ac:dyDescent="0.25">
      <c r="G33" s="8"/>
      <c r="I33" s="8"/>
    </row>
    <row r="34" spans="7:9" s="4" customFormat="1" ht="15.75" customHeight="1" x14ac:dyDescent="0.25">
      <c r="G34" s="8"/>
      <c r="I34" s="8"/>
    </row>
    <row r="35" spans="7:9" s="4" customFormat="1" ht="15.75" customHeight="1" x14ac:dyDescent="0.25">
      <c r="G35" s="8"/>
      <c r="I35" s="8"/>
    </row>
    <row r="36" spans="7:9" s="4" customFormat="1" ht="15.75" customHeight="1" x14ac:dyDescent="0.25">
      <c r="G36" s="8"/>
      <c r="I36" s="8"/>
    </row>
    <row r="37" spans="7:9" s="4" customFormat="1" ht="15.75" customHeight="1" x14ac:dyDescent="0.25">
      <c r="G37" s="8"/>
      <c r="I37" s="8"/>
    </row>
    <row r="38" spans="7:9" s="4" customFormat="1" ht="15.75" customHeight="1" x14ac:dyDescent="0.25">
      <c r="G38" s="8"/>
      <c r="I38" s="8"/>
    </row>
    <row r="39" spans="7:9" s="4" customFormat="1" ht="15.75" customHeight="1" x14ac:dyDescent="0.25">
      <c r="G39" s="8"/>
      <c r="I39" s="8"/>
    </row>
    <row r="40" spans="7:9" s="4" customFormat="1" ht="15.75" customHeight="1" x14ac:dyDescent="0.25">
      <c r="G40" s="8"/>
      <c r="I40" s="8"/>
    </row>
    <row r="41" spans="7:9" s="4" customFormat="1" ht="15.75" customHeight="1" x14ac:dyDescent="0.25">
      <c r="G41" s="8"/>
      <c r="I41" s="8"/>
    </row>
    <row r="42" spans="7:9" s="4" customFormat="1" ht="15.75" customHeight="1" x14ac:dyDescent="0.25">
      <c r="G42" s="8"/>
      <c r="I42" s="8"/>
    </row>
    <row r="43" spans="7:9" s="4" customFormat="1" ht="15.75" customHeight="1" x14ac:dyDescent="0.25">
      <c r="G43" s="8"/>
      <c r="I43" s="8"/>
    </row>
    <row r="44" spans="7:9" s="4" customFormat="1" ht="15.75" customHeight="1" x14ac:dyDescent="0.25">
      <c r="G44" s="8"/>
      <c r="I44" s="8"/>
    </row>
    <row r="45" spans="7:9" s="4" customFormat="1" ht="15.75" customHeight="1" x14ac:dyDescent="0.25">
      <c r="G45" s="8"/>
      <c r="I45" s="8"/>
    </row>
    <row r="46" spans="7:9" s="4" customFormat="1" ht="15.75" customHeight="1" x14ac:dyDescent="0.25">
      <c r="G46" s="8"/>
      <c r="I46" s="8"/>
    </row>
    <row r="47" spans="7:9" s="4" customFormat="1" ht="15.75" customHeight="1" x14ac:dyDescent="0.25">
      <c r="G47" s="8"/>
      <c r="I47" s="8"/>
    </row>
    <row r="48" spans="7:9" s="4" customFormat="1" ht="15.75" customHeight="1" x14ac:dyDescent="0.25">
      <c r="G48" s="8"/>
      <c r="I48" s="8"/>
    </row>
    <row r="49" spans="1:16" s="4" customFormat="1" ht="15.75" customHeight="1" x14ac:dyDescent="0.25">
      <c r="G49" s="8"/>
      <c r="I49" s="8"/>
    </row>
    <row r="50" spans="1:16" s="4" customFormat="1" ht="15.75" customHeight="1" x14ac:dyDescent="0.25">
      <c r="G50" s="8"/>
      <c r="I50" s="8"/>
    </row>
    <row r="51" spans="1:16" s="4" customFormat="1" ht="15.75" customHeight="1" x14ac:dyDescent="0.25">
      <c r="G51" s="8"/>
      <c r="I51" s="8"/>
    </row>
    <row r="52" spans="1:16" s="4" customFormat="1" ht="15.75" customHeight="1" x14ac:dyDescent="0.25">
      <c r="G52" s="8"/>
      <c r="I52" s="8"/>
    </row>
    <row r="53" spans="1:16" ht="30.75" customHeight="1" x14ac:dyDescent="0.2">
      <c r="A53" s="49">
        <v>2</v>
      </c>
      <c r="B53" s="47" t="s">
        <v>21</v>
      </c>
      <c r="C53" s="47" t="s">
        <v>22</v>
      </c>
      <c r="D53" s="47" t="s">
        <v>23</v>
      </c>
      <c r="E53" s="47"/>
      <c r="F53" s="47" t="s">
        <v>24</v>
      </c>
      <c r="G53" s="47"/>
      <c r="H53" s="47"/>
      <c r="I53" s="47"/>
      <c r="J53" s="47"/>
      <c r="K53" s="51" t="s">
        <v>25</v>
      </c>
      <c r="L53" s="48">
        <v>10494170</v>
      </c>
      <c r="M53" s="48">
        <v>10494170</v>
      </c>
      <c r="N53" s="48">
        <v>0</v>
      </c>
      <c r="O53" s="48">
        <v>0</v>
      </c>
      <c r="P53" s="47"/>
    </row>
    <row r="54" spans="1:16" ht="30.75" customHeight="1" x14ac:dyDescent="0.2">
      <c r="A54" s="44">
        <v>3</v>
      </c>
      <c r="B54" s="45"/>
      <c r="C54" s="45" t="s">
        <v>38</v>
      </c>
      <c r="D54" s="45" t="s">
        <v>27</v>
      </c>
      <c r="E54" s="45"/>
      <c r="F54" s="45"/>
      <c r="G54" s="45"/>
      <c r="H54" s="45"/>
      <c r="I54" s="45"/>
      <c r="J54" s="45"/>
      <c r="K54" s="43"/>
      <c r="L54" s="46">
        <v>410800</v>
      </c>
      <c r="M54" s="46">
        <v>410800</v>
      </c>
      <c r="N54" s="45"/>
      <c r="O54" s="45"/>
      <c r="P54" s="45" t="s">
        <v>28</v>
      </c>
    </row>
    <row r="55" spans="1:16" ht="30.75" customHeight="1" x14ac:dyDescent="0.2">
      <c r="A55" s="44">
        <v>4</v>
      </c>
      <c r="B55" s="45"/>
      <c r="C55" s="45" t="s">
        <v>35</v>
      </c>
      <c r="D55" s="45" t="s">
        <v>27</v>
      </c>
      <c r="E55" s="45"/>
      <c r="F55" s="45"/>
      <c r="G55" s="45"/>
      <c r="H55" s="45"/>
      <c r="I55" s="45"/>
      <c r="J55" s="45"/>
      <c r="K55" s="43"/>
      <c r="L55" s="46">
        <v>2357900</v>
      </c>
      <c r="M55" s="46">
        <v>2357900</v>
      </c>
      <c r="N55" s="45"/>
      <c r="O55" s="45"/>
      <c r="P55" s="45" t="s">
        <v>28</v>
      </c>
    </row>
    <row r="56" spans="1:16" ht="30.75" customHeight="1" x14ac:dyDescent="0.2">
      <c r="A56" s="44">
        <v>5</v>
      </c>
      <c r="B56" s="45"/>
      <c r="C56" s="45" t="s">
        <v>29</v>
      </c>
      <c r="D56" s="45" t="s">
        <v>27</v>
      </c>
      <c r="E56" s="45"/>
      <c r="F56" s="45"/>
      <c r="G56" s="45"/>
      <c r="H56" s="45"/>
      <c r="I56" s="45"/>
      <c r="J56" s="45"/>
      <c r="K56" s="43"/>
      <c r="L56" s="46">
        <v>199800</v>
      </c>
      <c r="M56" s="46">
        <v>199800</v>
      </c>
      <c r="N56" s="45"/>
      <c r="O56" s="45"/>
      <c r="P56" s="45" t="s">
        <v>28</v>
      </c>
    </row>
    <row r="57" spans="1:16" ht="30.75" customHeight="1" x14ac:dyDescent="0.2">
      <c r="A57" s="44">
        <v>6</v>
      </c>
      <c r="B57" s="45"/>
      <c r="C57" s="45" t="s">
        <v>36</v>
      </c>
      <c r="D57" s="45" t="s">
        <v>27</v>
      </c>
      <c r="E57" s="45"/>
      <c r="F57" s="45"/>
      <c r="G57" s="45"/>
      <c r="H57" s="45"/>
      <c r="I57" s="45"/>
      <c r="J57" s="45"/>
      <c r="K57" s="43"/>
      <c r="L57" s="46">
        <v>434100</v>
      </c>
      <c r="M57" s="46">
        <v>434100</v>
      </c>
      <c r="N57" s="45"/>
      <c r="O57" s="45"/>
      <c r="P57" s="45" t="s">
        <v>28</v>
      </c>
    </row>
    <row r="58" spans="1:16" ht="30.75" customHeight="1" x14ac:dyDescent="0.2">
      <c r="A58" s="44">
        <v>7</v>
      </c>
      <c r="B58" s="45"/>
      <c r="C58" s="45" t="s">
        <v>26</v>
      </c>
      <c r="D58" s="45" t="s">
        <v>27</v>
      </c>
      <c r="E58" s="45"/>
      <c r="F58" s="45"/>
      <c r="G58" s="45"/>
      <c r="H58" s="45"/>
      <c r="I58" s="45"/>
      <c r="J58" s="45"/>
      <c r="K58" s="43"/>
      <c r="L58" s="46">
        <v>170100</v>
      </c>
      <c r="M58" s="46">
        <v>170100</v>
      </c>
      <c r="N58" s="45"/>
      <c r="O58" s="45"/>
      <c r="P58" s="45" t="s">
        <v>28</v>
      </c>
    </row>
    <row r="59" spans="1:16" ht="30.75" customHeight="1" x14ac:dyDescent="0.2">
      <c r="A59" s="44">
        <v>8</v>
      </c>
      <c r="B59" s="45"/>
      <c r="C59" s="45" t="s">
        <v>37</v>
      </c>
      <c r="D59" s="45" t="s">
        <v>27</v>
      </c>
      <c r="E59" s="45"/>
      <c r="F59" s="45"/>
      <c r="G59" s="45"/>
      <c r="H59" s="45"/>
      <c r="I59" s="45"/>
      <c r="J59" s="45"/>
      <c r="K59" s="43"/>
      <c r="L59" s="46">
        <v>214060</v>
      </c>
      <c r="M59" s="46">
        <v>214060</v>
      </c>
      <c r="N59" s="45"/>
      <c r="O59" s="45"/>
      <c r="P59" s="45" t="s">
        <v>28</v>
      </c>
    </row>
    <row r="60" spans="1:16" ht="30.75" customHeight="1" x14ac:dyDescent="0.2">
      <c r="A60" s="44">
        <v>9</v>
      </c>
      <c r="B60" s="45"/>
      <c r="C60" s="45" t="s">
        <v>32</v>
      </c>
      <c r="D60" s="45" t="s">
        <v>27</v>
      </c>
      <c r="E60" s="45"/>
      <c r="F60" s="45"/>
      <c r="G60" s="45"/>
      <c r="H60" s="45"/>
      <c r="I60" s="45"/>
      <c r="J60" s="45"/>
      <c r="K60" s="43"/>
      <c r="L60" s="46">
        <v>964000</v>
      </c>
      <c r="M60" s="46">
        <v>964000</v>
      </c>
      <c r="N60" s="45"/>
      <c r="O60" s="45"/>
      <c r="P60" s="45" t="s">
        <v>28</v>
      </c>
    </row>
    <row r="61" spans="1:16" ht="30.75" customHeight="1" x14ac:dyDescent="0.2">
      <c r="A61" s="44">
        <v>10</v>
      </c>
      <c r="B61" s="45"/>
      <c r="C61" s="45" t="s">
        <v>30</v>
      </c>
      <c r="D61" s="45" t="s">
        <v>27</v>
      </c>
      <c r="E61" s="45"/>
      <c r="F61" s="45"/>
      <c r="G61" s="45"/>
      <c r="H61" s="45"/>
      <c r="I61" s="45"/>
      <c r="J61" s="45"/>
      <c r="K61" s="43"/>
      <c r="L61" s="46">
        <v>3031710</v>
      </c>
      <c r="M61" s="46">
        <v>3031710</v>
      </c>
      <c r="N61" s="45"/>
      <c r="O61" s="45"/>
      <c r="P61" s="45" t="s">
        <v>28</v>
      </c>
    </row>
    <row r="62" spans="1:16" ht="30.75" customHeight="1" x14ac:dyDescent="0.2">
      <c r="A62" s="44">
        <v>11</v>
      </c>
      <c r="B62" s="45"/>
      <c r="C62" s="45" t="s">
        <v>34</v>
      </c>
      <c r="D62" s="45" t="s">
        <v>27</v>
      </c>
      <c r="E62" s="45"/>
      <c r="F62" s="45"/>
      <c r="G62" s="45"/>
      <c r="H62" s="45"/>
      <c r="I62" s="45"/>
      <c r="J62" s="45"/>
      <c r="K62" s="43"/>
      <c r="L62" s="46">
        <v>120000</v>
      </c>
      <c r="M62" s="46">
        <v>120000</v>
      </c>
      <c r="N62" s="45"/>
      <c r="O62" s="45"/>
      <c r="P62" s="45" t="s">
        <v>28</v>
      </c>
    </row>
    <row r="63" spans="1:16" ht="30.75" customHeight="1" x14ac:dyDescent="0.2">
      <c r="A63" s="44">
        <v>12</v>
      </c>
      <c r="B63" s="45"/>
      <c r="C63" s="45" t="s">
        <v>33</v>
      </c>
      <c r="D63" s="45" t="s">
        <v>27</v>
      </c>
      <c r="E63" s="45"/>
      <c r="F63" s="45"/>
      <c r="G63" s="45"/>
      <c r="H63" s="45"/>
      <c r="I63" s="45"/>
      <c r="J63" s="45"/>
      <c r="K63" s="43"/>
      <c r="L63" s="46">
        <v>1508400</v>
      </c>
      <c r="M63" s="46">
        <v>1508400</v>
      </c>
      <c r="N63" s="45"/>
      <c r="O63" s="45"/>
      <c r="P63" s="45" t="s">
        <v>28</v>
      </c>
    </row>
    <row r="64" spans="1:16" ht="30.75" customHeight="1" x14ac:dyDescent="0.2">
      <c r="A64" s="44">
        <v>13</v>
      </c>
      <c r="B64" s="45"/>
      <c r="C64" s="45" t="s">
        <v>31</v>
      </c>
      <c r="D64" s="45" t="s">
        <v>27</v>
      </c>
      <c r="E64" s="45"/>
      <c r="F64" s="45"/>
      <c r="G64" s="45"/>
      <c r="H64" s="45"/>
      <c r="I64" s="45"/>
      <c r="J64" s="45"/>
      <c r="K64" s="43"/>
      <c r="L64" s="46">
        <v>1083300</v>
      </c>
      <c r="M64" s="46">
        <v>1083300</v>
      </c>
      <c r="N64" s="45"/>
      <c r="O64" s="45"/>
      <c r="P64" s="45" t="s">
        <v>28</v>
      </c>
    </row>
    <row r="65" spans="1:16" ht="30.75" customHeight="1" x14ac:dyDescent="0.2">
      <c r="A65" s="49">
        <v>14</v>
      </c>
      <c r="B65" s="47" t="s">
        <v>39</v>
      </c>
      <c r="C65" s="47" t="s">
        <v>40</v>
      </c>
      <c r="D65" s="47" t="s">
        <v>23</v>
      </c>
      <c r="E65" s="47"/>
      <c r="F65" s="47" t="s">
        <v>24</v>
      </c>
      <c r="G65" s="47"/>
      <c r="H65" s="47"/>
      <c r="I65" s="47"/>
      <c r="J65" s="47"/>
      <c r="K65" s="51" t="s">
        <v>25</v>
      </c>
      <c r="L65" s="48">
        <v>300000</v>
      </c>
      <c r="M65" s="48">
        <v>300000</v>
      </c>
      <c r="N65" s="48">
        <v>0</v>
      </c>
      <c r="O65" s="48">
        <v>0</v>
      </c>
      <c r="P65" s="47"/>
    </row>
    <row r="66" spans="1:16" ht="30.75" customHeight="1" x14ac:dyDescent="0.2">
      <c r="A66" s="44">
        <v>15</v>
      </c>
      <c r="B66" s="45"/>
      <c r="C66" s="45" t="s">
        <v>41</v>
      </c>
      <c r="D66" s="45" t="s">
        <v>27</v>
      </c>
      <c r="E66" s="45"/>
      <c r="F66" s="45"/>
      <c r="G66" s="45"/>
      <c r="H66" s="45"/>
      <c r="I66" s="45"/>
      <c r="J66" s="45"/>
      <c r="K66" s="43"/>
      <c r="L66" s="46">
        <v>300000</v>
      </c>
      <c r="M66" s="46">
        <v>300000</v>
      </c>
      <c r="N66" s="45"/>
      <c r="O66" s="45"/>
      <c r="P66" s="45" t="s">
        <v>28</v>
      </c>
    </row>
    <row r="68" spans="1:16" ht="30.75" customHeight="1" x14ac:dyDescent="0.2">
      <c r="A68" s="49">
        <v>112</v>
      </c>
      <c r="B68" s="47" t="s">
        <v>43</v>
      </c>
      <c r="C68" s="47" t="s">
        <v>44</v>
      </c>
      <c r="D68" s="47" t="s">
        <v>23</v>
      </c>
      <c r="E68" s="47"/>
      <c r="F68" s="47" t="s">
        <v>24</v>
      </c>
      <c r="G68" s="47"/>
      <c r="H68" s="47"/>
      <c r="I68" s="47"/>
      <c r="J68" s="47"/>
      <c r="K68" s="51" t="s">
        <v>25</v>
      </c>
      <c r="L68" s="48">
        <v>1000000</v>
      </c>
      <c r="M68" s="48">
        <v>1000000</v>
      </c>
      <c r="N68" s="48">
        <v>0</v>
      </c>
      <c r="O68" s="48">
        <v>0</v>
      </c>
      <c r="P68" s="47"/>
    </row>
    <row r="69" spans="1:16" ht="30.75" customHeight="1" x14ac:dyDescent="0.2">
      <c r="A69" s="44">
        <v>113</v>
      </c>
      <c r="B69" s="45"/>
      <c r="C69" s="45" t="s">
        <v>45</v>
      </c>
      <c r="D69" s="45" t="s">
        <v>27</v>
      </c>
      <c r="E69" s="45"/>
      <c r="F69" s="45"/>
      <c r="G69" s="45"/>
      <c r="H69" s="45"/>
      <c r="I69" s="45"/>
      <c r="J69" s="45"/>
      <c r="K69" s="43"/>
      <c r="L69" s="46">
        <v>1000000</v>
      </c>
      <c r="M69" s="46">
        <v>1000000</v>
      </c>
      <c r="N69" s="45"/>
      <c r="O69" s="45"/>
      <c r="P69" s="45" t="s">
        <v>28</v>
      </c>
    </row>
  </sheetData>
  <mergeCells count="25">
    <mergeCell ref="A8:P8"/>
    <mergeCell ref="A9:A10"/>
    <mergeCell ref="B9:B10"/>
    <mergeCell ref="C9:C10"/>
    <mergeCell ref="D9:D10"/>
    <mergeCell ref="F9:F10"/>
    <mergeCell ref="G9:J9"/>
    <mergeCell ref="K9:K10"/>
    <mergeCell ref="L9:O9"/>
    <mergeCell ref="E9:E10"/>
    <mergeCell ref="A1:P1"/>
    <mergeCell ref="A2:P2"/>
    <mergeCell ref="A3:P3"/>
    <mergeCell ref="A4:P4"/>
    <mergeCell ref="A7:P7"/>
    <mergeCell ref="A5:P5"/>
    <mergeCell ref="A6:I6"/>
    <mergeCell ref="J6:P6"/>
    <mergeCell ref="B12:P12"/>
    <mergeCell ref="I25:K25"/>
    <mergeCell ref="N25:P25"/>
    <mergeCell ref="A16:F16"/>
    <mergeCell ref="G16:K16"/>
    <mergeCell ref="L16:P16"/>
    <mergeCell ref="C14:K14"/>
  </mergeCells>
  <phoneticPr fontId="9" type="noConversion"/>
  <printOptions horizontalCentered="1"/>
  <pageMargins left="0.19685039370078741" right="0.31496062992125984" top="0.51181102362204722" bottom="0.35433070866141736" header="0.35433070866141736" footer="0.35433070866141736"/>
  <pageSetup paperSize="256" scale="45" orientation="landscape" horizontalDpi="4294967293" r:id="rId1"/>
  <rowBreaks count="1" manualBreakCount="1">
    <brk id="25" max="16383" man="1"/>
  </rowBreaks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F6A83-A9F3-4FFD-8F53-BA89BC36F905}">
  <sheetPr>
    <pageSetUpPr fitToPage="1"/>
  </sheetPr>
  <dimension ref="A1:U243"/>
  <sheetViews>
    <sheetView tabSelected="1" view="pageBreakPreview" zoomScaleNormal="115" zoomScaleSheetLayoutView="100" workbookViewId="0">
      <pane ySplit="12" topLeftCell="A17" activePane="bottomLeft" state="frozen"/>
      <selection pane="bottomLeft" activeCell="H27" sqref="H27"/>
    </sheetView>
  </sheetViews>
  <sheetFormatPr defaultColWidth="9.140625" defaultRowHeight="15" x14ac:dyDescent="0.2"/>
  <cols>
    <col min="1" max="1" width="7.42578125" style="78" customWidth="1"/>
    <col min="2" max="2" width="17.85546875" style="78" customWidth="1"/>
    <col min="3" max="3" width="55.5703125" style="75" bestFit="1" customWidth="1"/>
    <col min="4" max="4" width="10.42578125" style="78" customWidth="1"/>
    <col min="5" max="5" width="10.28515625" style="78" bestFit="1" customWidth="1"/>
    <col min="6" max="6" width="8.140625" style="78" bestFit="1" customWidth="1"/>
    <col min="7" max="7" width="14.42578125" style="88" customWidth="1"/>
    <col min="8" max="8" width="20.5703125" style="88" customWidth="1"/>
    <col min="9" max="9" width="20.42578125" style="75" customWidth="1"/>
    <col min="10" max="10" width="5" style="76" customWidth="1"/>
    <col min="11" max="11" width="5.28515625" style="76" customWidth="1"/>
    <col min="12" max="13" width="5" style="76" customWidth="1"/>
    <col min="14" max="14" width="5.5703125" style="76" customWidth="1"/>
    <col min="15" max="16" width="5" style="76" customWidth="1"/>
    <col min="17" max="18" width="5.42578125" style="76" customWidth="1"/>
    <col min="19" max="20" width="5" style="76" customWidth="1"/>
    <col min="21" max="21" width="6" style="76" customWidth="1"/>
    <col min="22" max="16384" width="9.140625" style="75"/>
  </cols>
  <sheetData>
    <row r="1" spans="1:21" s="18" customFormat="1" ht="15.75" x14ac:dyDescent="0.25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</row>
    <row r="2" spans="1:21" s="18" customFormat="1" ht="15.75" x14ac:dyDescent="0.25">
      <c r="A2" s="193" t="s">
        <v>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</row>
    <row r="3" spans="1:21" s="18" customFormat="1" ht="15.75" x14ac:dyDescent="0.25">
      <c r="A3" s="193" t="s">
        <v>274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</row>
    <row r="4" spans="1:21" s="18" customFormat="1" ht="15.75" x14ac:dyDescent="0.25">
      <c r="A4" s="193" t="s">
        <v>335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</row>
    <row r="5" spans="1:21" x14ac:dyDescent="0.2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</row>
    <row r="6" spans="1:21" x14ac:dyDescent="0.2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</row>
    <row r="7" spans="1:21" x14ac:dyDescent="0.2">
      <c r="A7" s="209" t="s">
        <v>332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</row>
    <row r="8" spans="1:21" x14ac:dyDescent="0.2">
      <c r="A8" s="208"/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</row>
    <row r="9" spans="1:21" x14ac:dyDescent="0.2">
      <c r="A9" s="210" t="s">
        <v>326</v>
      </c>
      <c r="B9" s="208"/>
      <c r="C9" s="208"/>
      <c r="D9" s="208"/>
      <c r="E9" s="208"/>
      <c r="F9" s="208"/>
      <c r="G9" s="208"/>
      <c r="H9" s="208"/>
      <c r="I9" s="208"/>
      <c r="J9" s="208"/>
      <c r="K9" s="203" t="s">
        <v>334</v>
      </c>
      <c r="L9" s="204"/>
      <c r="M9" s="204"/>
      <c r="N9" s="204"/>
      <c r="O9" s="204"/>
      <c r="P9" s="204"/>
      <c r="Q9" s="204"/>
      <c r="R9" s="204"/>
      <c r="S9" s="204"/>
      <c r="T9" s="204"/>
      <c r="U9" s="204"/>
    </row>
    <row r="10" spans="1:21" s="77" customFormat="1" ht="31.5" x14ac:dyDescent="0.25">
      <c r="A10" s="56" t="s">
        <v>64</v>
      </c>
      <c r="B10" s="56" t="s">
        <v>65</v>
      </c>
      <c r="C10" s="56" t="s">
        <v>66</v>
      </c>
      <c r="D10" s="56" t="s">
        <v>6</v>
      </c>
      <c r="E10" s="211" t="s">
        <v>67</v>
      </c>
      <c r="F10" s="212"/>
      <c r="G10" s="212"/>
      <c r="H10" s="57" t="s">
        <v>68</v>
      </c>
      <c r="I10" s="56" t="s">
        <v>7</v>
      </c>
      <c r="J10" s="211" t="s">
        <v>69</v>
      </c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</row>
    <row r="11" spans="1:21" s="78" customFormat="1" x14ac:dyDescent="0.2">
      <c r="A11" s="58">
        <v>1</v>
      </c>
      <c r="B11" s="58">
        <v>2</v>
      </c>
      <c r="C11" s="58">
        <v>3</v>
      </c>
      <c r="D11" s="58">
        <v>4</v>
      </c>
      <c r="E11" s="206">
        <v>5</v>
      </c>
      <c r="F11" s="207"/>
      <c r="G11" s="207"/>
      <c r="H11" s="59">
        <v>6</v>
      </c>
      <c r="I11" s="58">
        <v>7</v>
      </c>
      <c r="J11" s="58">
        <v>8</v>
      </c>
      <c r="K11" s="58">
        <v>9</v>
      </c>
      <c r="L11" s="58">
        <v>10</v>
      </c>
      <c r="M11" s="58">
        <v>11</v>
      </c>
      <c r="N11" s="58">
        <v>12</v>
      </c>
      <c r="O11" s="58">
        <v>13</v>
      </c>
      <c r="P11" s="58">
        <v>14</v>
      </c>
      <c r="Q11" s="58">
        <v>15</v>
      </c>
      <c r="R11" s="58">
        <v>16</v>
      </c>
      <c r="S11" s="58">
        <v>17</v>
      </c>
      <c r="T11" s="58">
        <v>18</v>
      </c>
      <c r="U11" s="58">
        <v>19</v>
      </c>
    </row>
    <row r="12" spans="1:21" s="78" customFormat="1" ht="30" x14ac:dyDescent="0.2">
      <c r="A12" s="58">
        <v>2</v>
      </c>
      <c r="B12" s="60"/>
      <c r="C12" s="60"/>
      <c r="D12" s="60"/>
      <c r="E12" s="60" t="s">
        <v>70</v>
      </c>
      <c r="F12" s="60" t="s">
        <v>71</v>
      </c>
      <c r="G12" s="131" t="s">
        <v>72</v>
      </c>
      <c r="H12" s="61"/>
      <c r="I12" s="60"/>
      <c r="J12" s="60" t="s">
        <v>52</v>
      </c>
      <c r="K12" s="60" t="s">
        <v>53</v>
      </c>
      <c r="L12" s="60" t="s">
        <v>54</v>
      </c>
      <c r="M12" s="60" t="s">
        <v>55</v>
      </c>
      <c r="N12" s="60" t="s">
        <v>56</v>
      </c>
      <c r="O12" s="60" t="s">
        <v>57</v>
      </c>
      <c r="P12" s="60" t="s">
        <v>58</v>
      </c>
      <c r="Q12" s="60" t="s">
        <v>59</v>
      </c>
      <c r="R12" s="60" t="s">
        <v>60</v>
      </c>
      <c r="S12" s="60" t="s">
        <v>61</v>
      </c>
      <c r="T12" s="60" t="s">
        <v>62</v>
      </c>
      <c r="U12" s="60" t="s">
        <v>63</v>
      </c>
    </row>
    <row r="13" spans="1:21" s="78" customFormat="1" ht="30" x14ac:dyDescent="0.2">
      <c r="A13" s="58">
        <v>3</v>
      </c>
      <c r="B13" s="129" t="s">
        <v>310</v>
      </c>
      <c r="C13" s="170" t="s">
        <v>299</v>
      </c>
      <c r="D13" s="117" t="s">
        <v>311</v>
      </c>
      <c r="E13" s="128">
        <v>71018</v>
      </c>
      <c r="F13" s="130" t="s">
        <v>77</v>
      </c>
      <c r="G13" s="123">
        <v>2800</v>
      </c>
      <c r="H13" s="126">
        <f t="shared" ref="H13:H21" si="0">E13*G13</f>
        <v>198850400</v>
      </c>
      <c r="I13" s="43" t="s">
        <v>327</v>
      </c>
      <c r="J13" s="60">
        <v>1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</row>
    <row r="14" spans="1:21" s="78" customFormat="1" ht="30" x14ac:dyDescent="0.2">
      <c r="A14" s="58">
        <v>4</v>
      </c>
      <c r="B14" s="129" t="s">
        <v>310</v>
      </c>
      <c r="C14" s="170" t="s">
        <v>325</v>
      </c>
      <c r="D14" s="117" t="s">
        <v>311</v>
      </c>
      <c r="E14" s="128">
        <v>71018</v>
      </c>
      <c r="F14" s="130" t="s">
        <v>75</v>
      </c>
      <c r="G14" s="123">
        <v>1950</v>
      </c>
      <c r="H14" s="126">
        <f t="shared" si="0"/>
        <v>138485100</v>
      </c>
      <c r="I14" s="43" t="s">
        <v>327</v>
      </c>
      <c r="J14" s="60">
        <v>1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</row>
    <row r="15" spans="1:21" s="78" customFormat="1" ht="30" x14ac:dyDescent="0.2">
      <c r="A15" s="58">
        <v>5</v>
      </c>
      <c r="B15" s="129" t="s">
        <v>310</v>
      </c>
      <c r="C15" s="171" t="s">
        <v>304</v>
      </c>
      <c r="D15" s="117" t="s">
        <v>311</v>
      </c>
      <c r="E15" s="128">
        <v>81018</v>
      </c>
      <c r="F15" s="130" t="s">
        <v>75</v>
      </c>
      <c r="G15" s="123">
        <v>400</v>
      </c>
      <c r="H15" s="126">
        <f t="shared" si="0"/>
        <v>32407200</v>
      </c>
      <c r="I15" s="43" t="s">
        <v>327</v>
      </c>
      <c r="J15" s="60">
        <v>1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</row>
    <row r="16" spans="1:21" s="78" customFormat="1" ht="30" x14ac:dyDescent="0.2">
      <c r="A16" s="58">
        <v>6</v>
      </c>
      <c r="B16" s="165" t="s">
        <v>310</v>
      </c>
      <c r="C16" s="166" t="s">
        <v>333</v>
      </c>
      <c r="D16" s="154" t="s">
        <v>311</v>
      </c>
      <c r="E16" s="136">
        <v>81018</v>
      </c>
      <c r="F16" s="165" t="s">
        <v>74</v>
      </c>
      <c r="G16" s="167">
        <v>500</v>
      </c>
      <c r="H16" s="168">
        <f t="shared" si="0"/>
        <v>40509000</v>
      </c>
      <c r="I16" s="165" t="s">
        <v>327</v>
      </c>
      <c r="J16" s="60">
        <v>1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</row>
    <row r="17" spans="1:21" s="78" customFormat="1" ht="30" x14ac:dyDescent="0.2">
      <c r="A17" s="58">
        <v>7</v>
      </c>
      <c r="B17" s="129" t="s">
        <v>310</v>
      </c>
      <c r="C17" s="170" t="s">
        <v>305</v>
      </c>
      <c r="D17" s="117" t="s">
        <v>311</v>
      </c>
      <c r="E17" s="128">
        <v>81015</v>
      </c>
      <c r="F17" s="130" t="s">
        <v>77</v>
      </c>
      <c r="G17" s="123">
        <v>100</v>
      </c>
      <c r="H17" s="126">
        <f t="shared" si="0"/>
        <v>8101500</v>
      </c>
      <c r="I17" s="43" t="s">
        <v>327</v>
      </c>
      <c r="J17" s="60">
        <v>1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</row>
    <row r="18" spans="1:21" s="78" customFormat="1" ht="30" x14ac:dyDescent="0.2">
      <c r="A18" s="58">
        <v>8</v>
      </c>
      <c r="B18" s="129" t="s">
        <v>310</v>
      </c>
      <c r="C18" s="170" t="s">
        <v>306</v>
      </c>
      <c r="D18" s="117" t="s">
        <v>311</v>
      </c>
      <c r="E18" s="128">
        <v>20000</v>
      </c>
      <c r="F18" s="130" t="s">
        <v>77</v>
      </c>
      <c r="G18" s="123">
        <v>100</v>
      </c>
      <c r="H18" s="178">
        <v>2000000</v>
      </c>
      <c r="I18" s="147" t="s">
        <v>327</v>
      </c>
      <c r="J18" s="149">
        <v>1</v>
      </c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</row>
    <row r="19" spans="1:21" s="78" customFormat="1" ht="30" x14ac:dyDescent="0.2">
      <c r="A19" s="58">
        <v>9</v>
      </c>
      <c r="B19" s="129" t="s">
        <v>310</v>
      </c>
      <c r="C19" s="170" t="s">
        <v>303</v>
      </c>
      <c r="D19" s="117" t="s">
        <v>311</v>
      </c>
      <c r="E19" s="128">
        <v>12660</v>
      </c>
      <c r="F19" s="130" t="s">
        <v>75</v>
      </c>
      <c r="G19" s="123">
        <v>800</v>
      </c>
      <c r="H19" s="126">
        <f t="shared" si="0"/>
        <v>10128000</v>
      </c>
      <c r="I19" s="43" t="s">
        <v>327</v>
      </c>
      <c r="J19" s="176">
        <v>1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</row>
    <row r="20" spans="1:21" s="78" customFormat="1" ht="30" customHeight="1" x14ac:dyDescent="0.2">
      <c r="A20" s="58">
        <v>10</v>
      </c>
      <c r="B20" s="129" t="s">
        <v>310</v>
      </c>
      <c r="C20" s="170" t="s">
        <v>336</v>
      </c>
      <c r="D20" s="117" t="s">
        <v>311</v>
      </c>
      <c r="E20" s="128">
        <v>10000</v>
      </c>
      <c r="F20" s="130" t="s">
        <v>77</v>
      </c>
      <c r="G20" s="123">
        <v>4025</v>
      </c>
      <c r="H20" s="179">
        <f t="shared" si="0"/>
        <v>40250000</v>
      </c>
      <c r="I20" s="180" t="s">
        <v>327</v>
      </c>
      <c r="J20" s="181">
        <v>1</v>
      </c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</row>
    <row r="21" spans="1:21" s="78" customFormat="1" ht="30" x14ac:dyDescent="0.2">
      <c r="A21" s="165">
        <v>11</v>
      </c>
      <c r="B21" s="172" t="s">
        <v>310</v>
      </c>
      <c r="C21" s="169" t="s">
        <v>302</v>
      </c>
      <c r="D21" s="137" t="s">
        <v>311</v>
      </c>
      <c r="E21" s="173">
        <v>10000</v>
      </c>
      <c r="F21" s="175" t="s">
        <v>74</v>
      </c>
      <c r="G21" s="168">
        <v>1100</v>
      </c>
      <c r="H21" s="126">
        <f t="shared" si="0"/>
        <v>11000000</v>
      </c>
      <c r="I21" s="43" t="s">
        <v>327</v>
      </c>
      <c r="J21" s="60">
        <v>1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</row>
    <row r="22" spans="1:21" ht="15.75" x14ac:dyDescent="0.25">
      <c r="A22" s="58"/>
      <c r="B22" s="147"/>
      <c r="C22" s="150" t="s">
        <v>329</v>
      </c>
      <c r="D22" s="147"/>
      <c r="E22" s="147"/>
      <c r="F22" s="147"/>
      <c r="G22" s="148"/>
      <c r="H22" s="182">
        <f>SUM(H13:H21)</f>
        <v>481731200</v>
      </c>
      <c r="I22" s="177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</row>
    <row r="23" spans="1:21" x14ac:dyDescent="0.2">
      <c r="E23" s="75"/>
      <c r="F23" s="75"/>
      <c r="G23" s="75"/>
      <c r="H23" s="87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</row>
    <row r="24" spans="1:21" x14ac:dyDescent="0.2">
      <c r="E24" s="75"/>
      <c r="F24" s="75"/>
      <c r="G24" s="75"/>
      <c r="H24" s="163"/>
      <c r="I24" s="163"/>
      <c r="J24" s="163"/>
      <c r="K24" s="163"/>
      <c r="L24" s="203"/>
      <c r="M24" s="204"/>
      <c r="N24" s="204"/>
      <c r="O24" s="204"/>
      <c r="P24" s="204"/>
      <c r="Q24" s="204"/>
      <c r="R24" s="204"/>
      <c r="S24" s="204"/>
      <c r="T24" s="204"/>
      <c r="U24" s="204"/>
    </row>
    <row r="25" spans="1:21" s="13" customFormat="1" ht="15.75" x14ac:dyDescent="0.2">
      <c r="A25" s="78"/>
      <c r="B25" s="78"/>
      <c r="C25" s="75"/>
      <c r="D25" s="78"/>
      <c r="E25" s="75"/>
      <c r="F25" s="75"/>
      <c r="G25" s="75"/>
      <c r="H25" s="164"/>
      <c r="I25" s="164"/>
      <c r="J25" s="39"/>
      <c r="K25" s="52"/>
      <c r="L25" s="52"/>
      <c r="O25" s="205"/>
      <c r="P25" s="205"/>
      <c r="Q25" s="205"/>
      <c r="R25" s="205"/>
      <c r="S25" s="205"/>
      <c r="T25" s="52"/>
      <c r="U25" s="52"/>
    </row>
    <row r="26" spans="1:21" s="13" customFormat="1" x14ac:dyDescent="0.25">
      <c r="A26" s="163"/>
      <c r="B26" s="163"/>
      <c r="C26" s="163"/>
      <c r="D26" s="163"/>
      <c r="E26" s="163"/>
      <c r="F26" s="163"/>
      <c r="G26" s="163"/>
      <c r="H26" s="55"/>
      <c r="I26" s="38"/>
      <c r="J26" s="39"/>
      <c r="K26" s="52"/>
      <c r="L26" s="52"/>
      <c r="O26" s="38"/>
      <c r="T26" s="52"/>
      <c r="U26" s="52"/>
    </row>
    <row r="27" spans="1:21" s="13" customFormat="1" ht="15.75" x14ac:dyDescent="0.25">
      <c r="A27" s="52"/>
      <c r="B27" s="205"/>
      <c r="C27" s="205"/>
      <c r="D27" s="39"/>
      <c r="E27" s="39"/>
      <c r="F27" s="52"/>
      <c r="G27" s="164"/>
      <c r="H27" s="55"/>
      <c r="I27" s="38"/>
      <c r="J27" s="52"/>
      <c r="K27" s="52"/>
      <c r="L27" s="52"/>
      <c r="T27" s="52"/>
      <c r="U27" s="52"/>
    </row>
    <row r="28" spans="1:21" s="13" customFormat="1" x14ac:dyDescent="0.25">
      <c r="A28" s="52"/>
      <c r="B28" s="39"/>
      <c r="C28" s="38"/>
      <c r="D28" s="39"/>
      <c r="E28" s="39"/>
      <c r="F28" s="52"/>
      <c r="G28" s="55"/>
      <c r="H28" s="55"/>
      <c r="I28" s="38"/>
      <c r="J28" s="52"/>
      <c r="K28" s="52"/>
      <c r="L28" s="52"/>
      <c r="T28" s="52"/>
      <c r="U28" s="52"/>
    </row>
    <row r="29" spans="1:21" s="13" customFormat="1" x14ac:dyDescent="0.25">
      <c r="A29" s="52"/>
      <c r="B29" s="52"/>
      <c r="D29" s="52"/>
      <c r="E29" s="52"/>
      <c r="F29" s="52"/>
      <c r="G29" s="53"/>
      <c r="H29" s="55"/>
      <c r="I29" s="38"/>
      <c r="J29" s="52"/>
      <c r="K29" s="52"/>
      <c r="L29" s="52"/>
      <c r="T29" s="52"/>
      <c r="U29" s="52"/>
    </row>
    <row r="30" spans="1:21" s="13" customFormat="1" ht="15.75" x14ac:dyDescent="0.25">
      <c r="A30" s="52"/>
      <c r="B30" s="52"/>
      <c r="D30" s="52"/>
      <c r="E30" s="52"/>
      <c r="F30" s="52"/>
      <c r="G30" s="53"/>
      <c r="H30" s="53"/>
      <c r="J30" s="52"/>
      <c r="K30" s="52"/>
      <c r="L30" s="52"/>
      <c r="O30" s="16"/>
      <c r="T30" s="52"/>
      <c r="U30" s="52"/>
    </row>
    <row r="31" spans="1:21" s="13" customFormat="1" x14ac:dyDescent="0.25">
      <c r="A31" s="52"/>
      <c r="B31" s="52"/>
      <c r="D31" s="52"/>
      <c r="E31" s="52"/>
      <c r="F31" s="52"/>
      <c r="G31" s="53"/>
      <c r="H31" s="53"/>
      <c r="J31" s="52"/>
      <c r="K31" s="52"/>
      <c r="L31" s="52"/>
      <c r="T31" s="52"/>
      <c r="U31" s="52"/>
    </row>
    <row r="32" spans="1:21" s="13" customFormat="1" ht="15.75" x14ac:dyDescent="0.25">
      <c r="A32" s="52"/>
      <c r="D32" s="52"/>
      <c r="E32" s="52"/>
      <c r="F32" s="52"/>
      <c r="G32" s="54"/>
      <c r="H32" s="53"/>
      <c r="J32" s="52"/>
      <c r="K32" s="52"/>
      <c r="L32" s="52"/>
      <c r="T32" s="52"/>
      <c r="U32" s="52"/>
    </row>
    <row r="33" spans="1:21" s="13" customFormat="1" x14ac:dyDescent="0.25">
      <c r="A33" s="52"/>
      <c r="D33" s="52"/>
      <c r="E33" s="52"/>
      <c r="F33" s="52"/>
      <c r="G33" s="53"/>
      <c r="H33" s="53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</row>
    <row r="34" spans="1:21" s="13" customFormat="1" x14ac:dyDescent="0.25">
      <c r="A34" s="52"/>
      <c r="D34" s="52"/>
      <c r="E34" s="52"/>
      <c r="F34" s="52"/>
      <c r="G34" s="53"/>
      <c r="H34" s="53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</row>
    <row r="35" spans="1:21" s="13" customFormat="1" x14ac:dyDescent="0.25">
      <c r="A35" s="52"/>
      <c r="B35" s="52"/>
      <c r="D35" s="52"/>
      <c r="E35" s="52"/>
      <c r="F35" s="52"/>
      <c r="G35" s="53"/>
      <c r="H35" s="53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</row>
    <row r="36" spans="1:21" s="13" customFormat="1" x14ac:dyDescent="0.25">
      <c r="A36" s="52"/>
      <c r="B36" s="52"/>
      <c r="D36" s="52"/>
      <c r="E36" s="52"/>
      <c r="F36" s="52"/>
      <c r="G36" s="53"/>
      <c r="H36" s="53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</row>
    <row r="37" spans="1:21" s="13" customFormat="1" x14ac:dyDescent="0.25">
      <c r="A37" s="52"/>
      <c r="B37" s="52"/>
      <c r="D37" s="52"/>
      <c r="E37" s="52"/>
      <c r="F37" s="52"/>
      <c r="G37" s="53"/>
      <c r="H37" s="53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</row>
    <row r="38" spans="1:21" s="13" customFormat="1" x14ac:dyDescent="0.25">
      <c r="A38" s="52"/>
      <c r="B38" s="52"/>
      <c r="D38" s="52"/>
      <c r="E38" s="52"/>
      <c r="F38" s="52"/>
      <c r="G38" s="53"/>
      <c r="H38" s="53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</row>
    <row r="39" spans="1:21" s="13" customFormat="1" x14ac:dyDescent="0.25">
      <c r="A39" s="52"/>
      <c r="B39" s="52"/>
      <c r="D39" s="52"/>
      <c r="E39" s="52"/>
      <c r="F39" s="52"/>
      <c r="G39" s="53"/>
      <c r="H39" s="53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</row>
    <row r="40" spans="1:21" s="13" customFormat="1" x14ac:dyDescent="0.25">
      <c r="A40" s="52"/>
      <c r="B40" s="52"/>
      <c r="D40" s="52"/>
      <c r="E40" s="52"/>
      <c r="F40" s="52"/>
      <c r="G40" s="53"/>
      <c r="H40" s="53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</row>
    <row r="41" spans="1:21" s="13" customFormat="1" x14ac:dyDescent="0.25">
      <c r="A41" s="52"/>
      <c r="B41" s="52"/>
      <c r="D41" s="52"/>
      <c r="E41" s="52"/>
      <c r="F41" s="52"/>
      <c r="G41" s="53"/>
      <c r="H41" s="53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</row>
    <row r="42" spans="1:21" s="13" customFormat="1" x14ac:dyDescent="0.25">
      <c r="A42" s="52"/>
      <c r="B42" s="52"/>
      <c r="D42" s="52"/>
      <c r="E42" s="52"/>
      <c r="F42" s="52"/>
      <c r="G42" s="53"/>
      <c r="H42" s="53">
        <f>H44+H232+H239</f>
        <v>11794170</v>
      </c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</row>
    <row r="43" spans="1:21" s="13" customFormat="1" x14ac:dyDescent="0.25">
      <c r="A43" s="52"/>
      <c r="B43" s="52"/>
      <c r="D43" s="52"/>
      <c r="E43" s="52"/>
      <c r="F43" s="52"/>
      <c r="G43" s="53"/>
      <c r="H43" s="53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</row>
    <row r="44" spans="1:21" ht="15.75" x14ac:dyDescent="0.2">
      <c r="A44" s="52"/>
      <c r="B44" s="52"/>
      <c r="C44" s="13"/>
      <c r="D44" s="52"/>
      <c r="E44" s="52"/>
      <c r="F44" s="52"/>
      <c r="G44" s="53"/>
      <c r="H44" s="72">
        <v>10494170</v>
      </c>
      <c r="I44" s="63" t="s">
        <v>24</v>
      </c>
      <c r="J44" s="65">
        <v>4</v>
      </c>
      <c r="K44" s="62"/>
      <c r="L44" s="62"/>
      <c r="M44" s="65">
        <v>9</v>
      </c>
      <c r="N44" s="62"/>
      <c r="O44" s="62"/>
      <c r="P44" s="65">
        <v>8</v>
      </c>
      <c r="Q44" s="62"/>
      <c r="R44" s="62"/>
      <c r="S44" s="65">
        <v>7</v>
      </c>
      <c r="T44" s="62"/>
      <c r="U44" s="62"/>
    </row>
    <row r="45" spans="1:21" ht="15.75" x14ac:dyDescent="0.2">
      <c r="A45" s="52"/>
      <c r="B45" s="52"/>
      <c r="C45" s="13"/>
      <c r="D45" s="52"/>
      <c r="E45" s="52"/>
      <c r="F45" s="52"/>
      <c r="G45" s="53"/>
      <c r="H45" s="71">
        <v>410800</v>
      </c>
      <c r="I45" s="67" t="s">
        <v>24</v>
      </c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</row>
    <row r="46" spans="1:21" ht="15.75" x14ac:dyDescent="0.2">
      <c r="A46" s="116">
        <v>3</v>
      </c>
      <c r="B46" s="62" t="s">
        <v>21</v>
      </c>
      <c r="C46" s="63" t="s">
        <v>22</v>
      </c>
      <c r="D46" s="62" t="s">
        <v>23</v>
      </c>
      <c r="E46" s="62"/>
      <c r="F46" s="62"/>
      <c r="G46" s="64"/>
      <c r="H46" s="70">
        <v>96000</v>
      </c>
      <c r="I46" s="80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</row>
    <row r="47" spans="1:21" ht="15.75" x14ac:dyDescent="0.2">
      <c r="A47" s="116">
        <v>4</v>
      </c>
      <c r="B47" s="66" t="s">
        <v>21</v>
      </c>
      <c r="C47" s="67" t="s">
        <v>38</v>
      </c>
      <c r="D47" s="66" t="s">
        <v>27</v>
      </c>
      <c r="E47" s="66"/>
      <c r="F47" s="66"/>
      <c r="G47" s="68"/>
      <c r="H47" s="70">
        <v>72000</v>
      </c>
      <c r="I47" s="80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</row>
    <row r="48" spans="1:21" ht="30" x14ac:dyDescent="0.2">
      <c r="A48" s="58">
        <v>5</v>
      </c>
      <c r="B48" s="60"/>
      <c r="C48" s="69" t="s">
        <v>254</v>
      </c>
      <c r="D48" s="60"/>
      <c r="E48" s="58">
        <v>8</v>
      </c>
      <c r="F48" s="60" t="s">
        <v>73</v>
      </c>
      <c r="G48" s="70">
        <v>12000</v>
      </c>
      <c r="H48" s="70">
        <v>2800</v>
      </c>
      <c r="I48" s="80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</row>
    <row r="49" spans="1:21" x14ac:dyDescent="0.2">
      <c r="A49" s="58">
        <v>6</v>
      </c>
      <c r="B49" s="60"/>
      <c r="C49" s="69" t="s">
        <v>255</v>
      </c>
      <c r="D49" s="60"/>
      <c r="E49" s="58">
        <v>6</v>
      </c>
      <c r="F49" s="60" t="s">
        <v>73</v>
      </c>
      <c r="G49" s="70">
        <v>12000</v>
      </c>
      <c r="H49" s="70">
        <v>132000</v>
      </c>
      <c r="I49" s="80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</row>
    <row r="50" spans="1:21" x14ac:dyDescent="0.2">
      <c r="A50" s="58">
        <v>7</v>
      </c>
      <c r="B50" s="60"/>
      <c r="C50" s="69" t="s">
        <v>85</v>
      </c>
      <c r="D50" s="60"/>
      <c r="E50" s="58">
        <v>14</v>
      </c>
      <c r="F50" s="60" t="s">
        <v>73</v>
      </c>
      <c r="G50" s="70">
        <v>200</v>
      </c>
      <c r="H50" s="70">
        <v>108000</v>
      </c>
      <c r="I50" s="80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</row>
    <row r="51" spans="1:21" ht="15.75" x14ac:dyDescent="0.2">
      <c r="A51" s="58">
        <v>8</v>
      </c>
      <c r="B51" s="60"/>
      <c r="C51" s="69" t="s">
        <v>256</v>
      </c>
      <c r="D51" s="60"/>
      <c r="E51" s="58">
        <v>8</v>
      </c>
      <c r="F51" s="60" t="s">
        <v>73</v>
      </c>
      <c r="G51" s="70">
        <v>16500</v>
      </c>
      <c r="H51" s="71">
        <v>2357900</v>
      </c>
      <c r="I51" s="67" t="s">
        <v>24</v>
      </c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</row>
    <row r="52" spans="1:21" x14ac:dyDescent="0.2">
      <c r="A52" s="58">
        <v>9</v>
      </c>
      <c r="B52" s="60"/>
      <c r="C52" s="69" t="s">
        <v>257</v>
      </c>
      <c r="D52" s="60"/>
      <c r="E52" s="58">
        <v>6</v>
      </c>
      <c r="F52" s="60" t="s">
        <v>73</v>
      </c>
      <c r="G52" s="70">
        <v>18000</v>
      </c>
      <c r="H52" s="70">
        <v>64000</v>
      </c>
      <c r="I52" s="80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</row>
    <row r="53" spans="1:21" ht="15.75" x14ac:dyDescent="0.2">
      <c r="A53" s="116">
        <v>10</v>
      </c>
      <c r="B53" s="66" t="s">
        <v>21</v>
      </c>
      <c r="C53" s="67" t="s">
        <v>35</v>
      </c>
      <c r="D53" s="66" t="s">
        <v>27</v>
      </c>
      <c r="E53" s="66"/>
      <c r="F53" s="66"/>
      <c r="G53" s="68"/>
      <c r="H53" s="70">
        <v>64000</v>
      </c>
      <c r="I53" s="80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</row>
    <row r="54" spans="1:21" x14ac:dyDescent="0.2">
      <c r="A54" s="58">
        <v>11</v>
      </c>
      <c r="B54" s="60"/>
      <c r="C54" s="69" t="s">
        <v>158</v>
      </c>
      <c r="D54" s="60"/>
      <c r="E54" s="58">
        <v>8</v>
      </c>
      <c r="F54" s="60" t="s">
        <v>73</v>
      </c>
      <c r="G54" s="70">
        <v>8000</v>
      </c>
      <c r="H54" s="70">
        <v>1600</v>
      </c>
      <c r="I54" s="80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</row>
    <row r="55" spans="1:21" x14ac:dyDescent="0.2">
      <c r="A55" s="58">
        <v>12</v>
      </c>
      <c r="B55" s="60"/>
      <c r="C55" s="69" t="s">
        <v>159</v>
      </c>
      <c r="D55" s="60"/>
      <c r="E55" s="58">
        <v>8</v>
      </c>
      <c r="F55" s="60" t="s">
        <v>73</v>
      </c>
      <c r="G55" s="70">
        <v>8000</v>
      </c>
      <c r="H55" s="70">
        <v>16000</v>
      </c>
      <c r="I55" s="80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</row>
    <row r="56" spans="1:21" x14ac:dyDescent="0.2">
      <c r="A56" s="58">
        <v>13</v>
      </c>
      <c r="B56" s="60"/>
      <c r="C56" s="69" t="s">
        <v>160</v>
      </c>
      <c r="D56" s="60"/>
      <c r="E56" s="58">
        <v>8</v>
      </c>
      <c r="F56" s="60" t="s">
        <v>73</v>
      </c>
      <c r="G56" s="70">
        <v>200</v>
      </c>
      <c r="H56" s="70">
        <v>72000</v>
      </c>
      <c r="I56" s="80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</row>
    <row r="57" spans="1:21" ht="30" x14ac:dyDescent="0.2">
      <c r="A57" s="58">
        <v>14</v>
      </c>
      <c r="B57" s="60"/>
      <c r="C57" s="69" t="s">
        <v>161</v>
      </c>
      <c r="D57" s="60"/>
      <c r="E57" s="58">
        <v>16</v>
      </c>
      <c r="F57" s="60" t="s">
        <v>73</v>
      </c>
      <c r="G57" s="70">
        <v>1000</v>
      </c>
      <c r="H57" s="70">
        <v>128000</v>
      </c>
      <c r="I57" s="80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</row>
    <row r="58" spans="1:21" ht="30" x14ac:dyDescent="0.2">
      <c r="A58" s="58">
        <v>15</v>
      </c>
      <c r="B58" s="60"/>
      <c r="C58" s="69" t="s">
        <v>162</v>
      </c>
      <c r="D58" s="60"/>
      <c r="E58" s="58">
        <v>6</v>
      </c>
      <c r="F58" s="60" t="s">
        <v>73</v>
      </c>
      <c r="G58" s="70">
        <v>12000</v>
      </c>
      <c r="H58" s="70">
        <v>1600</v>
      </c>
      <c r="I58" s="80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</row>
    <row r="59" spans="1:21" ht="30" x14ac:dyDescent="0.2">
      <c r="A59" s="58">
        <v>16</v>
      </c>
      <c r="B59" s="60"/>
      <c r="C59" s="69" t="s">
        <v>163</v>
      </c>
      <c r="D59" s="60"/>
      <c r="E59" s="58">
        <v>16</v>
      </c>
      <c r="F59" s="60" t="s">
        <v>73</v>
      </c>
      <c r="G59" s="70">
        <v>8000</v>
      </c>
      <c r="H59" s="70">
        <v>16000</v>
      </c>
      <c r="I59" s="80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</row>
    <row r="60" spans="1:21" x14ac:dyDescent="0.2">
      <c r="A60" s="58">
        <v>17</v>
      </c>
      <c r="B60" s="60"/>
      <c r="C60" s="69" t="s">
        <v>164</v>
      </c>
      <c r="D60" s="60"/>
      <c r="E60" s="58">
        <v>8</v>
      </c>
      <c r="F60" s="60" t="s">
        <v>73</v>
      </c>
      <c r="G60" s="70">
        <v>200</v>
      </c>
      <c r="H60" s="70">
        <v>86100</v>
      </c>
      <c r="I60" s="80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</row>
    <row r="61" spans="1:21" x14ac:dyDescent="0.2">
      <c r="A61" s="58">
        <v>18</v>
      </c>
      <c r="B61" s="60"/>
      <c r="C61" s="69" t="s">
        <v>165</v>
      </c>
      <c r="D61" s="60"/>
      <c r="E61" s="58">
        <v>16</v>
      </c>
      <c r="F61" s="60" t="s">
        <v>73</v>
      </c>
      <c r="G61" s="70">
        <v>1000</v>
      </c>
      <c r="H61" s="70">
        <v>30800</v>
      </c>
      <c r="I61" s="80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</row>
    <row r="62" spans="1:21" ht="30" x14ac:dyDescent="0.2">
      <c r="A62" s="58">
        <v>19</v>
      </c>
      <c r="B62" s="60"/>
      <c r="C62" s="69" t="s">
        <v>166</v>
      </c>
      <c r="D62" s="60"/>
      <c r="E62" s="58">
        <v>6</v>
      </c>
      <c r="F62" s="60" t="s">
        <v>73</v>
      </c>
      <c r="G62" s="70">
        <v>14350</v>
      </c>
      <c r="H62" s="70">
        <v>64000</v>
      </c>
      <c r="I62" s="80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</row>
    <row r="63" spans="1:21" ht="30" x14ac:dyDescent="0.2">
      <c r="A63" s="58">
        <v>20</v>
      </c>
      <c r="B63" s="60"/>
      <c r="C63" s="69" t="s">
        <v>167</v>
      </c>
      <c r="D63" s="60"/>
      <c r="E63" s="58">
        <v>2</v>
      </c>
      <c r="F63" s="60" t="s">
        <v>73</v>
      </c>
      <c r="G63" s="70">
        <v>15400</v>
      </c>
      <c r="H63" s="70">
        <v>8000</v>
      </c>
      <c r="I63" s="80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</row>
    <row r="64" spans="1:21" x14ac:dyDescent="0.2">
      <c r="A64" s="58">
        <v>21</v>
      </c>
      <c r="B64" s="60"/>
      <c r="C64" s="69" t="s">
        <v>168</v>
      </c>
      <c r="D64" s="60"/>
      <c r="E64" s="58">
        <v>8</v>
      </c>
      <c r="F64" s="60" t="s">
        <v>73</v>
      </c>
      <c r="G64" s="70">
        <v>8000</v>
      </c>
      <c r="H64" s="70">
        <v>8000</v>
      </c>
      <c r="I64" s="80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</row>
    <row r="65" spans="1:21" x14ac:dyDescent="0.2">
      <c r="A65" s="58">
        <v>22</v>
      </c>
      <c r="B65" s="60"/>
      <c r="C65" s="69" t="s">
        <v>169</v>
      </c>
      <c r="D65" s="60"/>
      <c r="E65" s="58">
        <v>8</v>
      </c>
      <c r="F65" s="60" t="s">
        <v>73</v>
      </c>
      <c r="G65" s="70">
        <v>1000</v>
      </c>
      <c r="H65" s="70">
        <v>8000</v>
      </c>
      <c r="I65" s="80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</row>
    <row r="66" spans="1:21" x14ac:dyDescent="0.2">
      <c r="A66" s="58">
        <v>23</v>
      </c>
      <c r="B66" s="60"/>
      <c r="C66" s="69" t="s">
        <v>170</v>
      </c>
      <c r="D66" s="60"/>
      <c r="E66" s="58">
        <v>8</v>
      </c>
      <c r="F66" s="60" t="s">
        <v>73</v>
      </c>
      <c r="G66" s="70">
        <v>1000</v>
      </c>
      <c r="H66" s="70">
        <v>1600</v>
      </c>
      <c r="I66" s="80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</row>
    <row r="67" spans="1:21" x14ac:dyDescent="0.2">
      <c r="A67" s="58">
        <v>24</v>
      </c>
      <c r="B67" s="60"/>
      <c r="C67" s="69" t="s">
        <v>171</v>
      </c>
      <c r="D67" s="60"/>
      <c r="E67" s="58">
        <v>8</v>
      </c>
      <c r="F67" s="60" t="s">
        <v>73</v>
      </c>
      <c r="G67" s="70">
        <v>1000</v>
      </c>
      <c r="H67" s="70">
        <v>3200</v>
      </c>
      <c r="I67" s="80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</row>
    <row r="68" spans="1:21" x14ac:dyDescent="0.2">
      <c r="A68" s="58">
        <v>25</v>
      </c>
      <c r="B68" s="60"/>
      <c r="C68" s="69" t="s">
        <v>172</v>
      </c>
      <c r="D68" s="60"/>
      <c r="E68" s="58">
        <v>8</v>
      </c>
      <c r="F68" s="60" t="s">
        <v>73</v>
      </c>
      <c r="G68" s="70">
        <v>200</v>
      </c>
      <c r="H68" s="70">
        <v>3200</v>
      </c>
      <c r="I68" s="80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</row>
    <row r="69" spans="1:21" x14ac:dyDescent="0.2">
      <c r="A69" s="58">
        <v>26</v>
      </c>
      <c r="B69" s="60"/>
      <c r="C69" s="69" t="s">
        <v>173</v>
      </c>
      <c r="D69" s="60"/>
      <c r="E69" s="58">
        <v>8</v>
      </c>
      <c r="F69" s="60" t="s">
        <v>73</v>
      </c>
      <c r="G69" s="70">
        <v>400</v>
      </c>
      <c r="H69" s="70">
        <v>3200</v>
      </c>
      <c r="I69" s="80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</row>
    <row r="70" spans="1:21" x14ac:dyDescent="0.2">
      <c r="A70" s="58">
        <v>27</v>
      </c>
      <c r="B70" s="60"/>
      <c r="C70" s="69" t="s">
        <v>174</v>
      </c>
      <c r="D70" s="60"/>
      <c r="E70" s="58">
        <v>8</v>
      </c>
      <c r="F70" s="60" t="s">
        <v>73</v>
      </c>
      <c r="G70" s="70">
        <v>400</v>
      </c>
      <c r="H70" s="70">
        <v>79200</v>
      </c>
      <c r="I70" s="80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</row>
    <row r="71" spans="1:21" x14ac:dyDescent="0.2">
      <c r="A71" s="58">
        <v>28</v>
      </c>
      <c r="B71" s="60"/>
      <c r="C71" s="69" t="s">
        <v>175</v>
      </c>
      <c r="D71" s="60"/>
      <c r="E71" s="58">
        <v>8</v>
      </c>
      <c r="F71" s="60" t="s">
        <v>73</v>
      </c>
      <c r="G71" s="70">
        <v>400</v>
      </c>
      <c r="H71" s="70">
        <v>28800</v>
      </c>
      <c r="I71" s="80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ht="30" x14ac:dyDescent="0.2">
      <c r="A72" s="58">
        <v>29</v>
      </c>
      <c r="B72" s="60"/>
      <c r="C72" s="69" t="s">
        <v>176</v>
      </c>
      <c r="D72" s="60"/>
      <c r="E72" s="58">
        <v>6</v>
      </c>
      <c r="F72" s="60" t="s">
        <v>73</v>
      </c>
      <c r="G72" s="70">
        <v>13200</v>
      </c>
      <c r="H72" s="70">
        <v>64000</v>
      </c>
      <c r="I72" s="80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ht="30" x14ac:dyDescent="0.2">
      <c r="A73" s="58">
        <v>30</v>
      </c>
      <c r="B73" s="60"/>
      <c r="C73" s="69" t="s">
        <v>177</v>
      </c>
      <c r="D73" s="60"/>
      <c r="E73" s="58">
        <v>2</v>
      </c>
      <c r="F73" s="60" t="s">
        <v>73</v>
      </c>
      <c r="G73" s="70">
        <v>14400</v>
      </c>
      <c r="H73" s="70">
        <v>64000</v>
      </c>
      <c r="I73" s="80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x14ac:dyDescent="0.2">
      <c r="A74" s="58">
        <v>31</v>
      </c>
      <c r="B74" s="60"/>
      <c r="C74" s="69" t="s">
        <v>178</v>
      </c>
      <c r="D74" s="60"/>
      <c r="E74" s="58">
        <v>8</v>
      </c>
      <c r="F74" s="60" t="s">
        <v>73</v>
      </c>
      <c r="G74" s="70">
        <v>8000</v>
      </c>
      <c r="H74" s="70">
        <v>64000</v>
      </c>
      <c r="I74" s="80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x14ac:dyDescent="0.2">
      <c r="A75" s="58">
        <v>32</v>
      </c>
      <c r="B75" s="60"/>
      <c r="C75" s="69" t="s">
        <v>179</v>
      </c>
      <c r="D75" s="60"/>
      <c r="E75" s="58">
        <v>8</v>
      </c>
      <c r="F75" s="60" t="s">
        <v>73</v>
      </c>
      <c r="G75" s="70">
        <v>8000</v>
      </c>
      <c r="H75" s="70">
        <v>1600</v>
      </c>
      <c r="I75" s="80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x14ac:dyDescent="0.2">
      <c r="A76" s="58">
        <v>33</v>
      </c>
      <c r="B76" s="60"/>
      <c r="C76" s="69" t="s">
        <v>180</v>
      </c>
      <c r="D76" s="60"/>
      <c r="E76" s="58">
        <v>8</v>
      </c>
      <c r="F76" s="60" t="s">
        <v>73</v>
      </c>
      <c r="G76" s="70">
        <v>8000</v>
      </c>
      <c r="H76" s="70">
        <v>69300</v>
      </c>
      <c r="I76" s="80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x14ac:dyDescent="0.2">
      <c r="A77" s="58">
        <v>34</v>
      </c>
      <c r="B77" s="60"/>
      <c r="C77" s="69" t="s">
        <v>181</v>
      </c>
      <c r="D77" s="60"/>
      <c r="E77" s="58">
        <v>8</v>
      </c>
      <c r="F77" s="60" t="s">
        <v>73</v>
      </c>
      <c r="G77" s="70">
        <v>200</v>
      </c>
      <c r="H77" s="70">
        <v>25200</v>
      </c>
      <c r="I77" s="80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ht="30" x14ac:dyDescent="0.2">
      <c r="A78" s="58">
        <v>35</v>
      </c>
      <c r="B78" s="60"/>
      <c r="C78" s="69" t="s">
        <v>182</v>
      </c>
      <c r="D78" s="60"/>
      <c r="E78" s="58">
        <v>6</v>
      </c>
      <c r="F78" s="60" t="s">
        <v>73</v>
      </c>
      <c r="G78" s="70">
        <v>11550</v>
      </c>
      <c r="H78" s="70">
        <v>128000</v>
      </c>
      <c r="I78" s="80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ht="30" x14ac:dyDescent="0.2">
      <c r="A79" s="58">
        <v>36</v>
      </c>
      <c r="B79" s="60"/>
      <c r="C79" s="69" t="s">
        <v>183</v>
      </c>
      <c r="D79" s="60"/>
      <c r="E79" s="58">
        <v>2</v>
      </c>
      <c r="F79" s="60" t="s">
        <v>73</v>
      </c>
      <c r="G79" s="70">
        <v>12600</v>
      </c>
      <c r="H79" s="70">
        <v>1600</v>
      </c>
      <c r="I79" s="80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ht="30" x14ac:dyDescent="0.2">
      <c r="A80" s="58">
        <v>37</v>
      </c>
      <c r="B80" s="60"/>
      <c r="C80" s="69" t="s">
        <v>184</v>
      </c>
      <c r="D80" s="60"/>
      <c r="E80" s="58">
        <v>16</v>
      </c>
      <c r="F80" s="60" t="s">
        <v>73</v>
      </c>
      <c r="G80" s="70">
        <v>8000</v>
      </c>
      <c r="H80" s="70">
        <v>48600</v>
      </c>
      <c r="I80" s="80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</row>
    <row r="81" spans="1:21" x14ac:dyDescent="0.2">
      <c r="A81" s="58">
        <v>38</v>
      </c>
      <c r="B81" s="60"/>
      <c r="C81" s="69" t="s">
        <v>185</v>
      </c>
      <c r="D81" s="60"/>
      <c r="E81" s="58">
        <v>8</v>
      </c>
      <c r="F81" s="60" t="s">
        <v>73</v>
      </c>
      <c r="G81" s="70">
        <v>200</v>
      </c>
      <c r="H81" s="70">
        <v>18000</v>
      </c>
      <c r="I81" s="80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</row>
    <row r="82" spans="1:21" ht="30" x14ac:dyDescent="0.2">
      <c r="A82" s="58">
        <v>39</v>
      </c>
      <c r="B82" s="60"/>
      <c r="C82" s="69" t="s">
        <v>186</v>
      </c>
      <c r="D82" s="60"/>
      <c r="E82" s="58">
        <v>6</v>
      </c>
      <c r="F82" s="60" t="s">
        <v>73</v>
      </c>
      <c r="G82" s="70">
        <v>8100</v>
      </c>
      <c r="H82" s="70">
        <v>64000</v>
      </c>
      <c r="I82" s="80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</row>
    <row r="83" spans="1:21" ht="30" x14ac:dyDescent="0.2">
      <c r="A83" s="58">
        <v>40</v>
      </c>
      <c r="B83" s="60"/>
      <c r="C83" s="69" t="s">
        <v>187</v>
      </c>
      <c r="D83" s="60"/>
      <c r="E83" s="58">
        <v>2</v>
      </c>
      <c r="F83" s="60" t="s">
        <v>73</v>
      </c>
      <c r="G83" s="70">
        <v>9000</v>
      </c>
      <c r="H83" s="70">
        <v>64000</v>
      </c>
      <c r="I83" s="80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</row>
    <row r="84" spans="1:21" x14ac:dyDescent="0.2">
      <c r="A84" s="58">
        <v>41</v>
      </c>
      <c r="B84" s="60"/>
      <c r="C84" s="69" t="s">
        <v>188</v>
      </c>
      <c r="D84" s="60"/>
      <c r="E84" s="58">
        <v>8</v>
      </c>
      <c r="F84" s="60" t="s">
        <v>73</v>
      </c>
      <c r="G84" s="70">
        <v>8000</v>
      </c>
      <c r="H84" s="70">
        <v>1600</v>
      </c>
      <c r="I84" s="80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</row>
    <row r="85" spans="1:21" x14ac:dyDescent="0.2">
      <c r="A85" s="58">
        <v>42</v>
      </c>
      <c r="B85" s="60"/>
      <c r="C85" s="69" t="s">
        <v>189</v>
      </c>
      <c r="D85" s="60"/>
      <c r="E85" s="58">
        <v>8</v>
      </c>
      <c r="F85" s="60" t="s">
        <v>73</v>
      </c>
      <c r="G85" s="70">
        <v>8000</v>
      </c>
      <c r="H85" s="70">
        <v>56700</v>
      </c>
      <c r="I85" s="80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</row>
    <row r="86" spans="1:21" x14ac:dyDescent="0.2">
      <c r="A86" s="58">
        <v>43</v>
      </c>
      <c r="B86" s="60"/>
      <c r="C86" s="69" t="s">
        <v>190</v>
      </c>
      <c r="D86" s="60"/>
      <c r="E86" s="58">
        <v>8</v>
      </c>
      <c r="F86" s="60" t="s">
        <v>73</v>
      </c>
      <c r="G86" s="70">
        <v>200</v>
      </c>
      <c r="H86" s="70">
        <v>21000</v>
      </c>
      <c r="I86" s="80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</row>
    <row r="87" spans="1:21" ht="30" x14ac:dyDescent="0.2">
      <c r="A87" s="58">
        <v>44</v>
      </c>
      <c r="B87" s="60"/>
      <c r="C87" s="69" t="s">
        <v>191</v>
      </c>
      <c r="D87" s="60"/>
      <c r="E87" s="58">
        <v>6</v>
      </c>
      <c r="F87" s="60" t="s">
        <v>73</v>
      </c>
      <c r="G87" s="70">
        <v>9450</v>
      </c>
      <c r="H87" s="70">
        <v>1600</v>
      </c>
      <c r="I87" s="80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</row>
    <row r="88" spans="1:21" ht="30" x14ac:dyDescent="0.2">
      <c r="A88" s="58">
        <v>45</v>
      </c>
      <c r="B88" s="60"/>
      <c r="C88" s="69" t="s">
        <v>192</v>
      </c>
      <c r="D88" s="60"/>
      <c r="E88" s="58">
        <v>2</v>
      </c>
      <c r="F88" s="60" t="s">
        <v>73</v>
      </c>
      <c r="G88" s="70">
        <v>10500</v>
      </c>
      <c r="H88" s="70">
        <v>48600</v>
      </c>
      <c r="I88" s="80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</row>
    <row r="89" spans="1:21" x14ac:dyDescent="0.2">
      <c r="A89" s="58">
        <v>46</v>
      </c>
      <c r="B89" s="60"/>
      <c r="C89" s="69" t="s">
        <v>193</v>
      </c>
      <c r="D89" s="60"/>
      <c r="E89" s="58">
        <v>2</v>
      </c>
      <c r="F89" s="60" t="s">
        <v>76</v>
      </c>
      <c r="G89" s="70">
        <v>800</v>
      </c>
      <c r="H89" s="70">
        <v>18000</v>
      </c>
      <c r="I89" s="80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</row>
    <row r="90" spans="1:21" ht="30" x14ac:dyDescent="0.2">
      <c r="A90" s="58">
        <v>47</v>
      </c>
      <c r="B90" s="60"/>
      <c r="C90" s="69" t="s">
        <v>194</v>
      </c>
      <c r="D90" s="60"/>
      <c r="E90" s="58">
        <v>6</v>
      </c>
      <c r="F90" s="60" t="s">
        <v>73</v>
      </c>
      <c r="G90" s="70">
        <v>8100</v>
      </c>
      <c r="H90" s="70">
        <v>64000</v>
      </c>
      <c r="I90" s="80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</row>
    <row r="91" spans="1:21" ht="30" x14ac:dyDescent="0.2">
      <c r="A91" s="58">
        <v>48</v>
      </c>
      <c r="B91" s="60"/>
      <c r="C91" s="69" t="s">
        <v>195</v>
      </c>
      <c r="D91" s="60"/>
      <c r="E91" s="58">
        <v>2</v>
      </c>
      <c r="F91" s="60" t="s">
        <v>73</v>
      </c>
      <c r="G91" s="70">
        <v>9000</v>
      </c>
      <c r="H91" s="70">
        <v>1600</v>
      </c>
      <c r="I91" s="80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</row>
    <row r="92" spans="1:21" x14ac:dyDescent="0.2">
      <c r="A92" s="58">
        <v>49</v>
      </c>
      <c r="B92" s="60"/>
      <c r="C92" s="69" t="s">
        <v>196</v>
      </c>
      <c r="D92" s="60"/>
      <c r="E92" s="58">
        <v>8</v>
      </c>
      <c r="F92" s="60" t="s">
        <v>73</v>
      </c>
      <c r="G92" s="70">
        <v>8000</v>
      </c>
      <c r="H92" s="70">
        <v>128000</v>
      </c>
      <c r="I92" s="80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</row>
    <row r="93" spans="1:21" x14ac:dyDescent="0.2">
      <c r="A93" s="58">
        <v>50</v>
      </c>
      <c r="B93" s="60"/>
      <c r="C93" s="69" t="s">
        <v>197</v>
      </c>
      <c r="D93" s="60"/>
      <c r="E93" s="58">
        <v>8</v>
      </c>
      <c r="F93" s="60" t="s">
        <v>73</v>
      </c>
      <c r="G93" s="70">
        <v>200</v>
      </c>
      <c r="H93" s="70">
        <v>1600</v>
      </c>
      <c r="I93" s="80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</row>
    <row r="94" spans="1:21" x14ac:dyDescent="0.2">
      <c r="A94" s="58">
        <v>51</v>
      </c>
      <c r="B94" s="60"/>
      <c r="C94" s="69" t="s">
        <v>198</v>
      </c>
      <c r="D94" s="60"/>
      <c r="E94" s="58">
        <v>16</v>
      </c>
      <c r="F94" s="60" t="s">
        <v>73</v>
      </c>
      <c r="G94" s="70">
        <v>8000</v>
      </c>
      <c r="H94" s="70">
        <v>56700</v>
      </c>
      <c r="I94" s="80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</row>
    <row r="95" spans="1:21" x14ac:dyDescent="0.2">
      <c r="A95" s="58">
        <v>52</v>
      </c>
      <c r="B95" s="60"/>
      <c r="C95" s="69" t="s">
        <v>199</v>
      </c>
      <c r="D95" s="60"/>
      <c r="E95" s="58">
        <v>8</v>
      </c>
      <c r="F95" s="60" t="s">
        <v>73</v>
      </c>
      <c r="G95" s="70">
        <v>200</v>
      </c>
      <c r="H95" s="70">
        <v>21000</v>
      </c>
      <c r="I95" s="80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</row>
    <row r="96" spans="1:21" ht="30" x14ac:dyDescent="0.2">
      <c r="A96" s="58">
        <v>53</v>
      </c>
      <c r="B96" s="60"/>
      <c r="C96" s="69" t="s">
        <v>200</v>
      </c>
      <c r="D96" s="60"/>
      <c r="E96" s="58">
        <v>6</v>
      </c>
      <c r="F96" s="60" t="s">
        <v>73</v>
      </c>
      <c r="G96" s="70">
        <v>9450</v>
      </c>
      <c r="H96" s="70">
        <v>128000</v>
      </c>
      <c r="I96" s="80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</row>
    <row r="97" spans="1:21" ht="30" x14ac:dyDescent="0.2">
      <c r="A97" s="58">
        <v>54</v>
      </c>
      <c r="B97" s="60"/>
      <c r="C97" s="69" t="s">
        <v>201</v>
      </c>
      <c r="D97" s="60"/>
      <c r="E97" s="58">
        <v>2</v>
      </c>
      <c r="F97" s="60" t="s">
        <v>73</v>
      </c>
      <c r="G97" s="70">
        <v>10500</v>
      </c>
      <c r="H97" s="70">
        <v>1600</v>
      </c>
      <c r="I97" s="80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</row>
    <row r="98" spans="1:21" x14ac:dyDescent="0.2">
      <c r="A98" s="58">
        <v>55</v>
      </c>
      <c r="B98" s="60"/>
      <c r="C98" s="69" t="s">
        <v>202</v>
      </c>
      <c r="D98" s="60"/>
      <c r="E98" s="58">
        <v>16</v>
      </c>
      <c r="F98" s="60" t="s">
        <v>73</v>
      </c>
      <c r="G98" s="70">
        <v>8000</v>
      </c>
      <c r="H98" s="70">
        <v>79200</v>
      </c>
      <c r="I98" s="80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</row>
    <row r="99" spans="1:21" x14ac:dyDescent="0.2">
      <c r="A99" s="58">
        <v>56</v>
      </c>
      <c r="B99" s="60"/>
      <c r="C99" s="69" t="s">
        <v>203</v>
      </c>
      <c r="D99" s="60"/>
      <c r="E99" s="58">
        <v>8</v>
      </c>
      <c r="F99" s="60" t="s">
        <v>73</v>
      </c>
      <c r="G99" s="70">
        <v>200</v>
      </c>
      <c r="H99" s="70">
        <v>8000</v>
      </c>
      <c r="I99" s="80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</row>
    <row r="100" spans="1:21" ht="30" x14ac:dyDescent="0.2">
      <c r="A100" s="58">
        <v>57</v>
      </c>
      <c r="B100" s="60"/>
      <c r="C100" s="69" t="s">
        <v>204</v>
      </c>
      <c r="D100" s="60"/>
      <c r="E100" s="58">
        <v>6</v>
      </c>
      <c r="F100" s="60" t="s">
        <v>73</v>
      </c>
      <c r="G100" s="70">
        <v>13200</v>
      </c>
      <c r="H100" s="70">
        <v>56700</v>
      </c>
      <c r="I100" s="80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</row>
    <row r="101" spans="1:21" x14ac:dyDescent="0.2">
      <c r="A101" s="58">
        <v>58</v>
      </c>
      <c r="B101" s="60"/>
      <c r="C101" s="69" t="s">
        <v>205</v>
      </c>
      <c r="D101" s="60"/>
      <c r="E101" s="58">
        <v>16</v>
      </c>
      <c r="F101" s="60" t="s">
        <v>73</v>
      </c>
      <c r="G101" s="70">
        <v>500</v>
      </c>
      <c r="H101" s="70">
        <v>21000</v>
      </c>
      <c r="I101" s="80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</row>
    <row r="102" spans="1:21" ht="30" x14ac:dyDescent="0.2">
      <c r="A102" s="58">
        <v>59</v>
      </c>
      <c r="B102" s="60"/>
      <c r="C102" s="69" t="s">
        <v>206</v>
      </c>
      <c r="D102" s="60"/>
      <c r="E102" s="58">
        <v>6</v>
      </c>
      <c r="F102" s="60" t="s">
        <v>73</v>
      </c>
      <c r="G102" s="70">
        <v>9450</v>
      </c>
      <c r="H102" s="70">
        <v>64000</v>
      </c>
      <c r="I102" s="80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</row>
    <row r="103" spans="1:21" ht="30" x14ac:dyDescent="0.2">
      <c r="A103" s="58">
        <v>60</v>
      </c>
      <c r="B103" s="60"/>
      <c r="C103" s="69" t="s">
        <v>207</v>
      </c>
      <c r="D103" s="60"/>
      <c r="E103" s="58">
        <v>2</v>
      </c>
      <c r="F103" s="60" t="s">
        <v>73</v>
      </c>
      <c r="G103" s="70">
        <v>10500</v>
      </c>
      <c r="H103" s="70">
        <v>28800</v>
      </c>
      <c r="I103" s="80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</row>
    <row r="104" spans="1:21" x14ac:dyDescent="0.2">
      <c r="A104" s="58">
        <v>61</v>
      </c>
      <c r="B104" s="60"/>
      <c r="C104" s="69" t="s">
        <v>208</v>
      </c>
      <c r="D104" s="60"/>
      <c r="E104" s="58">
        <v>8</v>
      </c>
      <c r="F104" s="60" t="s">
        <v>73</v>
      </c>
      <c r="G104" s="70">
        <v>8000</v>
      </c>
      <c r="H104" s="70">
        <v>64000</v>
      </c>
      <c r="I104" s="80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</row>
    <row r="105" spans="1:21" ht="30" x14ac:dyDescent="0.2">
      <c r="A105" s="58">
        <v>62</v>
      </c>
      <c r="B105" s="60"/>
      <c r="C105" s="69" t="s">
        <v>209</v>
      </c>
      <c r="D105" s="60"/>
      <c r="E105" s="58">
        <v>2</v>
      </c>
      <c r="F105" s="60" t="s">
        <v>73</v>
      </c>
      <c r="G105" s="70">
        <v>14400</v>
      </c>
      <c r="H105" s="70">
        <v>64000</v>
      </c>
      <c r="I105" s="80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</row>
    <row r="106" spans="1:21" x14ac:dyDescent="0.2">
      <c r="A106" s="58">
        <v>63</v>
      </c>
      <c r="B106" s="60"/>
      <c r="C106" s="69" t="s">
        <v>210</v>
      </c>
      <c r="D106" s="60"/>
      <c r="E106" s="58">
        <v>8</v>
      </c>
      <c r="F106" s="60" t="s">
        <v>73</v>
      </c>
      <c r="G106" s="70">
        <v>8000</v>
      </c>
      <c r="H106" s="70">
        <v>1600</v>
      </c>
      <c r="I106" s="80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</row>
    <row r="107" spans="1:21" x14ac:dyDescent="0.2">
      <c r="A107" s="58">
        <v>64</v>
      </c>
      <c r="B107" s="60"/>
      <c r="C107" s="69" t="s">
        <v>211</v>
      </c>
      <c r="D107" s="60"/>
      <c r="E107" s="58">
        <v>8</v>
      </c>
      <c r="F107" s="60" t="s">
        <v>73</v>
      </c>
      <c r="G107" s="70">
        <v>8000</v>
      </c>
      <c r="H107" s="70">
        <v>16000</v>
      </c>
      <c r="I107" s="80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</row>
    <row r="108" spans="1:21" x14ac:dyDescent="0.2">
      <c r="A108" s="58">
        <v>65</v>
      </c>
      <c r="B108" s="60"/>
      <c r="C108" s="69" t="s">
        <v>212</v>
      </c>
      <c r="D108" s="60"/>
      <c r="E108" s="58">
        <v>8</v>
      </c>
      <c r="F108" s="60" t="s">
        <v>73</v>
      </c>
      <c r="G108" s="70">
        <v>200</v>
      </c>
      <c r="H108" s="70">
        <v>59400</v>
      </c>
      <c r="I108" s="80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</row>
    <row r="109" spans="1:21" x14ac:dyDescent="0.2">
      <c r="A109" s="58">
        <v>66</v>
      </c>
      <c r="B109" s="60"/>
      <c r="C109" s="69" t="s">
        <v>213</v>
      </c>
      <c r="D109" s="60"/>
      <c r="E109" s="58">
        <v>16</v>
      </c>
      <c r="F109" s="60" t="s">
        <v>73</v>
      </c>
      <c r="G109" s="70">
        <v>1000</v>
      </c>
      <c r="H109" s="70">
        <v>21600</v>
      </c>
      <c r="I109" s="80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</row>
    <row r="110" spans="1:21" ht="30" x14ac:dyDescent="0.2">
      <c r="A110" s="58">
        <v>67</v>
      </c>
      <c r="B110" s="60"/>
      <c r="C110" s="69" t="s">
        <v>214</v>
      </c>
      <c r="D110" s="60"/>
      <c r="E110" s="58">
        <v>6</v>
      </c>
      <c r="F110" s="60" t="s">
        <v>73</v>
      </c>
      <c r="G110" s="70">
        <v>9900</v>
      </c>
      <c r="H110" s="70">
        <v>24000</v>
      </c>
      <c r="I110" s="80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</row>
    <row r="111" spans="1:21" ht="30" x14ac:dyDescent="0.2">
      <c r="A111" s="58">
        <v>68</v>
      </c>
      <c r="B111" s="60"/>
      <c r="C111" s="69" t="s">
        <v>215</v>
      </c>
      <c r="D111" s="60"/>
      <c r="E111" s="58">
        <v>2</v>
      </c>
      <c r="F111" s="60" t="s">
        <v>73</v>
      </c>
      <c r="G111" s="70">
        <v>10800</v>
      </c>
      <c r="H111" s="71">
        <v>199800</v>
      </c>
      <c r="I111" s="67" t="s">
        <v>24</v>
      </c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</row>
    <row r="112" spans="1:21" ht="30" x14ac:dyDescent="0.2">
      <c r="A112" s="58">
        <v>69</v>
      </c>
      <c r="B112" s="60"/>
      <c r="C112" s="69" t="s">
        <v>216</v>
      </c>
      <c r="D112" s="60"/>
      <c r="E112" s="58">
        <v>2</v>
      </c>
      <c r="F112" s="60" t="s">
        <v>73</v>
      </c>
      <c r="G112" s="70">
        <v>12000</v>
      </c>
      <c r="H112" s="70">
        <v>37800</v>
      </c>
      <c r="I112" s="80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</row>
    <row r="113" spans="1:21" ht="15.75" x14ac:dyDescent="0.2">
      <c r="A113" s="116">
        <v>70</v>
      </c>
      <c r="B113" s="66" t="s">
        <v>21</v>
      </c>
      <c r="C113" s="67" t="s">
        <v>29</v>
      </c>
      <c r="D113" s="66" t="s">
        <v>27</v>
      </c>
      <c r="E113" s="66"/>
      <c r="F113" s="66"/>
      <c r="G113" s="68"/>
      <c r="H113" s="70">
        <v>22000</v>
      </c>
      <c r="I113" s="80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</row>
    <row r="114" spans="1:21" x14ac:dyDescent="0.2">
      <c r="A114" s="58">
        <v>71</v>
      </c>
      <c r="B114" s="60"/>
      <c r="C114" s="69" t="s">
        <v>88</v>
      </c>
      <c r="D114" s="60"/>
      <c r="E114" s="58">
        <v>54</v>
      </c>
      <c r="F114" s="60" t="s">
        <v>73</v>
      </c>
      <c r="G114" s="70">
        <v>700</v>
      </c>
      <c r="H114" s="70">
        <v>44000</v>
      </c>
      <c r="I114" s="80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</row>
    <row r="115" spans="1:21" ht="30" x14ac:dyDescent="0.2">
      <c r="A115" s="58">
        <v>72</v>
      </c>
      <c r="B115" s="60"/>
      <c r="C115" s="69" t="s">
        <v>89</v>
      </c>
      <c r="D115" s="60"/>
      <c r="E115" s="58">
        <v>10</v>
      </c>
      <c r="F115" s="60" t="s">
        <v>73</v>
      </c>
      <c r="G115" s="70">
        <v>2200</v>
      </c>
      <c r="H115" s="70">
        <v>96000</v>
      </c>
      <c r="I115" s="80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</row>
    <row r="116" spans="1:21" ht="15.75" x14ac:dyDescent="0.2">
      <c r="A116" s="58">
        <v>73</v>
      </c>
      <c r="B116" s="60"/>
      <c r="C116" s="69" t="s">
        <v>90</v>
      </c>
      <c r="D116" s="60"/>
      <c r="E116" s="58">
        <v>20</v>
      </c>
      <c r="F116" s="60" t="s">
        <v>73</v>
      </c>
      <c r="G116" s="70">
        <v>2200</v>
      </c>
      <c r="H116" s="71">
        <v>434100</v>
      </c>
      <c r="I116" s="67" t="s">
        <v>24</v>
      </c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</row>
    <row r="117" spans="1:21" ht="30" x14ac:dyDescent="0.2">
      <c r="A117" s="58">
        <v>74</v>
      </c>
      <c r="B117" s="60"/>
      <c r="C117" s="69" t="s">
        <v>91</v>
      </c>
      <c r="D117" s="60"/>
      <c r="E117" s="58">
        <v>16</v>
      </c>
      <c r="F117" s="60" t="s">
        <v>73</v>
      </c>
      <c r="G117" s="70">
        <v>6000</v>
      </c>
      <c r="H117" s="70">
        <v>48000</v>
      </c>
      <c r="I117" s="80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</row>
    <row r="118" spans="1:21" ht="15.75" x14ac:dyDescent="0.2">
      <c r="A118" s="116">
        <v>75</v>
      </c>
      <c r="B118" s="66" t="s">
        <v>21</v>
      </c>
      <c r="C118" s="67" t="s">
        <v>36</v>
      </c>
      <c r="D118" s="66" t="s">
        <v>27</v>
      </c>
      <c r="E118" s="66"/>
      <c r="F118" s="66"/>
      <c r="G118" s="68"/>
      <c r="H118" s="70">
        <v>48000</v>
      </c>
      <c r="I118" s="80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</row>
    <row r="119" spans="1:21" x14ac:dyDescent="0.2">
      <c r="A119" s="58">
        <v>76</v>
      </c>
      <c r="B119" s="60"/>
      <c r="C119" s="69" t="s">
        <v>217</v>
      </c>
      <c r="D119" s="60"/>
      <c r="E119" s="58">
        <v>6</v>
      </c>
      <c r="F119" s="60" t="s">
        <v>73</v>
      </c>
      <c r="G119" s="70">
        <v>8000</v>
      </c>
      <c r="H119" s="70">
        <v>1200</v>
      </c>
      <c r="I119" s="80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</row>
    <row r="120" spans="1:21" x14ac:dyDescent="0.2">
      <c r="A120" s="58">
        <v>77</v>
      </c>
      <c r="B120" s="60"/>
      <c r="C120" s="69" t="s">
        <v>218</v>
      </c>
      <c r="D120" s="60"/>
      <c r="E120" s="58">
        <v>6</v>
      </c>
      <c r="F120" s="60" t="s">
        <v>73</v>
      </c>
      <c r="G120" s="70">
        <v>8000</v>
      </c>
      <c r="H120" s="70">
        <v>6000</v>
      </c>
      <c r="I120" s="80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</row>
    <row r="121" spans="1:21" x14ac:dyDescent="0.2">
      <c r="A121" s="58">
        <v>78</v>
      </c>
      <c r="B121" s="60"/>
      <c r="C121" s="69" t="s">
        <v>219</v>
      </c>
      <c r="D121" s="60"/>
      <c r="E121" s="58">
        <v>6</v>
      </c>
      <c r="F121" s="60" t="s">
        <v>73</v>
      </c>
      <c r="G121" s="70">
        <v>200</v>
      </c>
      <c r="H121" s="70">
        <v>45000</v>
      </c>
      <c r="I121" s="80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</row>
    <row r="122" spans="1:21" ht="30" x14ac:dyDescent="0.2">
      <c r="A122" s="58">
        <v>79</v>
      </c>
      <c r="B122" s="60"/>
      <c r="C122" s="69" t="s">
        <v>220</v>
      </c>
      <c r="D122" s="60"/>
      <c r="E122" s="58">
        <v>6</v>
      </c>
      <c r="F122" s="60" t="s">
        <v>73</v>
      </c>
      <c r="G122" s="70">
        <v>1000</v>
      </c>
      <c r="H122" s="70">
        <v>1200</v>
      </c>
      <c r="I122" s="80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</row>
    <row r="123" spans="1:21" ht="30" x14ac:dyDescent="0.2">
      <c r="A123" s="58">
        <v>80</v>
      </c>
      <c r="B123" s="60"/>
      <c r="C123" s="69" t="s">
        <v>221</v>
      </c>
      <c r="D123" s="60"/>
      <c r="E123" s="58">
        <v>6</v>
      </c>
      <c r="F123" s="60" t="s">
        <v>73</v>
      </c>
      <c r="G123" s="70">
        <v>7500</v>
      </c>
      <c r="H123" s="70">
        <v>48000</v>
      </c>
      <c r="I123" s="80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</row>
    <row r="124" spans="1:21" x14ac:dyDescent="0.2">
      <c r="A124" s="58">
        <v>81</v>
      </c>
      <c r="B124" s="60"/>
      <c r="C124" s="69" t="s">
        <v>222</v>
      </c>
      <c r="D124" s="60"/>
      <c r="E124" s="58">
        <v>6</v>
      </c>
      <c r="F124" s="60" t="s">
        <v>73</v>
      </c>
      <c r="G124" s="70">
        <v>200</v>
      </c>
      <c r="H124" s="70">
        <v>48000</v>
      </c>
      <c r="I124" s="80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</row>
    <row r="125" spans="1:21" x14ac:dyDescent="0.2">
      <c r="A125" s="58">
        <v>82</v>
      </c>
      <c r="B125" s="60"/>
      <c r="C125" s="69" t="s">
        <v>223</v>
      </c>
      <c r="D125" s="60"/>
      <c r="E125" s="58">
        <v>6</v>
      </c>
      <c r="F125" s="60" t="s">
        <v>73</v>
      </c>
      <c r="G125" s="70">
        <v>8000</v>
      </c>
      <c r="H125" s="70">
        <v>33750</v>
      </c>
      <c r="I125" s="80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</row>
    <row r="126" spans="1:21" x14ac:dyDescent="0.2">
      <c r="A126" s="58">
        <v>83</v>
      </c>
      <c r="B126" s="60"/>
      <c r="C126" s="69" t="s">
        <v>224</v>
      </c>
      <c r="D126" s="60"/>
      <c r="E126" s="58">
        <v>6</v>
      </c>
      <c r="F126" s="60" t="s">
        <v>73</v>
      </c>
      <c r="G126" s="70">
        <v>8000</v>
      </c>
      <c r="H126" s="70">
        <v>7500</v>
      </c>
      <c r="I126" s="80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</row>
    <row r="127" spans="1:21" x14ac:dyDescent="0.2">
      <c r="A127" s="58">
        <v>84</v>
      </c>
      <c r="B127" s="60"/>
      <c r="C127" s="69" t="s">
        <v>225</v>
      </c>
      <c r="D127" s="60"/>
      <c r="E127" s="58">
        <v>5</v>
      </c>
      <c r="F127" s="60" t="s">
        <v>73</v>
      </c>
      <c r="G127" s="70">
        <v>6750</v>
      </c>
      <c r="H127" s="70">
        <v>48000</v>
      </c>
      <c r="I127" s="80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</row>
    <row r="128" spans="1:21" x14ac:dyDescent="0.2">
      <c r="A128" s="58">
        <v>85</v>
      </c>
      <c r="B128" s="60"/>
      <c r="C128" s="69" t="s">
        <v>226</v>
      </c>
      <c r="D128" s="60"/>
      <c r="E128" s="58">
        <v>1</v>
      </c>
      <c r="F128" s="60" t="s">
        <v>73</v>
      </c>
      <c r="G128" s="70">
        <v>7500</v>
      </c>
      <c r="H128" s="70">
        <v>48000</v>
      </c>
      <c r="I128" s="80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</row>
    <row r="129" spans="1:21" x14ac:dyDescent="0.2">
      <c r="A129" s="58">
        <v>86</v>
      </c>
      <c r="B129" s="60"/>
      <c r="C129" s="69" t="s">
        <v>227</v>
      </c>
      <c r="D129" s="60"/>
      <c r="E129" s="58">
        <v>6</v>
      </c>
      <c r="F129" s="60" t="s">
        <v>73</v>
      </c>
      <c r="G129" s="70">
        <v>8000</v>
      </c>
      <c r="H129" s="70">
        <v>1200</v>
      </c>
      <c r="I129" s="80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</row>
    <row r="130" spans="1:21" x14ac:dyDescent="0.2">
      <c r="A130" s="58">
        <v>87</v>
      </c>
      <c r="B130" s="60"/>
      <c r="C130" s="69" t="s">
        <v>228</v>
      </c>
      <c r="D130" s="60"/>
      <c r="E130" s="58">
        <v>6</v>
      </c>
      <c r="F130" s="60" t="s">
        <v>73</v>
      </c>
      <c r="G130" s="70">
        <v>8000</v>
      </c>
      <c r="H130" s="70">
        <v>9000</v>
      </c>
      <c r="I130" s="80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</row>
    <row r="131" spans="1:21" x14ac:dyDescent="0.2">
      <c r="A131" s="58">
        <v>88</v>
      </c>
      <c r="B131" s="60"/>
      <c r="C131" s="69" t="s">
        <v>229</v>
      </c>
      <c r="D131" s="60"/>
      <c r="E131" s="58">
        <v>6</v>
      </c>
      <c r="F131" s="60" t="s">
        <v>73</v>
      </c>
      <c r="G131" s="70">
        <v>200</v>
      </c>
      <c r="H131" s="70">
        <v>41250</v>
      </c>
      <c r="I131" s="80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</row>
    <row r="132" spans="1:21" ht="15.75" x14ac:dyDescent="0.2">
      <c r="A132" s="58">
        <v>89</v>
      </c>
      <c r="B132" s="60"/>
      <c r="C132" s="69" t="s">
        <v>230</v>
      </c>
      <c r="D132" s="60"/>
      <c r="E132" s="58">
        <v>1</v>
      </c>
      <c r="F132" s="60" t="s">
        <v>73</v>
      </c>
      <c r="G132" s="70">
        <v>9000</v>
      </c>
      <c r="H132" s="71">
        <v>170100</v>
      </c>
      <c r="I132" s="67" t="s">
        <v>24</v>
      </c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</row>
    <row r="133" spans="1:21" ht="30" x14ac:dyDescent="0.2">
      <c r="A133" s="58">
        <v>90</v>
      </c>
      <c r="B133" s="60"/>
      <c r="C133" s="69" t="s">
        <v>231</v>
      </c>
      <c r="D133" s="60"/>
      <c r="E133" s="58">
        <v>5</v>
      </c>
      <c r="F133" s="60" t="s">
        <v>73</v>
      </c>
      <c r="G133" s="70">
        <v>8250</v>
      </c>
      <c r="H133" s="70">
        <v>64000</v>
      </c>
      <c r="I133" s="80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</row>
    <row r="134" spans="1:21" ht="15.75" x14ac:dyDescent="0.2">
      <c r="A134" s="116">
        <v>91</v>
      </c>
      <c r="B134" s="66" t="s">
        <v>21</v>
      </c>
      <c r="C134" s="67" t="s">
        <v>26</v>
      </c>
      <c r="D134" s="66" t="s">
        <v>27</v>
      </c>
      <c r="E134" s="66"/>
      <c r="F134" s="66"/>
      <c r="G134" s="68"/>
      <c r="H134" s="70">
        <v>64000</v>
      </c>
      <c r="I134" s="80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</row>
    <row r="135" spans="1:21" x14ac:dyDescent="0.2">
      <c r="A135" s="58">
        <v>92</v>
      </c>
      <c r="B135" s="60"/>
      <c r="C135" s="69" t="s">
        <v>83</v>
      </c>
      <c r="D135" s="60"/>
      <c r="E135" s="58">
        <v>8</v>
      </c>
      <c r="F135" s="60" t="s">
        <v>73</v>
      </c>
      <c r="G135" s="70">
        <v>8000</v>
      </c>
      <c r="H135" s="70">
        <v>1600</v>
      </c>
      <c r="I135" s="80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</row>
    <row r="136" spans="1:21" x14ac:dyDescent="0.2">
      <c r="A136" s="58">
        <v>93</v>
      </c>
      <c r="B136" s="60"/>
      <c r="C136" s="69" t="s">
        <v>84</v>
      </c>
      <c r="D136" s="60"/>
      <c r="E136" s="58">
        <v>8</v>
      </c>
      <c r="F136" s="60" t="s">
        <v>73</v>
      </c>
      <c r="G136" s="70">
        <v>8000</v>
      </c>
      <c r="H136" s="70">
        <v>29700</v>
      </c>
      <c r="I136" s="80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</row>
    <row r="137" spans="1:21" x14ac:dyDescent="0.2">
      <c r="A137" s="58">
        <v>94</v>
      </c>
      <c r="B137" s="60"/>
      <c r="C137" s="69" t="s">
        <v>85</v>
      </c>
      <c r="D137" s="60"/>
      <c r="E137" s="58">
        <v>8</v>
      </c>
      <c r="F137" s="60" t="s">
        <v>73</v>
      </c>
      <c r="G137" s="70">
        <v>200</v>
      </c>
      <c r="H137" s="70">
        <v>10800</v>
      </c>
      <c r="I137" s="80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</row>
    <row r="138" spans="1:21" ht="15.75" x14ac:dyDescent="0.2">
      <c r="A138" s="58">
        <v>95</v>
      </c>
      <c r="B138" s="60"/>
      <c r="C138" s="69" t="s">
        <v>86</v>
      </c>
      <c r="D138" s="60"/>
      <c r="E138" s="58">
        <v>6</v>
      </c>
      <c r="F138" s="60" t="s">
        <v>73</v>
      </c>
      <c r="G138" s="70">
        <v>4950</v>
      </c>
      <c r="H138" s="71">
        <v>214060</v>
      </c>
      <c r="I138" s="67" t="s">
        <v>24</v>
      </c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</row>
    <row r="139" spans="1:21" x14ac:dyDescent="0.2">
      <c r="A139" s="58">
        <v>96</v>
      </c>
      <c r="B139" s="60"/>
      <c r="C139" s="69" t="s">
        <v>87</v>
      </c>
      <c r="D139" s="60"/>
      <c r="E139" s="58">
        <v>2</v>
      </c>
      <c r="F139" s="60" t="s">
        <v>73</v>
      </c>
      <c r="G139" s="70">
        <v>5400</v>
      </c>
      <c r="H139" s="70">
        <v>20700</v>
      </c>
      <c r="I139" s="80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</row>
    <row r="140" spans="1:21" ht="15.75" x14ac:dyDescent="0.2">
      <c r="A140" s="116">
        <v>97</v>
      </c>
      <c r="B140" s="66" t="s">
        <v>21</v>
      </c>
      <c r="C140" s="67" t="s">
        <v>37</v>
      </c>
      <c r="D140" s="66" t="s">
        <v>27</v>
      </c>
      <c r="E140" s="66"/>
      <c r="F140" s="66"/>
      <c r="G140" s="68"/>
      <c r="H140" s="70">
        <v>20700</v>
      </c>
      <c r="I140" s="80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</row>
    <row r="141" spans="1:21" x14ac:dyDescent="0.2">
      <c r="A141" s="58">
        <v>98</v>
      </c>
      <c r="B141" s="60"/>
      <c r="C141" s="69" t="s">
        <v>232</v>
      </c>
      <c r="D141" s="60"/>
      <c r="E141" s="58">
        <v>3</v>
      </c>
      <c r="F141" s="60" t="s">
        <v>73</v>
      </c>
      <c r="G141" s="70">
        <v>6900</v>
      </c>
      <c r="H141" s="70">
        <v>600</v>
      </c>
      <c r="I141" s="80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</row>
    <row r="142" spans="1:21" x14ac:dyDescent="0.2">
      <c r="A142" s="58">
        <v>99</v>
      </c>
      <c r="B142" s="60"/>
      <c r="C142" s="69" t="s">
        <v>233</v>
      </c>
      <c r="D142" s="60"/>
      <c r="E142" s="58">
        <v>3</v>
      </c>
      <c r="F142" s="60" t="s">
        <v>73</v>
      </c>
      <c r="G142" s="70">
        <v>6900</v>
      </c>
      <c r="H142" s="70">
        <v>3500</v>
      </c>
      <c r="I142" s="80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</row>
    <row r="143" spans="1:21" x14ac:dyDescent="0.2">
      <c r="A143" s="58">
        <v>100</v>
      </c>
      <c r="B143" s="60"/>
      <c r="C143" s="69" t="s">
        <v>234</v>
      </c>
      <c r="D143" s="60"/>
      <c r="E143" s="58">
        <v>3</v>
      </c>
      <c r="F143" s="60" t="s">
        <v>73</v>
      </c>
      <c r="G143" s="70">
        <v>200</v>
      </c>
      <c r="H143" s="70">
        <v>9000</v>
      </c>
      <c r="I143" s="80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</row>
    <row r="144" spans="1:21" ht="30" x14ac:dyDescent="0.2">
      <c r="A144" s="58">
        <v>101</v>
      </c>
      <c r="B144" s="60"/>
      <c r="C144" s="69" t="s">
        <v>235</v>
      </c>
      <c r="D144" s="60"/>
      <c r="E144" s="58">
        <v>7</v>
      </c>
      <c r="F144" s="60" t="s">
        <v>73</v>
      </c>
      <c r="G144" s="70">
        <v>500</v>
      </c>
      <c r="H144" s="70">
        <v>13800</v>
      </c>
      <c r="I144" s="80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</row>
    <row r="145" spans="1:21" x14ac:dyDescent="0.2">
      <c r="A145" s="58">
        <v>102</v>
      </c>
      <c r="B145" s="60"/>
      <c r="C145" s="69" t="s">
        <v>236</v>
      </c>
      <c r="D145" s="60"/>
      <c r="E145" s="58">
        <v>2</v>
      </c>
      <c r="F145" s="60" t="s">
        <v>73</v>
      </c>
      <c r="G145" s="70">
        <v>4500</v>
      </c>
      <c r="H145" s="70">
        <v>13800</v>
      </c>
      <c r="I145" s="80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</row>
    <row r="146" spans="1:21" x14ac:dyDescent="0.2">
      <c r="A146" s="58">
        <v>103</v>
      </c>
      <c r="B146" s="60"/>
      <c r="C146" s="69" t="s">
        <v>237</v>
      </c>
      <c r="D146" s="60"/>
      <c r="E146" s="58">
        <v>2</v>
      </c>
      <c r="F146" s="60" t="s">
        <v>73</v>
      </c>
      <c r="G146" s="70">
        <v>6900</v>
      </c>
      <c r="H146" s="70">
        <v>1260</v>
      </c>
      <c r="I146" s="80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</row>
    <row r="147" spans="1:21" x14ac:dyDescent="0.2">
      <c r="A147" s="58">
        <v>104</v>
      </c>
      <c r="B147" s="60"/>
      <c r="C147" s="69" t="s">
        <v>238</v>
      </c>
      <c r="D147" s="60"/>
      <c r="E147" s="58">
        <v>2</v>
      </c>
      <c r="F147" s="60" t="s">
        <v>73</v>
      </c>
      <c r="G147" s="70">
        <v>6900</v>
      </c>
      <c r="H147" s="70">
        <v>800</v>
      </c>
      <c r="I147" s="80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</row>
    <row r="148" spans="1:21" x14ac:dyDescent="0.2">
      <c r="A148" s="58">
        <v>105</v>
      </c>
      <c r="B148" s="60"/>
      <c r="C148" s="69" t="s">
        <v>239</v>
      </c>
      <c r="D148" s="60"/>
      <c r="E148" s="58">
        <v>2</v>
      </c>
      <c r="F148" s="60" t="s">
        <v>73</v>
      </c>
      <c r="G148" s="70">
        <v>630</v>
      </c>
      <c r="H148" s="70">
        <v>19800</v>
      </c>
      <c r="I148" s="80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</row>
    <row r="149" spans="1:21" x14ac:dyDescent="0.2">
      <c r="A149" s="58">
        <v>106</v>
      </c>
      <c r="B149" s="60"/>
      <c r="C149" s="69" t="s">
        <v>240</v>
      </c>
      <c r="D149" s="60"/>
      <c r="E149" s="58">
        <v>2</v>
      </c>
      <c r="F149" s="60" t="s">
        <v>73</v>
      </c>
      <c r="G149" s="70">
        <v>400</v>
      </c>
      <c r="H149" s="70">
        <v>13800</v>
      </c>
      <c r="I149" s="80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</row>
    <row r="150" spans="1:21" x14ac:dyDescent="0.2">
      <c r="A150" s="58">
        <v>107</v>
      </c>
      <c r="B150" s="60"/>
      <c r="C150" s="69" t="s">
        <v>241</v>
      </c>
      <c r="D150" s="60"/>
      <c r="E150" s="58">
        <v>2</v>
      </c>
      <c r="F150" s="60" t="s">
        <v>73</v>
      </c>
      <c r="G150" s="70">
        <v>9900</v>
      </c>
      <c r="H150" s="70">
        <v>13800</v>
      </c>
      <c r="I150" s="80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</row>
    <row r="151" spans="1:21" x14ac:dyDescent="0.2">
      <c r="A151" s="58">
        <v>108</v>
      </c>
      <c r="B151" s="60"/>
      <c r="C151" s="69" t="s">
        <v>242</v>
      </c>
      <c r="D151" s="60"/>
      <c r="E151" s="58">
        <v>2</v>
      </c>
      <c r="F151" s="60" t="s">
        <v>73</v>
      </c>
      <c r="G151" s="70">
        <v>6900</v>
      </c>
      <c r="H151" s="70">
        <v>400</v>
      </c>
      <c r="I151" s="80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</row>
    <row r="152" spans="1:21" x14ac:dyDescent="0.2">
      <c r="A152" s="58">
        <v>109</v>
      </c>
      <c r="B152" s="60"/>
      <c r="C152" s="69" t="s">
        <v>243</v>
      </c>
      <c r="D152" s="60"/>
      <c r="E152" s="58">
        <v>2</v>
      </c>
      <c r="F152" s="60" t="s">
        <v>73</v>
      </c>
      <c r="G152" s="70">
        <v>6900</v>
      </c>
      <c r="H152" s="70">
        <v>9900</v>
      </c>
      <c r="I152" s="80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</row>
    <row r="153" spans="1:21" x14ac:dyDescent="0.2">
      <c r="A153" s="58">
        <v>110</v>
      </c>
      <c r="B153" s="60"/>
      <c r="C153" s="69" t="s">
        <v>244</v>
      </c>
      <c r="D153" s="60"/>
      <c r="E153" s="58">
        <v>2</v>
      </c>
      <c r="F153" s="60" t="s">
        <v>73</v>
      </c>
      <c r="G153" s="70">
        <v>200</v>
      </c>
      <c r="H153" s="70">
        <v>13800</v>
      </c>
      <c r="I153" s="80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</row>
    <row r="154" spans="1:21" x14ac:dyDescent="0.2">
      <c r="A154" s="58">
        <v>111</v>
      </c>
      <c r="B154" s="60"/>
      <c r="C154" s="69" t="s">
        <v>245</v>
      </c>
      <c r="D154" s="60"/>
      <c r="E154" s="58">
        <v>2</v>
      </c>
      <c r="F154" s="60" t="s">
        <v>73</v>
      </c>
      <c r="G154" s="70">
        <v>4950</v>
      </c>
      <c r="H154" s="70">
        <v>13800</v>
      </c>
      <c r="I154" s="80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</row>
    <row r="155" spans="1:21" x14ac:dyDescent="0.2">
      <c r="A155" s="58">
        <v>112</v>
      </c>
      <c r="B155" s="60"/>
      <c r="C155" s="69" t="s">
        <v>246</v>
      </c>
      <c r="D155" s="60"/>
      <c r="E155" s="58">
        <v>2</v>
      </c>
      <c r="F155" s="60" t="s">
        <v>73</v>
      </c>
      <c r="G155" s="70">
        <v>6900</v>
      </c>
      <c r="H155" s="70">
        <v>400</v>
      </c>
      <c r="I155" s="80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</row>
    <row r="156" spans="1:21" x14ac:dyDescent="0.2">
      <c r="A156" s="58">
        <v>113</v>
      </c>
      <c r="B156" s="60"/>
      <c r="C156" s="69" t="s">
        <v>247</v>
      </c>
      <c r="D156" s="60"/>
      <c r="E156" s="58">
        <v>2</v>
      </c>
      <c r="F156" s="60" t="s">
        <v>73</v>
      </c>
      <c r="G156" s="70">
        <v>6900</v>
      </c>
      <c r="H156" s="70">
        <v>8100</v>
      </c>
      <c r="I156" s="80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</row>
    <row r="157" spans="1:21" x14ac:dyDescent="0.2">
      <c r="A157" s="58">
        <v>114</v>
      </c>
      <c r="B157" s="60"/>
      <c r="C157" s="69" t="s">
        <v>248</v>
      </c>
      <c r="D157" s="60"/>
      <c r="E157" s="58">
        <v>2</v>
      </c>
      <c r="F157" s="60" t="s">
        <v>73</v>
      </c>
      <c r="G157" s="70">
        <v>200</v>
      </c>
      <c r="H157" s="70">
        <v>13800</v>
      </c>
      <c r="I157" s="80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</row>
    <row r="158" spans="1:21" x14ac:dyDescent="0.2">
      <c r="A158" s="58">
        <v>115</v>
      </c>
      <c r="B158" s="60"/>
      <c r="C158" s="69" t="s">
        <v>249</v>
      </c>
      <c r="D158" s="60"/>
      <c r="E158" s="58">
        <v>2</v>
      </c>
      <c r="F158" s="60" t="s">
        <v>73</v>
      </c>
      <c r="G158" s="70">
        <v>4050</v>
      </c>
      <c r="H158" s="70">
        <v>13800</v>
      </c>
      <c r="I158" s="80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</row>
    <row r="159" spans="1:21" x14ac:dyDescent="0.2">
      <c r="A159" s="58">
        <v>116</v>
      </c>
      <c r="B159" s="60"/>
      <c r="C159" s="69" t="s">
        <v>250</v>
      </c>
      <c r="D159" s="60"/>
      <c r="E159" s="58">
        <v>2</v>
      </c>
      <c r="F159" s="60" t="s">
        <v>73</v>
      </c>
      <c r="G159" s="70">
        <v>6900</v>
      </c>
      <c r="H159" s="70">
        <v>400</v>
      </c>
      <c r="I159" s="80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</row>
    <row r="160" spans="1:21" x14ac:dyDescent="0.2">
      <c r="A160" s="58">
        <v>117</v>
      </c>
      <c r="B160" s="60"/>
      <c r="C160" s="69" t="s">
        <v>251</v>
      </c>
      <c r="D160" s="60"/>
      <c r="E160" s="58">
        <v>2</v>
      </c>
      <c r="F160" s="60" t="s">
        <v>73</v>
      </c>
      <c r="G160" s="70">
        <v>6900</v>
      </c>
      <c r="H160" s="70">
        <v>8100</v>
      </c>
      <c r="I160" s="80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</row>
    <row r="161" spans="1:21" ht="15.75" x14ac:dyDescent="0.2">
      <c r="A161" s="58">
        <v>118</v>
      </c>
      <c r="B161" s="60"/>
      <c r="C161" s="69" t="s">
        <v>252</v>
      </c>
      <c r="D161" s="60"/>
      <c r="E161" s="58">
        <v>2</v>
      </c>
      <c r="F161" s="60" t="s">
        <v>73</v>
      </c>
      <c r="G161" s="70">
        <v>200</v>
      </c>
      <c r="H161" s="71">
        <v>964000</v>
      </c>
      <c r="I161" s="67" t="s">
        <v>24</v>
      </c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</row>
    <row r="162" spans="1:21" ht="30" x14ac:dyDescent="0.2">
      <c r="A162" s="58">
        <v>119</v>
      </c>
      <c r="B162" s="60"/>
      <c r="C162" s="69" t="s">
        <v>253</v>
      </c>
      <c r="D162" s="60"/>
      <c r="E162" s="58">
        <v>2</v>
      </c>
      <c r="F162" s="60" t="s">
        <v>73</v>
      </c>
      <c r="G162" s="70">
        <v>4050</v>
      </c>
      <c r="H162" s="70">
        <v>40000</v>
      </c>
      <c r="I162" s="80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</row>
    <row r="163" spans="1:21" ht="15.75" x14ac:dyDescent="0.2">
      <c r="A163" s="116">
        <v>120</v>
      </c>
      <c r="B163" s="66" t="s">
        <v>21</v>
      </c>
      <c r="C163" s="67" t="s">
        <v>32</v>
      </c>
      <c r="D163" s="66" t="s">
        <v>27</v>
      </c>
      <c r="E163" s="66"/>
      <c r="F163" s="66"/>
      <c r="G163" s="68"/>
      <c r="H163" s="70">
        <v>4000</v>
      </c>
      <c r="I163" s="80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</row>
    <row r="164" spans="1:21" x14ac:dyDescent="0.2">
      <c r="A164" s="58">
        <v>121</v>
      </c>
      <c r="B164" s="60"/>
      <c r="C164" s="69" t="s">
        <v>121</v>
      </c>
      <c r="D164" s="60"/>
      <c r="E164" s="58">
        <v>2</v>
      </c>
      <c r="F164" s="60" t="s">
        <v>73</v>
      </c>
      <c r="G164" s="70">
        <v>20000</v>
      </c>
      <c r="H164" s="70">
        <v>40000</v>
      </c>
      <c r="I164" s="80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</row>
    <row r="165" spans="1:21" x14ac:dyDescent="0.2">
      <c r="A165" s="58">
        <v>122</v>
      </c>
      <c r="B165" s="60"/>
      <c r="C165" s="69" t="s">
        <v>122</v>
      </c>
      <c r="D165" s="60"/>
      <c r="E165" s="58">
        <v>2</v>
      </c>
      <c r="F165" s="60" t="s">
        <v>73</v>
      </c>
      <c r="G165" s="70">
        <v>2000</v>
      </c>
      <c r="H165" s="70">
        <v>40000</v>
      </c>
      <c r="I165" s="80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</row>
    <row r="166" spans="1:21" x14ac:dyDescent="0.2">
      <c r="A166" s="58">
        <v>123</v>
      </c>
      <c r="B166" s="60"/>
      <c r="C166" s="69" t="s">
        <v>123</v>
      </c>
      <c r="D166" s="60"/>
      <c r="E166" s="58">
        <v>2</v>
      </c>
      <c r="F166" s="60" t="s">
        <v>73</v>
      </c>
      <c r="G166" s="70">
        <v>20000</v>
      </c>
      <c r="H166" s="70">
        <v>40000</v>
      </c>
      <c r="I166" s="80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</row>
    <row r="167" spans="1:21" x14ac:dyDescent="0.2">
      <c r="A167" s="58">
        <v>124</v>
      </c>
      <c r="B167" s="60"/>
      <c r="C167" s="69" t="s">
        <v>124</v>
      </c>
      <c r="D167" s="60"/>
      <c r="E167" s="58">
        <v>2</v>
      </c>
      <c r="F167" s="60" t="s">
        <v>73</v>
      </c>
      <c r="G167" s="70">
        <v>20000</v>
      </c>
      <c r="H167" s="70">
        <v>40000</v>
      </c>
      <c r="I167" s="80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</row>
    <row r="168" spans="1:21" x14ac:dyDescent="0.2">
      <c r="A168" s="58">
        <v>125</v>
      </c>
      <c r="B168" s="60"/>
      <c r="C168" s="69" t="s">
        <v>125</v>
      </c>
      <c r="D168" s="60"/>
      <c r="E168" s="58">
        <v>2</v>
      </c>
      <c r="F168" s="60" t="s">
        <v>73</v>
      </c>
      <c r="G168" s="70">
        <v>20000</v>
      </c>
      <c r="H168" s="70">
        <v>4000</v>
      </c>
      <c r="I168" s="80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</row>
    <row r="169" spans="1:21" x14ac:dyDescent="0.2">
      <c r="A169" s="58">
        <v>126</v>
      </c>
      <c r="B169" s="60"/>
      <c r="C169" s="69" t="s">
        <v>126</v>
      </c>
      <c r="D169" s="60"/>
      <c r="E169" s="58">
        <v>2</v>
      </c>
      <c r="F169" s="60" t="s">
        <v>73</v>
      </c>
      <c r="G169" s="70">
        <v>20000</v>
      </c>
      <c r="H169" s="70">
        <v>40000</v>
      </c>
      <c r="I169" s="80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</row>
    <row r="170" spans="1:21" x14ac:dyDescent="0.2">
      <c r="A170" s="58">
        <v>127</v>
      </c>
      <c r="B170" s="60"/>
      <c r="C170" s="69" t="s">
        <v>127</v>
      </c>
      <c r="D170" s="60"/>
      <c r="E170" s="58">
        <v>2</v>
      </c>
      <c r="F170" s="60" t="s">
        <v>73</v>
      </c>
      <c r="G170" s="70">
        <v>2000</v>
      </c>
      <c r="H170" s="70">
        <v>40000</v>
      </c>
      <c r="I170" s="80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</row>
    <row r="171" spans="1:21" x14ac:dyDescent="0.2">
      <c r="A171" s="58">
        <v>128</v>
      </c>
      <c r="B171" s="60"/>
      <c r="C171" s="69" t="s">
        <v>128</v>
      </c>
      <c r="D171" s="60"/>
      <c r="E171" s="58">
        <v>2</v>
      </c>
      <c r="F171" s="60" t="s">
        <v>73</v>
      </c>
      <c r="G171" s="70">
        <v>20000</v>
      </c>
      <c r="H171" s="70">
        <v>40000</v>
      </c>
      <c r="I171" s="80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</row>
    <row r="172" spans="1:21" x14ac:dyDescent="0.2">
      <c r="A172" s="58">
        <v>129</v>
      </c>
      <c r="B172" s="60"/>
      <c r="C172" s="69" t="s">
        <v>129</v>
      </c>
      <c r="D172" s="60"/>
      <c r="E172" s="58">
        <v>2</v>
      </c>
      <c r="F172" s="60" t="s">
        <v>73</v>
      </c>
      <c r="G172" s="70">
        <v>20000</v>
      </c>
      <c r="H172" s="70">
        <v>40000</v>
      </c>
      <c r="I172" s="80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</row>
    <row r="173" spans="1:21" x14ac:dyDescent="0.2">
      <c r="A173" s="58">
        <v>130</v>
      </c>
      <c r="B173" s="60"/>
      <c r="C173" s="69" t="s">
        <v>130</v>
      </c>
      <c r="D173" s="60"/>
      <c r="E173" s="58">
        <v>2</v>
      </c>
      <c r="F173" s="60" t="s">
        <v>73</v>
      </c>
      <c r="G173" s="70">
        <v>20000</v>
      </c>
      <c r="H173" s="70">
        <v>40000</v>
      </c>
      <c r="I173" s="80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</row>
    <row r="174" spans="1:21" x14ac:dyDescent="0.2">
      <c r="A174" s="58">
        <v>131</v>
      </c>
      <c r="B174" s="60"/>
      <c r="C174" s="69" t="s">
        <v>131</v>
      </c>
      <c r="D174" s="60"/>
      <c r="E174" s="58">
        <v>2</v>
      </c>
      <c r="F174" s="60" t="s">
        <v>73</v>
      </c>
      <c r="G174" s="70">
        <v>20000</v>
      </c>
      <c r="H174" s="70">
        <v>40000</v>
      </c>
      <c r="I174" s="80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</row>
    <row r="175" spans="1:21" x14ac:dyDescent="0.2">
      <c r="A175" s="58">
        <v>132</v>
      </c>
      <c r="B175" s="60"/>
      <c r="C175" s="69" t="s">
        <v>132</v>
      </c>
      <c r="D175" s="60"/>
      <c r="E175" s="58">
        <v>2</v>
      </c>
      <c r="F175" s="60" t="s">
        <v>73</v>
      </c>
      <c r="G175" s="70">
        <v>20000</v>
      </c>
      <c r="H175" s="70">
        <v>40000</v>
      </c>
      <c r="I175" s="80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</row>
    <row r="176" spans="1:21" x14ac:dyDescent="0.2">
      <c r="A176" s="58">
        <v>133</v>
      </c>
      <c r="B176" s="60"/>
      <c r="C176" s="69" t="s">
        <v>133</v>
      </c>
      <c r="D176" s="60"/>
      <c r="E176" s="58">
        <v>2</v>
      </c>
      <c r="F176" s="60" t="s">
        <v>73</v>
      </c>
      <c r="G176" s="70">
        <v>20000</v>
      </c>
      <c r="H176" s="70">
        <v>40000</v>
      </c>
      <c r="I176" s="80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</row>
    <row r="177" spans="1:21" x14ac:dyDescent="0.2">
      <c r="A177" s="58">
        <v>134</v>
      </c>
      <c r="B177" s="60"/>
      <c r="C177" s="69" t="s">
        <v>134</v>
      </c>
      <c r="D177" s="60"/>
      <c r="E177" s="58">
        <v>2</v>
      </c>
      <c r="F177" s="60" t="s">
        <v>73</v>
      </c>
      <c r="G177" s="70">
        <v>20000</v>
      </c>
      <c r="H177" s="70">
        <v>40000</v>
      </c>
      <c r="I177" s="80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</row>
    <row r="178" spans="1:21" x14ac:dyDescent="0.2">
      <c r="A178" s="58">
        <v>135</v>
      </c>
      <c r="B178" s="60"/>
      <c r="C178" s="69" t="s">
        <v>135</v>
      </c>
      <c r="D178" s="60"/>
      <c r="E178" s="58">
        <v>2</v>
      </c>
      <c r="F178" s="60" t="s">
        <v>73</v>
      </c>
      <c r="G178" s="70">
        <v>20000</v>
      </c>
      <c r="H178" s="70">
        <v>4000</v>
      </c>
      <c r="I178" s="80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</row>
    <row r="179" spans="1:21" x14ac:dyDescent="0.2">
      <c r="A179" s="58">
        <v>136</v>
      </c>
      <c r="B179" s="60"/>
      <c r="C179" s="69" t="s">
        <v>136</v>
      </c>
      <c r="D179" s="60"/>
      <c r="E179" s="58">
        <v>2</v>
      </c>
      <c r="F179" s="60" t="s">
        <v>73</v>
      </c>
      <c r="G179" s="70">
        <v>20000</v>
      </c>
      <c r="H179" s="70">
        <v>40000</v>
      </c>
      <c r="I179" s="80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</row>
    <row r="180" spans="1:21" x14ac:dyDescent="0.2">
      <c r="A180" s="58">
        <v>137</v>
      </c>
      <c r="B180" s="60"/>
      <c r="C180" s="69" t="s">
        <v>137</v>
      </c>
      <c r="D180" s="60"/>
      <c r="E180" s="58">
        <v>2</v>
      </c>
      <c r="F180" s="60" t="s">
        <v>73</v>
      </c>
      <c r="G180" s="70">
        <v>2000</v>
      </c>
      <c r="H180" s="70">
        <v>40000</v>
      </c>
      <c r="I180" s="80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</row>
    <row r="181" spans="1:21" x14ac:dyDescent="0.2">
      <c r="A181" s="58">
        <v>138</v>
      </c>
      <c r="B181" s="60"/>
      <c r="C181" s="69" t="s">
        <v>138</v>
      </c>
      <c r="D181" s="60"/>
      <c r="E181" s="58">
        <v>2</v>
      </c>
      <c r="F181" s="60" t="s">
        <v>73</v>
      </c>
      <c r="G181" s="70">
        <v>20000</v>
      </c>
      <c r="H181" s="70">
        <v>40000</v>
      </c>
      <c r="I181" s="80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</row>
    <row r="182" spans="1:21" x14ac:dyDescent="0.2">
      <c r="A182" s="58">
        <v>139</v>
      </c>
      <c r="B182" s="60"/>
      <c r="C182" s="69" t="s">
        <v>139</v>
      </c>
      <c r="D182" s="60"/>
      <c r="E182" s="58">
        <v>2</v>
      </c>
      <c r="F182" s="60" t="s">
        <v>73</v>
      </c>
      <c r="G182" s="70">
        <v>20000</v>
      </c>
      <c r="H182" s="70">
        <v>40000</v>
      </c>
      <c r="I182" s="80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</row>
    <row r="183" spans="1:21" x14ac:dyDescent="0.2">
      <c r="A183" s="58">
        <v>140</v>
      </c>
      <c r="B183" s="60"/>
      <c r="C183" s="69" t="s">
        <v>140</v>
      </c>
      <c r="D183" s="60"/>
      <c r="E183" s="58">
        <v>2</v>
      </c>
      <c r="F183" s="60" t="s">
        <v>73</v>
      </c>
      <c r="G183" s="70">
        <v>20000</v>
      </c>
      <c r="H183" s="70">
        <v>4000</v>
      </c>
      <c r="I183" s="80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</row>
    <row r="184" spans="1:21" x14ac:dyDescent="0.2">
      <c r="A184" s="58">
        <v>141</v>
      </c>
      <c r="B184" s="60"/>
      <c r="C184" s="69" t="s">
        <v>141</v>
      </c>
      <c r="D184" s="60"/>
      <c r="E184" s="58">
        <v>2</v>
      </c>
      <c r="F184" s="60" t="s">
        <v>73</v>
      </c>
      <c r="G184" s="70">
        <v>20000</v>
      </c>
      <c r="H184" s="70">
        <v>40000</v>
      </c>
      <c r="I184" s="80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</row>
    <row r="185" spans="1:21" x14ac:dyDescent="0.2">
      <c r="A185" s="58">
        <v>142</v>
      </c>
      <c r="B185" s="60"/>
      <c r="C185" s="69" t="s">
        <v>142</v>
      </c>
      <c r="D185" s="60"/>
      <c r="E185" s="58">
        <v>2</v>
      </c>
      <c r="F185" s="60" t="s">
        <v>73</v>
      </c>
      <c r="G185" s="70">
        <v>2000</v>
      </c>
      <c r="H185" s="70">
        <v>40000</v>
      </c>
      <c r="I185" s="80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</row>
    <row r="186" spans="1:21" x14ac:dyDescent="0.2">
      <c r="A186" s="58">
        <v>143</v>
      </c>
      <c r="B186" s="60"/>
      <c r="C186" s="69" t="s">
        <v>143</v>
      </c>
      <c r="D186" s="60"/>
      <c r="E186" s="58">
        <v>2</v>
      </c>
      <c r="F186" s="60" t="s">
        <v>73</v>
      </c>
      <c r="G186" s="70">
        <v>20000</v>
      </c>
      <c r="H186" s="70">
        <v>40000</v>
      </c>
      <c r="I186" s="80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</row>
    <row r="187" spans="1:21" x14ac:dyDescent="0.2">
      <c r="A187" s="58">
        <v>144</v>
      </c>
      <c r="B187" s="60"/>
      <c r="C187" s="69" t="s">
        <v>144</v>
      </c>
      <c r="D187" s="60"/>
      <c r="E187" s="58">
        <v>2</v>
      </c>
      <c r="F187" s="60" t="s">
        <v>73</v>
      </c>
      <c r="G187" s="70">
        <v>20000</v>
      </c>
      <c r="H187" s="70">
        <v>40000</v>
      </c>
      <c r="I187" s="80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</row>
    <row r="188" spans="1:21" x14ac:dyDescent="0.2">
      <c r="A188" s="58">
        <v>145</v>
      </c>
      <c r="B188" s="60"/>
      <c r="C188" s="69" t="s">
        <v>145</v>
      </c>
      <c r="D188" s="60"/>
      <c r="E188" s="58">
        <v>2</v>
      </c>
      <c r="F188" s="60" t="s">
        <v>73</v>
      </c>
      <c r="G188" s="70">
        <v>20000</v>
      </c>
      <c r="H188" s="70">
        <v>4000</v>
      </c>
      <c r="I188" s="80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</row>
    <row r="189" spans="1:21" x14ac:dyDescent="0.2">
      <c r="A189" s="58">
        <v>146</v>
      </c>
      <c r="B189" s="60"/>
      <c r="C189" s="69" t="s">
        <v>146</v>
      </c>
      <c r="D189" s="60"/>
      <c r="E189" s="58">
        <v>2</v>
      </c>
      <c r="F189" s="60" t="s">
        <v>73</v>
      </c>
      <c r="G189" s="70">
        <v>20000</v>
      </c>
      <c r="H189" s="70">
        <v>4000</v>
      </c>
      <c r="I189" s="80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</row>
    <row r="190" spans="1:21" x14ac:dyDescent="0.2">
      <c r="A190" s="58">
        <v>147</v>
      </c>
      <c r="B190" s="60"/>
      <c r="C190" s="69" t="s">
        <v>147</v>
      </c>
      <c r="D190" s="60"/>
      <c r="E190" s="58">
        <v>2</v>
      </c>
      <c r="F190" s="60" t="s">
        <v>73</v>
      </c>
      <c r="G190" s="70">
        <v>2000</v>
      </c>
      <c r="H190" s="70">
        <v>4000</v>
      </c>
      <c r="I190" s="80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</row>
    <row r="191" spans="1:21" x14ac:dyDescent="0.2">
      <c r="A191" s="58">
        <v>148</v>
      </c>
      <c r="B191" s="60"/>
      <c r="C191" s="69" t="s">
        <v>148</v>
      </c>
      <c r="D191" s="60"/>
      <c r="E191" s="58">
        <v>2</v>
      </c>
      <c r="F191" s="60" t="s">
        <v>73</v>
      </c>
      <c r="G191" s="70">
        <v>2000</v>
      </c>
      <c r="H191" s="70">
        <v>4000</v>
      </c>
      <c r="I191" s="80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</row>
    <row r="192" spans="1:21" x14ac:dyDescent="0.2">
      <c r="A192" s="58">
        <v>149</v>
      </c>
      <c r="B192" s="60"/>
      <c r="C192" s="69" t="s">
        <v>149</v>
      </c>
      <c r="D192" s="60"/>
      <c r="E192" s="58">
        <v>2</v>
      </c>
      <c r="F192" s="60" t="s">
        <v>73</v>
      </c>
      <c r="G192" s="70">
        <v>2000</v>
      </c>
      <c r="H192" s="70">
        <v>40000</v>
      </c>
      <c r="I192" s="80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</row>
    <row r="193" spans="1:21" x14ac:dyDescent="0.2">
      <c r="A193" s="58">
        <v>150</v>
      </c>
      <c r="B193" s="60"/>
      <c r="C193" s="69" t="s">
        <v>150</v>
      </c>
      <c r="D193" s="60"/>
      <c r="E193" s="58">
        <v>2</v>
      </c>
      <c r="F193" s="60" t="s">
        <v>73</v>
      </c>
      <c r="G193" s="70">
        <v>2000</v>
      </c>
      <c r="H193" s="70">
        <v>4000</v>
      </c>
      <c r="I193" s="80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</row>
    <row r="194" spans="1:21" x14ac:dyDescent="0.2">
      <c r="A194" s="58">
        <v>151</v>
      </c>
      <c r="B194" s="60"/>
      <c r="C194" s="69" t="s">
        <v>151</v>
      </c>
      <c r="D194" s="60"/>
      <c r="E194" s="58">
        <v>2</v>
      </c>
      <c r="F194" s="60" t="s">
        <v>73</v>
      </c>
      <c r="G194" s="70">
        <v>20000</v>
      </c>
      <c r="H194" s="70">
        <v>4000</v>
      </c>
      <c r="I194" s="80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</row>
    <row r="195" spans="1:21" x14ac:dyDescent="0.2">
      <c r="A195" s="58">
        <v>152</v>
      </c>
      <c r="B195" s="60"/>
      <c r="C195" s="69" t="s">
        <v>152</v>
      </c>
      <c r="D195" s="60"/>
      <c r="E195" s="58">
        <v>2</v>
      </c>
      <c r="F195" s="60" t="s">
        <v>73</v>
      </c>
      <c r="G195" s="70">
        <v>2000</v>
      </c>
      <c r="H195" s="70">
        <v>4000</v>
      </c>
      <c r="I195" s="80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</row>
    <row r="196" spans="1:21" ht="15.75" x14ac:dyDescent="0.2">
      <c r="A196" s="58">
        <v>153</v>
      </c>
      <c r="B196" s="60"/>
      <c r="C196" s="69" t="s">
        <v>153</v>
      </c>
      <c r="D196" s="60"/>
      <c r="E196" s="58">
        <v>2</v>
      </c>
      <c r="F196" s="60" t="s">
        <v>73</v>
      </c>
      <c r="G196" s="70">
        <v>2000</v>
      </c>
      <c r="H196" s="71">
        <v>3031710</v>
      </c>
      <c r="I196" s="67" t="s">
        <v>24</v>
      </c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</row>
    <row r="197" spans="1:21" x14ac:dyDescent="0.2">
      <c r="A197" s="58">
        <v>154</v>
      </c>
      <c r="B197" s="60"/>
      <c r="C197" s="69" t="s">
        <v>154</v>
      </c>
      <c r="D197" s="60"/>
      <c r="E197" s="58">
        <v>2</v>
      </c>
      <c r="F197" s="60" t="s">
        <v>73</v>
      </c>
      <c r="G197" s="70">
        <v>2000</v>
      </c>
      <c r="H197" s="70">
        <v>420000</v>
      </c>
      <c r="I197" s="80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</row>
    <row r="198" spans="1:21" ht="15.75" x14ac:dyDescent="0.2">
      <c r="A198" s="116">
        <v>155</v>
      </c>
      <c r="B198" s="66" t="s">
        <v>21</v>
      </c>
      <c r="C198" s="67" t="s">
        <v>30</v>
      </c>
      <c r="D198" s="66" t="s">
        <v>27</v>
      </c>
      <c r="E198" s="66"/>
      <c r="F198" s="66"/>
      <c r="G198" s="68"/>
      <c r="H198" s="70">
        <v>128700</v>
      </c>
      <c r="I198" s="80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</row>
    <row r="199" spans="1:21" ht="30" x14ac:dyDescent="0.2">
      <c r="A199" s="58">
        <v>156</v>
      </c>
      <c r="B199" s="60"/>
      <c r="C199" s="69" t="s">
        <v>92</v>
      </c>
      <c r="D199" s="60"/>
      <c r="E199" s="58">
        <v>42</v>
      </c>
      <c r="F199" s="60" t="s">
        <v>73</v>
      </c>
      <c r="G199" s="70">
        <v>10000</v>
      </c>
      <c r="H199" s="70">
        <v>10800</v>
      </c>
      <c r="I199" s="80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</row>
    <row r="200" spans="1:21" ht="45" x14ac:dyDescent="0.2">
      <c r="A200" s="58">
        <v>157</v>
      </c>
      <c r="B200" s="60"/>
      <c r="C200" s="69" t="s">
        <v>93</v>
      </c>
      <c r="D200" s="60"/>
      <c r="E200" s="58">
        <v>39</v>
      </c>
      <c r="F200" s="60" t="s">
        <v>73</v>
      </c>
      <c r="G200" s="70">
        <v>3300</v>
      </c>
      <c r="H200" s="70">
        <v>210000</v>
      </c>
      <c r="I200" s="80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</row>
    <row r="201" spans="1:21" ht="45" x14ac:dyDescent="0.2">
      <c r="A201" s="58">
        <v>158</v>
      </c>
      <c r="B201" s="60"/>
      <c r="C201" s="69" t="s">
        <v>94</v>
      </c>
      <c r="D201" s="60"/>
      <c r="E201" s="58">
        <v>3</v>
      </c>
      <c r="F201" s="60" t="s">
        <v>73</v>
      </c>
      <c r="G201" s="70">
        <v>3600</v>
      </c>
      <c r="H201" s="70">
        <v>210000</v>
      </c>
      <c r="I201" s="80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</row>
    <row r="202" spans="1:21" x14ac:dyDescent="0.2">
      <c r="A202" s="58">
        <v>159</v>
      </c>
      <c r="B202" s="60"/>
      <c r="C202" s="69" t="s">
        <v>95</v>
      </c>
      <c r="D202" s="60"/>
      <c r="E202" s="58">
        <v>42</v>
      </c>
      <c r="F202" s="60" t="s">
        <v>73</v>
      </c>
      <c r="G202" s="70">
        <v>5000</v>
      </c>
      <c r="H202" s="70">
        <v>128700</v>
      </c>
      <c r="I202" s="80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</row>
    <row r="203" spans="1:21" x14ac:dyDescent="0.2">
      <c r="A203" s="58">
        <v>160</v>
      </c>
      <c r="B203" s="60"/>
      <c r="C203" s="69" t="s">
        <v>96</v>
      </c>
      <c r="D203" s="60"/>
      <c r="E203" s="58">
        <v>42</v>
      </c>
      <c r="F203" s="60" t="s">
        <v>73</v>
      </c>
      <c r="G203" s="70">
        <v>5000</v>
      </c>
      <c r="H203" s="70">
        <v>10800</v>
      </c>
      <c r="I203" s="80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</row>
    <row r="204" spans="1:21" ht="30" x14ac:dyDescent="0.2">
      <c r="A204" s="58">
        <v>161</v>
      </c>
      <c r="B204" s="60"/>
      <c r="C204" s="69" t="s">
        <v>97</v>
      </c>
      <c r="D204" s="60"/>
      <c r="E204" s="58">
        <v>39</v>
      </c>
      <c r="F204" s="60" t="s">
        <v>73</v>
      </c>
      <c r="G204" s="70">
        <v>3300</v>
      </c>
      <c r="H204" s="70">
        <v>108000</v>
      </c>
      <c r="I204" s="80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</row>
    <row r="205" spans="1:21" ht="30" x14ac:dyDescent="0.2">
      <c r="A205" s="58">
        <v>162</v>
      </c>
      <c r="B205" s="60"/>
      <c r="C205" s="69" t="s">
        <v>98</v>
      </c>
      <c r="D205" s="60"/>
      <c r="E205" s="58">
        <v>3</v>
      </c>
      <c r="F205" s="60" t="s">
        <v>73</v>
      </c>
      <c r="G205" s="70">
        <v>3600</v>
      </c>
      <c r="H205" s="70">
        <v>19800</v>
      </c>
      <c r="I205" s="80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</row>
    <row r="206" spans="1:21" ht="30" x14ac:dyDescent="0.2">
      <c r="A206" s="58">
        <v>163</v>
      </c>
      <c r="B206" s="60"/>
      <c r="C206" s="69" t="s">
        <v>99</v>
      </c>
      <c r="D206" s="60"/>
      <c r="E206" s="58">
        <v>15</v>
      </c>
      <c r="F206" s="60" t="s">
        <v>73</v>
      </c>
      <c r="G206" s="70">
        <v>7200</v>
      </c>
      <c r="H206" s="70">
        <v>90000</v>
      </c>
      <c r="I206" s="80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</row>
    <row r="207" spans="1:21" ht="30" x14ac:dyDescent="0.2">
      <c r="A207" s="58">
        <v>164</v>
      </c>
      <c r="B207" s="60"/>
      <c r="C207" s="69" t="s">
        <v>100</v>
      </c>
      <c r="D207" s="60"/>
      <c r="E207" s="58">
        <v>3</v>
      </c>
      <c r="F207" s="60" t="s">
        <v>73</v>
      </c>
      <c r="G207" s="70">
        <v>6600</v>
      </c>
      <c r="H207" s="70">
        <v>90000</v>
      </c>
      <c r="I207" s="80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</row>
    <row r="208" spans="1:21" ht="30" x14ac:dyDescent="0.2">
      <c r="A208" s="58">
        <v>165</v>
      </c>
      <c r="B208" s="60"/>
      <c r="C208" s="69" t="s">
        <v>101</v>
      </c>
      <c r="D208" s="60"/>
      <c r="E208" s="58">
        <v>18</v>
      </c>
      <c r="F208" s="60" t="s">
        <v>73</v>
      </c>
      <c r="G208" s="70">
        <v>5000</v>
      </c>
      <c r="H208" s="70">
        <v>231000</v>
      </c>
      <c r="I208" s="80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</row>
    <row r="209" spans="1:21" ht="30" x14ac:dyDescent="0.2">
      <c r="A209" s="58">
        <v>166</v>
      </c>
      <c r="B209" s="60"/>
      <c r="C209" s="69" t="s">
        <v>102</v>
      </c>
      <c r="D209" s="60"/>
      <c r="E209" s="58">
        <v>18</v>
      </c>
      <c r="F209" s="60" t="s">
        <v>73</v>
      </c>
      <c r="G209" s="70">
        <v>5000</v>
      </c>
      <c r="H209" s="70">
        <v>64350</v>
      </c>
      <c r="I209" s="80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</row>
    <row r="210" spans="1:21" x14ac:dyDescent="0.2">
      <c r="A210" s="58">
        <v>167</v>
      </c>
      <c r="B210" s="60"/>
      <c r="C210" s="69" t="s">
        <v>103</v>
      </c>
      <c r="D210" s="60"/>
      <c r="E210" s="58">
        <v>42</v>
      </c>
      <c r="F210" s="60" t="s">
        <v>73</v>
      </c>
      <c r="G210" s="70">
        <v>5500</v>
      </c>
      <c r="H210" s="70">
        <v>231000</v>
      </c>
      <c r="I210" s="80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</row>
    <row r="211" spans="1:21" ht="30" x14ac:dyDescent="0.2">
      <c r="A211" s="58">
        <v>168</v>
      </c>
      <c r="B211" s="60"/>
      <c r="C211" s="69" t="s">
        <v>104</v>
      </c>
      <c r="D211" s="60"/>
      <c r="E211" s="58">
        <v>39</v>
      </c>
      <c r="F211" s="60" t="s">
        <v>73</v>
      </c>
      <c r="G211" s="70">
        <v>1650</v>
      </c>
      <c r="H211" s="70">
        <v>257400</v>
      </c>
      <c r="I211" s="80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</row>
    <row r="212" spans="1:21" x14ac:dyDescent="0.2">
      <c r="A212" s="58">
        <v>169</v>
      </c>
      <c r="B212" s="60"/>
      <c r="C212" s="69" t="s">
        <v>105</v>
      </c>
      <c r="D212" s="60"/>
      <c r="E212" s="58">
        <v>42</v>
      </c>
      <c r="F212" s="60" t="s">
        <v>73</v>
      </c>
      <c r="G212" s="70">
        <v>5500</v>
      </c>
      <c r="H212" s="70">
        <v>21600</v>
      </c>
      <c r="I212" s="80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</row>
    <row r="213" spans="1:21" ht="30" x14ac:dyDescent="0.2">
      <c r="A213" s="58">
        <v>170</v>
      </c>
      <c r="B213" s="60"/>
      <c r="C213" s="69" t="s">
        <v>106</v>
      </c>
      <c r="D213" s="60"/>
      <c r="E213" s="58">
        <v>39</v>
      </c>
      <c r="F213" s="60" t="s">
        <v>73</v>
      </c>
      <c r="G213" s="70">
        <v>6600</v>
      </c>
      <c r="H213" s="70">
        <v>25410</v>
      </c>
      <c r="I213" s="80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</row>
    <row r="214" spans="1:21" ht="30" x14ac:dyDescent="0.2">
      <c r="A214" s="58">
        <v>171</v>
      </c>
      <c r="B214" s="60"/>
      <c r="C214" s="69" t="s">
        <v>107</v>
      </c>
      <c r="D214" s="60"/>
      <c r="E214" s="58">
        <v>3</v>
      </c>
      <c r="F214" s="60" t="s">
        <v>73</v>
      </c>
      <c r="G214" s="70">
        <v>7200</v>
      </c>
      <c r="H214" s="70">
        <v>210000</v>
      </c>
      <c r="I214" s="80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</row>
    <row r="215" spans="1:21" ht="30" x14ac:dyDescent="0.2">
      <c r="A215" s="58">
        <v>172</v>
      </c>
      <c r="B215" s="60"/>
      <c r="C215" s="69" t="s">
        <v>108</v>
      </c>
      <c r="D215" s="60"/>
      <c r="E215" s="58">
        <v>42</v>
      </c>
      <c r="F215" s="60" t="s">
        <v>73</v>
      </c>
      <c r="G215" s="70">
        <v>605</v>
      </c>
      <c r="H215" s="70">
        <v>5400</v>
      </c>
      <c r="I215" s="80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</row>
    <row r="216" spans="1:21" ht="30" x14ac:dyDescent="0.2">
      <c r="A216" s="58">
        <v>173</v>
      </c>
      <c r="B216" s="60"/>
      <c r="C216" s="69" t="s">
        <v>109</v>
      </c>
      <c r="D216" s="60"/>
      <c r="E216" s="58">
        <v>42</v>
      </c>
      <c r="F216" s="60" t="s">
        <v>73</v>
      </c>
      <c r="G216" s="70">
        <v>5000</v>
      </c>
      <c r="H216" s="70">
        <v>321750</v>
      </c>
      <c r="I216" s="80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</row>
    <row r="217" spans="1:21" ht="30" x14ac:dyDescent="0.2">
      <c r="A217" s="58">
        <v>174</v>
      </c>
      <c r="B217" s="60"/>
      <c r="C217" s="69" t="s">
        <v>110</v>
      </c>
      <c r="D217" s="60"/>
      <c r="E217" s="58">
        <v>3</v>
      </c>
      <c r="F217" s="60" t="s">
        <v>73</v>
      </c>
      <c r="G217" s="70">
        <v>1800</v>
      </c>
      <c r="H217" s="70">
        <v>27000</v>
      </c>
      <c r="I217" s="80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</row>
    <row r="218" spans="1:21" ht="30" x14ac:dyDescent="0.2">
      <c r="A218" s="58">
        <v>175</v>
      </c>
      <c r="B218" s="60"/>
      <c r="C218" s="69" t="s">
        <v>111</v>
      </c>
      <c r="D218" s="60"/>
      <c r="E218" s="58">
        <v>39</v>
      </c>
      <c r="F218" s="60" t="s">
        <v>73</v>
      </c>
      <c r="G218" s="70">
        <v>8250</v>
      </c>
      <c r="H218" s="70">
        <v>210000</v>
      </c>
      <c r="I218" s="80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</row>
    <row r="219" spans="1:21" ht="30" x14ac:dyDescent="0.2">
      <c r="A219" s="58">
        <v>176</v>
      </c>
      <c r="B219" s="60"/>
      <c r="C219" s="69" t="s">
        <v>112</v>
      </c>
      <c r="D219" s="60"/>
      <c r="E219" s="58">
        <v>3</v>
      </c>
      <c r="F219" s="60" t="s">
        <v>73</v>
      </c>
      <c r="G219" s="70">
        <v>9000</v>
      </c>
      <c r="H219" s="71">
        <v>120000</v>
      </c>
      <c r="I219" s="67" t="s">
        <v>24</v>
      </c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</row>
    <row r="220" spans="1:21" x14ac:dyDescent="0.2">
      <c r="A220" s="58">
        <v>177</v>
      </c>
      <c r="B220" s="60"/>
      <c r="C220" s="69" t="s">
        <v>113</v>
      </c>
      <c r="D220" s="60"/>
      <c r="E220" s="58">
        <v>42</v>
      </c>
      <c r="F220" s="60" t="s">
        <v>73</v>
      </c>
      <c r="G220" s="70">
        <v>5000</v>
      </c>
      <c r="H220" s="70">
        <v>120000</v>
      </c>
      <c r="I220" s="80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</row>
    <row r="221" spans="1:21" ht="15.75" x14ac:dyDescent="0.2">
      <c r="A221" s="116">
        <v>178</v>
      </c>
      <c r="B221" s="66" t="s">
        <v>21</v>
      </c>
      <c r="C221" s="67" t="s">
        <v>34</v>
      </c>
      <c r="D221" s="66" t="s">
        <v>27</v>
      </c>
      <c r="E221" s="66"/>
      <c r="F221" s="66"/>
      <c r="G221" s="68"/>
      <c r="H221" s="71">
        <v>1508400</v>
      </c>
      <c r="I221" s="67" t="s">
        <v>24</v>
      </c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</row>
    <row r="222" spans="1:21" x14ac:dyDescent="0.2">
      <c r="A222" s="58">
        <v>179</v>
      </c>
      <c r="B222" s="60"/>
      <c r="C222" s="69" t="s">
        <v>157</v>
      </c>
      <c r="D222" s="60"/>
      <c r="E222" s="58">
        <v>12</v>
      </c>
      <c r="F222" s="60" t="s">
        <v>73</v>
      </c>
      <c r="G222" s="70">
        <v>10000</v>
      </c>
      <c r="H222" s="70">
        <v>1152000</v>
      </c>
      <c r="I222" s="80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</row>
    <row r="223" spans="1:21" ht="15.75" x14ac:dyDescent="0.2">
      <c r="A223" s="116">
        <v>180</v>
      </c>
      <c r="B223" s="66" t="s">
        <v>21</v>
      </c>
      <c r="C223" s="67" t="s">
        <v>33</v>
      </c>
      <c r="D223" s="66" t="s">
        <v>27</v>
      </c>
      <c r="E223" s="66"/>
      <c r="F223" s="66"/>
      <c r="G223" s="68"/>
      <c r="H223" s="70">
        <v>356400</v>
      </c>
      <c r="I223" s="80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</row>
    <row r="224" spans="1:21" ht="30" x14ac:dyDescent="0.2">
      <c r="A224" s="58">
        <v>181</v>
      </c>
      <c r="B224" s="60"/>
      <c r="C224" s="69" t="s">
        <v>155</v>
      </c>
      <c r="D224" s="60"/>
      <c r="E224" s="58">
        <v>8</v>
      </c>
      <c r="F224" s="60" t="s">
        <v>73</v>
      </c>
      <c r="G224" s="70">
        <v>144000</v>
      </c>
      <c r="H224" s="71">
        <v>1083300</v>
      </c>
      <c r="I224" s="67" t="s">
        <v>24</v>
      </c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</row>
    <row r="225" spans="1:21" ht="30" x14ac:dyDescent="0.2">
      <c r="A225" s="58">
        <v>182</v>
      </c>
      <c r="B225" s="60"/>
      <c r="C225" s="69" t="s">
        <v>156</v>
      </c>
      <c r="D225" s="60"/>
      <c r="E225" s="58">
        <v>8</v>
      </c>
      <c r="F225" s="60" t="s">
        <v>73</v>
      </c>
      <c r="G225" s="70">
        <v>44550</v>
      </c>
      <c r="H225" s="70">
        <v>26000</v>
      </c>
      <c r="I225" s="80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</row>
    <row r="226" spans="1:21" ht="15.75" x14ac:dyDescent="0.2">
      <c r="A226" s="116">
        <v>183</v>
      </c>
      <c r="B226" s="66" t="s">
        <v>21</v>
      </c>
      <c r="C226" s="67" t="s">
        <v>31</v>
      </c>
      <c r="D226" s="66" t="s">
        <v>27</v>
      </c>
      <c r="E226" s="66"/>
      <c r="F226" s="66"/>
      <c r="G226" s="68"/>
      <c r="H226" s="70">
        <v>95000</v>
      </c>
      <c r="I226" s="80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</row>
    <row r="227" spans="1:21" x14ac:dyDescent="0.2">
      <c r="A227" s="58">
        <v>184</v>
      </c>
      <c r="B227" s="60"/>
      <c r="C227" s="69" t="s">
        <v>114</v>
      </c>
      <c r="D227" s="60"/>
      <c r="E227" s="58">
        <v>20</v>
      </c>
      <c r="F227" s="60" t="s">
        <v>73</v>
      </c>
      <c r="G227" s="70">
        <v>1300</v>
      </c>
      <c r="H227" s="70">
        <v>91500</v>
      </c>
      <c r="I227" s="80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</row>
    <row r="228" spans="1:21" x14ac:dyDescent="0.2">
      <c r="A228" s="58">
        <v>185</v>
      </c>
      <c r="B228" s="60"/>
      <c r="C228" s="69" t="s">
        <v>115</v>
      </c>
      <c r="D228" s="60"/>
      <c r="E228" s="58">
        <v>10</v>
      </c>
      <c r="F228" s="60" t="s">
        <v>73</v>
      </c>
      <c r="G228" s="70">
        <v>9500</v>
      </c>
      <c r="H228" s="70">
        <v>184800</v>
      </c>
      <c r="I228" s="80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</row>
    <row r="229" spans="1:21" x14ac:dyDescent="0.2">
      <c r="A229" s="58">
        <v>186</v>
      </c>
      <c r="B229" s="60"/>
      <c r="C229" s="69" t="s">
        <v>116</v>
      </c>
      <c r="D229" s="60"/>
      <c r="E229" s="58">
        <v>10</v>
      </c>
      <c r="F229" s="60" t="s">
        <v>73</v>
      </c>
      <c r="G229" s="70">
        <v>9150</v>
      </c>
      <c r="H229" s="70">
        <v>171500</v>
      </c>
      <c r="I229" s="80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</row>
    <row r="230" spans="1:21" x14ac:dyDescent="0.2">
      <c r="A230" s="58">
        <v>187</v>
      </c>
      <c r="B230" s="60"/>
      <c r="C230" s="69" t="s">
        <v>117</v>
      </c>
      <c r="D230" s="60"/>
      <c r="E230" s="58">
        <v>14</v>
      </c>
      <c r="F230" s="60" t="s">
        <v>73</v>
      </c>
      <c r="G230" s="70">
        <v>13200</v>
      </c>
      <c r="H230" s="70">
        <v>168000</v>
      </c>
      <c r="I230" s="80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</row>
    <row r="231" spans="1:21" x14ac:dyDescent="0.2">
      <c r="A231" s="58">
        <v>188</v>
      </c>
      <c r="B231" s="60"/>
      <c r="C231" s="69" t="s">
        <v>118</v>
      </c>
      <c r="D231" s="60"/>
      <c r="E231" s="58">
        <v>14</v>
      </c>
      <c r="F231" s="60" t="s">
        <v>73</v>
      </c>
      <c r="G231" s="70">
        <v>12250</v>
      </c>
      <c r="H231" s="70">
        <v>346500</v>
      </c>
      <c r="I231" s="80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</row>
    <row r="232" spans="1:21" ht="15.75" x14ac:dyDescent="0.2">
      <c r="A232" s="58">
        <v>189</v>
      </c>
      <c r="B232" s="60"/>
      <c r="C232" s="69" t="s">
        <v>119</v>
      </c>
      <c r="D232" s="60"/>
      <c r="E232" s="58">
        <v>14</v>
      </c>
      <c r="F232" s="60" t="s">
        <v>73</v>
      </c>
      <c r="G232" s="70">
        <v>12000</v>
      </c>
      <c r="H232" s="72">
        <v>300000</v>
      </c>
      <c r="I232" s="63" t="s">
        <v>24</v>
      </c>
      <c r="J232" s="62"/>
      <c r="K232" s="62"/>
      <c r="L232" s="62"/>
      <c r="M232" s="62"/>
      <c r="N232" s="62"/>
      <c r="O232" s="62"/>
      <c r="P232" s="65">
        <v>1</v>
      </c>
      <c r="Q232" s="62"/>
      <c r="R232" s="62"/>
      <c r="S232" s="62"/>
      <c r="T232" s="62"/>
      <c r="U232" s="62"/>
    </row>
    <row r="233" spans="1:21" ht="30" x14ac:dyDescent="0.2">
      <c r="A233" s="58">
        <v>190</v>
      </c>
      <c r="B233" s="60"/>
      <c r="C233" s="69" t="s">
        <v>120</v>
      </c>
      <c r="D233" s="60"/>
      <c r="E233" s="58">
        <v>210</v>
      </c>
      <c r="F233" s="60" t="s">
        <v>73</v>
      </c>
      <c r="G233" s="70">
        <v>1650</v>
      </c>
      <c r="H233" s="71">
        <v>300000</v>
      </c>
      <c r="I233" s="67" t="s">
        <v>24</v>
      </c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</row>
    <row r="234" spans="1:21" ht="15.75" x14ac:dyDescent="0.2">
      <c r="A234" s="116">
        <v>191</v>
      </c>
      <c r="B234" s="62" t="s">
        <v>39</v>
      </c>
      <c r="C234" s="63" t="s">
        <v>40</v>
      </c>
      <c r="D234" s="62" t="s">
        <v>23</v>
      </c>
      <c r="E234" s="62"/>
      <c r="F234" s="62"/>
      <c r="G234" s="64"/>
      <c r="H234" s="70">
        <v>210000</v>
      </c>
      <c r="I234" s="80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</row>
    <row r="235" spans="1:21" ht="15.75" x14ac:dyDescent="0.2">
      <c r="A235" s="116">
        <v>192</v>
      </c>
      <c r="B235" s="66" t="s">
        <v>39</v>
      </c>
      <c r="C235" s="67" t="s">
        <v>41</v>
      </c>
      <c r="D235" s="66" t="s">
        <v>27</v>
      </c>
      <c r="E235" s="66"/>
      <c r="F235" s="66"/>
      <c r="G235" s="68"/>
      <c r="H235" s="70">
        <v>61500</v>
      </c>
      <c r="I235" s="80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</row>
    <row r="236" spans="1:21" x14ac:dyDescent="0.2">
      <c r="A236" s="58">
        <v>193</v>
      </c>
      <c r="B236" s="60"/>
      <c r="C236" s="69" t="s">
        <v>258</v>
      </c>
      <c r="D236" s="60"/>
      <c r="E236" s="58">
        <v>3</v>
      </c>
      <c r="F236" s="60" t="s">
        <v>73</v>
      </c>
      <c r="G236" s="70">
        <v>70000</v>
      </c>
      <c r="H236" s="70">
        <v>10500</v>
      </c>
      <c r="I236" s="80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</row>
    <row r="237" spans="1:21" x14ac:dyDescent="0.2">
      <c r="A237" s="58">
        <v>194</v>
      </c>
      <c r="B237" s="60"/>
      <c r="C237" s="69" t="s">
        <v>259</v>
      </c>
      <c r="D237" s="60"/>
      <c r="E237" s="58">
        <v>3</v>
      </c>
      <c r="F237" s="60" t="s">
        <v>73</v>
      </c>
      <c r="G237" s="70">
        <v>20500</v>
      </c>
      <c r="H237" s="70">
        <v>18000</v>
      </c>
      <c r="I237" s="80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</row>
    <row r="238" spans="1:21" x14ac:dyDescent="0.2">
      <c r="A238" s="58">
        <v>195</v>
      </c>
      <c r="B238" s="60"/>
      <c r="C238" s="69" t="s">
        <v>260</v>
      </c>
      <c r="D238" s="60"/>
      <c r="E238" s="58">
        <v>3</v>
      </c>
      <c r="F238" s="60" t="s">
        <v>73</v>
      </c>
      <c r="G238" s="70">
        <v>3500</v>
      </c>
    </row>
    <row r="239" spans="1:21" ht="15.75" x14ac:dyDescent="0.2">
      <c r="A239" s="58">
        <v>196</v>
      </c>
      <c r="B239" s="60"/>
      <c r="C239" s="69" t="s">
        <v>261</v>
      </c>
      <c r="D239" s="60"/>
      <c r="E239" s="58">
        <v>3</v>
      </c>
      <c r="F239" s="60" t="s">
        <v>73</v>
      </c>
      <c r="G239" s="70">
        <v>6000</v>
      </c>
      <c r="H239" s="72">
        <v>1000000</v>
      </c>
      <c r="I239" s="63" t="s">
        <v>24</v>
      </c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</row>
    <row r="240" spans="1:21" ht="15.75" x14ac:dyDescent="0.2">
      <c r="H240" s="71">
        <v>1000000</v>
      </c>
      <c r="I240" s="67" t="s">
        <v>24</v>
      </c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</row>
    <row r="241" spans="1:21" ht="15.75" x14ac:dyDescent="0.2">
      <c r="A241" s="116">
        <v>1332</v>
      </c>
      <c r="B241" s="62" t="s">
        <v>43</v>
      </c>
      <c r="C241" s="63" t="s">
        <v>44</v>
      </c>
      <c r="D241" s="62" t="s">
        <v>23</v>
      </c>
      <c r="E241" s="62"/>
      <c r="F241" s="62"/>
      <c r="G241" s="64"/>
      <c r="H241" s="70">
        <v>1000000</v>
      </c>
      <c r="I241" s="80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</row>
    <row r="242" spans="1:21" ht="15.75" x14ac:dyDescent="0.2">
      <c r="A242" s="116">
        <v>1333</v>
      </c>
      <c r="B242" s="66" t="s">
        <v>43</v>
      </c>
      <c r="C242" s="67" t="s">
        <v>45</v>
      </c>
      <c r="D242" s="66" t="s">
        <v>27</v>
      </c>
      <c r="E242" s="66"/>
      <c r="F242" s="66"/>
      <c r="G242" s="68"/>
    </row>
    <row r="243" spans="1:21" x14ac:dyDescent="0.2">
      <c r="A243" s="58">
        <v>1334</v>
      </c>
      <c r="B243" s="60"/>
      <c r="C243" s="69" t="s">
        <v>262</v>
      </c>
      <c r="D243" s="60"/>
      <c r="E243" s="58">
        <v>4</v>
      </c>
      <c r="F243" s="60" t="s">
        <v>74</v>
      </c>
      <c r="G243" s="70">
        <v>250000</v>
      </c>
    </row>
  </sheetData>
  <mergeCells count="15">
    <mergeCell ref="L24:U24"/>
    <mergeCell ref="B27:C27"/>
    <mergeCell ref="O25:S25"/>
    <mergeCell ref="E11:G11"/>
    <mergeCell ref="A1:U1"/>
    <mergeCell ref="A2:U2"/>
    <mergeCell ref="A3:U3"/>
    <mergeCell ref="A4:U4"/>
    <mergeCell ref="A5:U6"/>
    <mergeCell ref="A7:U7"/>
    <mergeCell ref="A8:U8"/>
    <mergeCell ref="A9:J9"/>
    <mergeCell ref="K9:U9"/>
    <mergeCell ref="E10:G10"/>
    <mergeCell ref="J10:U10"/>
  </mergeCells>
  <printOptions horizontalCentered="1"/>
  <pageMargins left="0.23622047244094491" right="0.23622047244094491" top="0.39370078740157483" bottom="0.31496062992125984" header="0.31496062992125984" footer="0.31496062992125984"/>
  <pageSetup paperSize="256" scale="58" fitToHeight="0" orientation="landscape" horizontalDpi="4294967293" r:id="rId1"/>
  <rowBreaks count="1" manualBreakCount="1">
    <brk id="4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0E4FB-A7E2-4091-88A2-D10987F463E7}">
  <sheetPr>
    <pageSetUpPr fitToPage="1"/>
  </sheetPr>
  <dimension ref="A1:K6"/>
  <sheetViews>
    <sheetView workbookViewId="0">
      <selection activeCell="D1" sqref="D1:D6"/>
    </sheetView>
  </sheetViews>
  <sheetFormatPr defaultColWidth="9.140625" defaultRowHeight="15" x14ac:dyDescent="0.2"/>
  <cols>
    <col min="1" max="1" width="4.140625" style="134" customWidth="1"/>
    <col min="2" max="2" width="55.5703125" style="134" bestFit="1" customWidth="1"/>
    <col min="3" max="3" width="21.85546875" style="144" bestFit="1" customWidth="1"/>
    <col min="4" max="4" width="12.42578125" style="135" customWidth="1"/>
    <col min="5" max="5" width="17.5703125" style="135" bestFit="1" customWidth="1"/>
    <col min="6" max="6" width="9.85546875" style="135" customWidth="1"/>
    <col min="7" max="7" width="12" style="135" customWidth="1"/>
    <col min="8" max="8" width="19.7109375" style="135" customWidth="1"/>
    <col min="9" max="11" width="9.140625" style="1"/>
    <col min="12" max="16384" width="9.140625" style="134"/>
  </cols>
  <sheetData>
    <row r="1" spans="1:7" ht="15.75" x14ac:dyDescent="0.2">
      <c r="A1" s="141" t="s">
        <v>323</v>
      </c>
      <c r="B1" s="141" t="s">
        <v>313</v>
      </c>
      <c r="C1" s="142" t="s">
        <v>324</v>
      </c>
      <c r="D1" s="142" t="s">
        <v>320</v>
      </c>
      <c r="E1" s="142" t="s">
        <v>321</v>
      </c>
      <c r="F1" s="142" t="s">
        <v>322</v>
      </c>
      <c r="G1" s="142" t="s">
        <v>16</v>
      </c>
    </row>
    <row r="2" spans="1:7" ht="15.75" x14ac:dyDescent="0.2">
      <c r="A2" s="139">
        <v>1</v>
      </c>
      <c r="B2" s="140" t="s">
        <v>301</v>
      </c>
      <c r="C2" s="143">
        <v>4095</v>
      </c>
      <c r="D2" s="137">
        <v>2000</v>
      </c>
      <c r="E2" s="138"/>
      <c r="F2" s="138"/>
      <c r="G2" s="142">
        <f>SUM(C2:F2)</f>
        <v>6095</v>
      </c>
    </row>
    <row r="3" spans="1:7" ht="15.75" x14ac:dyDescent="0.2">
      <c r="A3" s="139">
        <v>2</v>
      </c>
      <c r="B3" s="140" t="s">
        <v>303</v>
      </c>
      <c r="C3" s="143">
        <v>10034</v>
      </c>
      <c r="D3" s="137">
        <v>15000</v>
      </c>
      <c r="E3" s="136">
        <v>1359</v>
      </c>
      <c r="F3" s="137">
        <v>10900</v>
      </c>
      <c r="G3" s="142">
        <f>SUM(C3:F3)</f>
        <v>37293</v>
      </c>
    </row>
    <row r="4" spans="1:7" ht="15.75" x14ac:dyDescent="0.2">
      <c r="A4" s="139">
        <v>3</v>
      </c>
      <c r="B4" s="140" t="s">
        <v>304</v>
      </c>
      <c r="C4" s="143">
        <v>59910</v>
      </c>
      <c r="D4" s="137">
        <v>10000</v>
      </c>
      <c r="E4" s="138"/>
      <c r="F4" s="138"/>
      <c r="G4" s="142">
        <f>SUM(C4:F4)</f>
        <v>69910</v>
      </c>
    </row>
    <row r="5" spans="1:7" ht="15.75" x14ac:dyDescent="0.2">
      <c r="A5" s="139">
        <v>4</v>
      </c>
      <c r="B5" s="140" t="s">
        <v>305</v>
      </c>
      <c r="C5" s="143">
        <v>4579</v>
      </c>
      <c r="D5" s="138"/>
      <c r="E5" s="136">
        <v>20000</v>
      </c>
      <c r="F5" s="137">
        <v>15590</v>
      </c>
      <c r="G5" s="142">
        <f>SUM(C5:F5)</f>
        <v>40169</v>
      </c>
    </row>
    <row r="6" spans="1:7" ht="15.75" x14ac:dyDescent="0.2">
      <c r="A6" s="139">
        <v>5</v>
      </c>
      <c r="B6" s="140" t="s">
        <v>309</v>
      </c>
      <c r="C6" s="143">
        <v>125</v>
      </c>
      <c r="D6" s="137">
        <v>2000</v>
      </c>
      <c r="E6" s="138"/>
      <c r="F6" s="137">
        <v>14100</v>
      </c>
      <c r="G6" s="142">
        <f>SUM(C6:F6)</f>
        <v>16225</v>
      </c>
    </row>
  </sheetData>
  <pageMargins left="0.7" right="0.7" top="0.75" bottom="0.75" header="0.3" footer="0.3"/>
  <pageSetup paperSize="9" scale="99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43"/>
  <sheetViews>
    <sheetView view="pageBreakPreview" zoomScaleNormal="115" zoomScaleSheetLayoutView="100" workbookViewId="0">
      <pane ySplit="12" topLeftCell="A19" activePane="bottomLeft" state="frozen"/>
      <selection activeCell="A3" sqref="A3:U3"/>
      <selection pane="bottomLeft" activeCell="A3" sqref="A3:U3"/>
    </sheetView>
  </sheetViews>
  <sheetFormatPr defaultColWidth="9.140625" defaultRowHeight="15" x14ac:dyDescent="0.2"/>
  <cols>
    <col min="1" max="1" width="7.42578125" style="78" customWidth="1"/>
    <col min="2" max="2" width="17.85546875" style="78" customWidth="1"/>
    <col min="3" max="3" width="50.28515625" style="75" customWidth="1"/>
    <col min="4" max="4" width="10.42578125" style="78" customWidth="1"/>
    <col min="5" max="5" width="10.28515625" style="78" bestFit="1" customWidth="1"/>
    <col min="6" max="6" width="8.140625" style="78" bestFit="1" customWidth="1"/>
    <col min="7" max="7" width="14.42578125" style="88" customWidth="1"/>
    <col min="8" max="8" width="20.5703125" style="88" customWidth="1"/>
    <col min="9" max="9" width="20.42578125" style="75" customWidth="1"/>
    <col min="10" max="10" width="5" style="76" customWidth="1"/>
    <col min="11" max="11" width="5.28515625" style="76" customWidth="1"/>
    <col min="12" max="13" width="5" style="76" customWidth="1"/>
    <col min="14" max="14" width="5.5703125" style="76" customWidth="1"/>
    <col min="15" max="16" width="5" style="76" customWidth="1"/>
    <col min="17" max="18" width="5.42578125" style="76" customWidth="1"/>
    <col min="19" max="20" width="5" style="76" customWidth="1"/>
    <col min="21" max="21" width="6" style="76" customWidth="1"/>
    <col min="22" max="16384" width="9.140625" style="75"/>
  </cols>
  <sheetData>
    <row r="1" spans="1:21" s="18" customFormat="1" ht="15.75" x14ac:dyDescent="0.25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</row>
    <row r="2" spans="1:21" s="18" customFormat="1" ht="15.75" x14ac:dyDescent="0.25">
      <c r="A2" s="193" t="s">
        <v>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</row>
    <row r="3" spans="1:21" s="18" customFormat="1" ht="15.75" x14ac:dyDescent="0.25">
      <c r="A3" s="193" t="s">
        <v>274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</row>
    <row r="4" spans="1:21" s="18" customFormat="1" ht="15.75" x14ac:dyDescent="0.25">
      <c r="A4" s="193" t="s">
        <v>275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</row>
    <row r="5" spans="1:21" x14ac:dyDescent="0.2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</row>
    <row r="6" spans="1:21" x14ac:dyDescent="0.2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</row>
    <row r="7" spans="1:21" x14ac:dyDescent="0.2">
      <c r="A7" s="209" t="s">
        <v>291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</row>
    <row r="8" spans="1:21" x14ac:dyDescent="0.2">
      <c r="A8" s="208"/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</row>
    <row r="9" spans="1:21" x14ac:dyDescent="0.2">
      <c r="A9" s="210" t="s">
        <v>51</v>
      </c>
      <c r="B9" s="208"/>
      <c r="C9" s="208"/>
      <c r="D9" s="208"/>
      <c r="E9" s="208"/>
      <c r="F9" s="208"/>
      <c r="G9" s="208"/>
      <c r="H9" s="208"/>
      <c r="I9" s="208"/>
      <c r="J9" s="208"/>
      <c r="K9" s="203" t="s">
        <v>319</v>
      </c>
      <c r="L9" s="204"/>
      <c r="M9" s="204"/>
      <c r="N9" s="204"/>
      <c r="O9" s="204"/>
      <c r="P9" s="204"/>
      <c r="Q9" s="204"/>
      <c r="R9" s="204"/>
      <c r="S9" s="204"/>
      <c r="T9" s="204"/>
      <c r="U9" s="204"/>
    </row>
    <row r="10" spans="1:21" s="77" customFormat="1" ht="31.5" x14ac:dyDescent="0.25">
      <c r="A10" s="56" t="s">
        <v>64</v>
      </c>
      <c r="B10" s="56" t="s">
        <v>65</v>
      </c>
      <c r="C10" s="56" t="s">
        <v>66</v>
      </c>
      <c r="D10" s="56" t="s">
        <v>6</v>
      </c>
      <c r="E10" s="211" t="s">
        <v>67</v>
      </c>
      <c r="F10" s="212"/>
      <c r="G10" s="212"/>
      <c r="H10" s="57" t="s">
        <v>68</v>
      </c>
      <c r="I10" s="56" t="s">
        <v>7</v>
      </c>
      <c r="J10" s="211" t="s">
        <v>69</v>
      </c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</row>
    <row r="11" spans="1:21" s="78" customFormat="1" x14ac:dyDescent="0.2">
      <c r="A11" s="58">
        <v>1</v>
      </c>
      <c r="B11" s="58">
        <v>2</v>
      </c>
      <c r="C11" s="58">
        <v>3</v>
      </c>
      <c r="D11" s="58">
        <v>4</v>
      </c>
      <c r="E11" s="206">
        <v>5</v>
      </c>
      <c r="F11" s="207"/>
      <c r="G11" s="207"/>
      <c r="H11" s="59">
        <v>6</v>
      </c>
      <c r="I11" s="58">
        <v>7</v>
      </c>
      <c r="J11" s="58">
        <v>8</v>
      </c>
      <c r="K11" s="58">
        <v>9</v>
      </c>
      <c r="L11" s="58">
        <v>10</v>
      </c>
      <c r="M11" s="58">
        <v>11</v>
      </c>
      <c r="N11" s="58">
        <v>12</v>
      </c>
      <c r="O11" s="58">
        <v>13</v>
      </c>
      <c r="P11" s="58">
        <v>14</v>
      </c>
      <c r="Q11" s="58">
        <v>15</v>
      </c>
      <c r="R11" s="58">
        <v>16</v>
      </c>
      <c r="S11" s="58">
        <v>17</v>
      </c>
      <c r="T11" s="58">
        <v>18</v>
      </c>
      <c r="U11" s="58">
        <v>19</v>
      </c>
    </row>
    <row r="12" spans="1:21" s="78" customFormat="1" ht="30" x14ac:dyDescent="0.2">
      <c r="A12" s="58">
        <v>2</v>
      </c>
      <c r="B12" s="60"/>
      <c r="C12" s="60"/>
      <c r="D12" s="60"/>
      <c r="E12" s="60" t="s">
        <v>70</v>
      </c>
      <c r="F12" s="60" t="s">
        <v>71</v>
      </c>
      <c r="G12" s="131" t="s">
        <v>72</v>
      </c>
      <c r="H12" s="61"/>
      <c r="I12" s="60"/>
      <c r="J12" s="60" t="s">
        <v>52</v>
      </c>
      <c r="K12" s="60" t="s">
        <v>53</v>
      </c>
      <c r="L12" s="60" t="s">
        <v>54</v>
      </c>
      <c r="M12" s="60" t="s">
        <v>55</v>
      </c>
      <c r="N12" s="60" t="s">
        <v>56</v>
      </c>
      <c r="O12" s="60" t="s">
        <v>57</v>
      </c>
      <c r="P12" s="60" t="s">
        <v>58</v>
      </c>
      <c r="Q12" s="60" t="s">
        <v>59</v>
      </c>
      <c r="R12" s="60" t="s">
        <v>60</v>
      </c>
      <c r="S12" s="60" t="s">
        <v>61</v>
      </c>
      <c r="T12" s="60" t="s">
        <v>62</v>
      </c>
      <c r="U12" s="60" t="s">
        <v>63</v>
      </c>
    </row>
    <row r="13" spans="1:21" s="78" customFormat="1" ht="30" x14ac:dyDescent="0.2">
      <c r="A13" s="58">
        <v>3</v>
      </c>
      <c r="B13" s="129"/>
      <c r="C13" s="118" t="s">
        <v>299</v>
      </c>
      <c r="D13" s="117" t="s">
        <v>311</v>
      </c>
      <c r="E13" s="128">
        <v>23291</v>
      </c>
      <c r="F13" s="130" t="s">
        <v>77</v>
      </c>
      <c r="G13" s="123">
        <v>2800</v>
      </c>
      <c r="H13" s="126">
        <f>G13*E13</f>
        <v>65214800</v>
      </c>
      <c r="I13" s="43"/>
      <c r="J13" s="60">
        <v>1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</row>
    <row r="14" spans="1:21" s="78" customFormat="1" ht="30" x14ac:dyDescent="0.2">
      <c r="A14" s="58">
        <v>4</v>
      </c>
      <c r="B14" s="60"/>
      <c r="C14" s="118" t="s">
        <v>300</v>
      </c>
      <c r="D14" s="117" t="s">
        <v>311</v>
      </c>
      <c r="E14" s="128">
        <v>23296</v>
      </c>
      <c r="F14" s="130" t="s">
        <v>75</v>
      </c>
      <c r="G14" s="123">
        <v>1950</v>
      </c>
      <c r="H14" s="126">
        <f t="shared" ref="H14:H23" si="0">G14*E14</f>
        <v>45427200</v>
      </c>
      <c r="I14" s="60"/>
      <c r="J14" s="60">
        <v>1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</row>
    <row r="15" spans="1:21" s="78" customFormat="1" ht="30" x14ac:dyDescent="0.2">
      <c r="A15" s="58">
        <v>5</v>
      </c>
      <c r="B15" s="60"/>
      <c r="C15" s="118" t="s">
        <v>301</v>
      </c>
      <c r="D15" s="117" t="s">
        <v>311</v>
      </c>
      <c r="E15" s="128">
        <v>10000</v>
      </c>
      <c r="F15" s="130" t="s">
        <v>74</v>
      </c>
      <c r="G15" s="123">
        <v>2500</v>
      </c>
      <c r="H15" s="126">
        <f t="shared" si="0"/>
        <v>25000000</v>
      </c>
      <c r="I15" s="60"/>
      <c r="J15" s="60">
        <v>1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</row>
    <row r="16" spans="1:21" s="78" customFormat="1" ht="30" x14ac:dyDescent="0.2">
      <c r="A16" s="58">
        <v>6</v>
      </c>
      <c r="B16" s="60"/>
      <c r="C16" s="118" t="s">
        <v>302</v>
      </c>
      <c r="D16" s="117" t="s">
        <v>311</v>
      </c>
      <c r="E16" s="128">
        <v>10000</v>
      </c>
      <c r="F16" s="130" t="s">
        <v>74</v>
      </c>
      <c r="G16" s="123">
        <v>1100</v>
      </c>
      <c r="H16" s="126">
        <f t="shared" si="0"/>
        <v>11000000</v>
      </c>
      <c r="I16" s="60"/>
      <c r="J16" s="60">
        <v>1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</row>
    <row r="17" spans="1:21" s="78" customFormat="1" ht="30" x14ac:dyDescent="0.2">
      <c r="A17" s="58">
        <v>7</v>
      </c>
      <c r="B17" s="129" t="s">
        <v>310</v>
      </c>
      <c r="C17" s="118" t="s">
        <v>303</v>
      </c>
      <c r="D17" s="117" t="s">
        <v>311</v>
      </c>
      <c r="E17" s="128">
        <v>20000</v>
      </c>
      <c r="F17" s="130" t="s">
        <v>75</v>
      </c>
      <c r="G17" s="123">
        <v>800</v>
      </c>
      <c r="H17" s="126">
        <f t="shared" si="0"/>
        <v>16000000</v>
      </c>
      <c r="I17" s="43" t="s">
        <v>298</v>
      </c>
      <c r="J17" s="60">
        <v>1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</row>
    <row r="18" spans="1:21" s="78" customFormat="1" ht="30" x14ac:dyDescent="0.2">
      <c r="A18" s="58">
        <v>8</v>
      </c>
      <c r="B18" s="60"/>
      <c r="C18" s="119" t="s">
        <v>304</v>
      </c>
      <c r="D18" s="117" t="s">
        <v>311</v>
      </c>
      <c r="E18" s="128">
        <v>20000</v>
      </c>
      <c r="F18" s="130" t="s">
        <v>74</v>
      </c>
      <c r="G18" s="123">
        <v>400</v>
      </c>
      <c r="H18" s="126">
        <f t="shared" si="0"/>
        <v>8000000</v>
      </c>
      <c r="I18" s="60"/>
      <c r="J18" s="60">
        <v>1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</row>
    <row r="19" spans="1:21" s="78" customFormat="1" ht="30" x14ac:dyDescent="0.2">
      <c r="A19" s="58">
        <v>9</v>
      </c>
      <c r="B19" s="60"/>
      <c r="C19" s="118" t="s">
        <v>305</v>
      </c>
      <c r="D19" s="117" t="s">
        <v>311</v>
      </c>
      <c r="E19" s="128">
        <v>20010</v>
      </c>
      <c r="F19" s="130" t="s">
        <v>74</v>
      </c>
      <c r="G19" s="123">
        <v>100</v>
      </c>
      <c r="H19" s="126">
        <f t="shared" si="0"/>
        <v>2001000</v>
      </c>
      <c r="I19" s="60"/>
      <c r="J19" s="60">
        <v>1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</row>
    <row r="20" spans="1:21" s="78" customFormat="1" ht="30" x14ac:dyDescent="0.2">
      <c r="A20" s="58">
        <v>10</v>
      </c>
      <c r="B20" s="60"/>
      <c r="C20" s="118" t="s">
        <v>306</v>
      </c>
      <c r="D20" s="117" t="s">
        <v>311</v>
      </c>
      <c r="E20" s="128">
        <v>20010</v>
      </c>
      <c r="F20" s="130" t="s">
        <v>74</v>
      </c>
      <c r="G20" s="123">
        <v>100</v>
      </c>
      <c r="H20" s="126">
        <f t="shared" si="0"/>
        <v>2001000</v>
      </c>
      <c r="I20" s="60"/>
      <c r="J20" s="60">
        <v>1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</row>
    <row r="21" spans="1:21" s="78" customFormat="1" ht="30" x14ac:dyDescent="0.2">
      <c r="A21" s="58">
        <v>11</v>
      </c>
      <c r="B21" s="60"/>
      <c r="C21" s="118" t="s">
        <v>307</v>
      </c>
      <c r="D21" s="117" t="s">
        <v>311</v>
      </c>
      <c r="E21" s="128">
        <v>10000</v>
      </c>
      <c r="F21" s="130" t="s">
        <v>77</v>
      </c>
      <c r="G21" s="123">
        <v>4025</v>
      </c>
      <c r="H21" s="126">
        <f t="shared" si="0"/>
        <v>40250000</v>
      </c>
      <c r="I21" s="60"/>
      <c r="J21" s="60">
        <v>1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</row>
    <row r="22" spans="1:21" s="78" customFormat="1" ht="30" x14ac:dyDescent="0.2">
      <c r="A22" s="58">
        <v>12</v>
      </c>
      <c r="B22" s="60"/>
      <c r="C22" s="118" t="s">
        <v>308</v>
      </c>
      <c r="D22" s="117" t="s">
        <v>311</v>
      </c>
      <c r="E22" s="128">
        <v>10000</v>
      </c>
      <c r="F22" s="130" t="s">
        <v>74</v>
      </c>
      <c r="G22" s="123">
        <v>500</v>
      </c>
      <c r="H22" s="126">
        <f t="shared" si="0"/>
        <v>5000000</v>
      </c>
      <c r="I22" s="60"/>
      <c r="J22" s="60">
        <v>1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</row>
    <row r="23" spans="1:21" s="78" customFormat="1" ht="30" x14ac:dyDescent="0.2">
      <c r="A23" s="58">
        <v>13</v>
      </c>
      <c r="B23" s="60"/>
      <c r="C23" s="118" t="s">
        <v>309</v>
      </c>
      <c r="D23" s="117" t="s">
        <v>311</v>
      </c>
      <c r="E23" s="128">
        <v>10000</v>
      </c>
      <c r="F23" s="130" t="s">
        <v>74</v>
      </c>
      <c r="G23" s="123">
        <v>1600</v>
      </c>
      <c r="H23" s="126">
        <f t="shared" si="0"/>
        <v>16000000</v>
      </c>
      <c r="I23" s="60"/>
      <c r="J23" s="60">
        <v>1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</row>
    <row r="24" spans="1:21" ht="15.75" x14ac:dyDescent="0.2">
      <c r="A24" s="84"/>
      <c r="B24" s="84"/>
      <c r="C24" s="73" t="s">
        <v>46</v>
      </c>
      <c r="D24" s="84"/>
      <c r="E24" s="84"/>
      <c r="F24" s="84"/>
      <c r="G24" s="85"/>
      <c r="H24" s="74">
        <f>SUM(H13:H23)</f>
        <v>235894000</v>
      </c>
      <c r="I24" s="83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</row>
    <row r="25" spans="1:21" x14ac:dyDescent="0.2">
      <c r="E25" s="75"/>
      <c r="F25" s="75"/>
      <c r="G25" s="75"/>
      <c r="H25" s="87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</row>
    <row r="26" spans="1:21" x14ac:dyDescent="0.2">
      <c r="A26" s="210"/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03"/>
      <c r="M26" s="204"/>
      <c r="N26" s="204"/>
      <c r="O26" s="204"/>
      <c r="P26" s="204"/>
      <c r="Q26" s="204"/>
      <c r="R26" s="204"/>
      <c r="S26" s="204"/>
      <c r="T26" s="204"/>
      <c r="U26" s="204"/>
    </row>
    <row r="27" spans="1:21" s="13" customFormat="1" x14ac:dyDescent="0.25">
      <c r="A27" s="52"/>
      <c r="B27" s="214" t="s">
        <v>47</v>
      </c>
      <c r="C27" s="214"/>
      <c r="D27" s="39"/>
      <c r="E27" s="39"/>
      <c r="F27" s="52"/>
      <c r="G27" s="214" t="s">
        <v>48</v>
      </c>
      <c r="H27" s="214"/>
      <c r="I27" s="214"/>
      <c r="J27" s="39"/>
      <c r="K27" s="52"/>
      <c r="L27" s="52"/>
      <c r="O27" s="214" t="s">
        <v>49</v>
      </c>
      <c r="P27" s="214"/>
      <c r="Q27" s="214"/>
      <c r="R27" s="214"/>
      <c r="S27" s="214"/>
      <c r="T27" s="52"/>
      <c r="U27" s="52"/>
    </row>
    <row r="28" spans="1:21" s="13" customFormat="1" x14ac:dyDescent="0.25">
      <c r="A28" s="52"/>
      <c r="B28" s="39"/>
      <c r="C28" s="38"/>
      <c r="D28" s="39"/>
      <c r="E28" s="39"/>
      <c r="F28" s="52"/>
      <c r="G28" s="55"/>
      <c r="H28" s="55"/>
      <c r="I28" s="38"/>
      <c r="J28" s="39"/>
      <c r="K28" s="52"/>
      <c r="L28" s="52"/>
      <c r="O28" s="38"/>
      <c r="T28" s="52"/>
      <c r="U28" s="52"/>
    </row>
    <row r="29" spans="1:21" s="13" customFormat="1" x14ac:dyDescent="0.25">
      <c r="A29" s="52"/>
      <c r="B29" s="52"/>
      <c r="D29" s="52"/>
      <c r="E29" s="52"/>
      <c r="F29" s="52"/>
      <c r="G29" s="53"/>
      <c r="H29" s="55"/>
      <c r="I29" s="38"/>
      <c r="J29" s="52"/>
      <c r="K29" s="52"/>
      <c r="L29" s="52"/>
      <c r="T29" s="52"/>
      <c r="U29" s="52"/>
    </row>
    <row r="30" spans="1:21" s="13" customFormat="1" x14ac:dyDescent="0.25">
      <c r="A30" s="52"/>
      <c r="B30" s="52"/>
      <c r="D30" s="52"/>
      <c r="E30" s="52"/>
      <c r="F30" s="52"/>
      <c r="G30" s="53"/>
      <c r="H30" s="55"/>
      <c r="I30" s="38"/>
      <c r="J30" s="52"/>
      <c r="K30" s="52"/>
      <c r="L30" s="52"/>
      <c r="T30" s="52"/>
      <c r="U30" s="52"/>
    </row>
    <row r="31" spans="1:21" s="13" customFormat="1" x14ac:dyDescent="0.25">
      <c r="A31" s="52"/>
      <c r="B31" s="52"/>
      <c r="D31" s="52"/>
      <c r="E31" s="52"/>
      <c r="F31" s="52"/>
      <c r="G31" s="53"/>
      <c r="H31" s="55"/>
      <c r="I31" s="38"/>
      <c r="J31" s="52"/>
      <c r="K31" s="52"/>
      <c r="L31" s="52"/>
      <c r="T31" s="52"/>
      <c r="U31" s="52"/>
    </row>
    <row r="32" spans="1:21" s="13" customFormat="1" ht="15.75" x14ac:dyDescent="0.25">
      <c r="A32" s="52"/>
      <c r="B32" s="13" t="s">
        <v>78</v>
      </c>
      <c r="D32" s="52"/>
      <c r="E32" s="52"/>
      <c r="F32" s="52"/>
      <c r="G32" s="54" t="s">
        <v>79</v>
      </c>
      <c r="H32" s="53"/>
      <c r="J32" s="52"/>
      <c r="K32" s="52"/>
      <c r="L32" s="52"/>
      <c r="O32" s="16" t="s">
        <v>294</v>
      </c>
      <c r="T32" s="52"/>
      <c r="U32" s="52"/>
    </row>
    <row r="33" spans="1:21" s="13" customFormat="1" x14ac:dyDescent="0.25">
      <c r="A33" s="52"/>
      <c r="B33" s="13" t="s">
        <v>80</v>
      </c>
      <c r="D33" s="52"/>
      <c r="E33" s="52"/>
      <c r="F33" s="52"/>
      <c r="G33" s="53" t="s">
        <v>292</v>
      </c>
      <c r="H33" s="53"/>
      <c r="J33" s="52"/>
      <c r="K33" s="52"/>
      <c r="L33" s="52"/>
      <c r="O33" s="13" t="s">
        <v>293</v>
      </c>
      <c r="T33" s="52"/>
      <c r="U33" s="52"/>
    </row>
    <row r="34" spans="1:21" s="13" customFormat="1" x14ac:dyDescent="0.25">
      <c r="A34" s="52"/>
      <c r="B34" s="13" t="s">
        <v>81</v>
      </c>
      <c r="D34" s="52"/>
      <c r="E34" s="52"/>
      <c r="F34" s="52"/>
      <c r="G34" s="53" t="s">
        <v>82</v>
      </c>
      <c r="H34" s="53"/>
      <c r="J34" s="52"/>
      <c r="K34" s="52"/>
      <c r="L34" s="52"/>
      <c r="O34" s="13" t="s">
        <v>50</v>
      </c>
      <c r="T34" s="52"/>
      <c r="U34" s="52"/>
    </row>
    <row r="35" spans="1:21" s="13" customFormat="1" x14ac:dyDescent="0.25">
      <c r="A35" s="52"/>
      <c r="B35" s="52"/>
      <c r="D35" s="52"/>
      <c r="E35" s="52"/>
      <c r="F35" s="52"/>
      <c r="G35" s="53"/>
      <c r="H35" s="53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</row>
    <row r="36" spans="1:21" s="13" customFormat="1" x14ac:dyDescent="0.25">
      <c r="A36" s="52"/>
      <c r="B36" s="52"/>
      <c r="D36" s="52"/>
      <c r="E36" s="52"/>
      <c r="F36" s="52"/>
      <c r="G36" s="53"/>
      <c r="H36" s="53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</row>
    <row r="37" spans="1:21" s="13" customFormat="1" x14ac:dyDescent="0.25">
      <c r="A37" s="52"/>
      <c r="B37" s="52"/>
      <c r="D37" s="52"/>
      <c r="E37" s="52"/>
      <c r="F37" s="52"/>
      <c r="G37" s="53"/>
      <c r="H37" s="53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</row>
    <row r="38" spans="1:21" s="13" customFormat="1" x14ac:dyDescent="0.25">
      <c r="A38" s="52"/>
      <c r="B38" s="52"/>
      <c r="D38" s="52"/>
      <c r="E38" s="52"/>
      <c r="F38" s="52"/>
      <c r="G38" s="53"/>
      <c r="H38" s="53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</row>
    <row r="39" spans="1:21" s="13" customFormat="1" x14ac:dyDescent="0.25">
      <c r="A39" s="52"/>
      <c r="B39" s="52"/>
      <c r="D39" s="52"/>
      <c r="E39" s="52"/>
      <c r="F39" s="52"/>
      <c r="G39" s="53"/>
      <c r="H39" s="53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</row>
    <row r="40" spans="1:21" s="13" customFormat="1" x14ac:dyDescent="0.25">
      <c r="A40" s="52"/>
      <c r="B40" s="52"/>
      <c r="D40" s="52"/>
      <c r="E40" s="52"/>
      <c r="F40" s="52"/>
      <c r="G40" s="53"/>
      <c r="H40" s="53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</row>
    <row r="41" spans="1:21" s="13" customFormat="1" x14ac:dyDescent="0.25">
      <c r="A41" s="52"/>
      <c r="B41" s="52"/>
      <c r="D41" s="52"/>
      <c r="E41" s="52"/>
      <c r="F41" s="52"/>
      <c r="G41" s="53"/>
      <c r="H41" s="53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</row>
    <row r="42" spans="1:21" s="13" customFormat="1" x14ac:dyDescent="0.25">
      <c r="A42" s="52"/>
      <c r="B42" s="52"/>
      <c r="D42" s="52"/>
      <c r="E42" s="52"/>
      <c r="F42" s="52"/>
      <c r="G42" s="53"/>
      <c r="H42" s="53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</row>
    <row r="43" spans="1:21" s="13" customFormat="1" x14ac:dyDescent="0.25">
      <c r="A43" s="52"/>
      <c r="B43" s="52"/>
      <c r="D43" s="52"/>
      <c r="E43" s="52"/>
      <c r="F43" s="52"/>
      <c r="G43" s="53"/>
      <c r="H43" s="53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</row>
    <row r="44" spans="1:21" s="13" customFormat="1" x14ac:dyDescent="0.25">
      <c r="A44" s="52"/>
      <c r="B44" s="52"/>
      <c r="D44" s="52"/>
      <c r="E44" s="52"/>
      <c r="F44" s="52"/>
      <c r="G44" s="53"/>
      <c r="H44" s="53">
        <f>H46+H234+H241</f>
        <v>11794170</v>
      </c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</row>
    <row r="45" spans="1:21" s="13" customFormat="1" x14ac:dyDescent="0.25">
      <c r="A45" s="52"/>
      <c r="B45" s="52"/>
      <c r="D45" s="52"/>
      <c r="E45" s="52"/>
      <c r="F45" s="52"/>
      <c r="G45" s="53"/>
      <c r="H45" s="53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</row>
    <row r="46" spans="1:21" ht="15.75" x14ac:dyDescent="0.2">
      <c r="A46" s="116">
        <v>3</v>
      </c>
      <c r="B46" s="62" t="s">
        <v>21</v>
      </c>
      <c r="C46" s="63" t="s">
        <v>22</v>
      </c>
      <c r="D46" s="62" t="s">
        <v>23</v>
      </c>
      <c r="E46" s="62"/>
      <c r="F46" s="62"/>
      <c r="G46" s="64"/>
      <c r="H46" s="72">
        <v>10494170</v>
      </c>
      <c r="I46" s="63" t="s">
        <v>24</v>
      </c>
      <c r="J46" s="65">
        <v>4</v>
      </c>
      <c r="K46" s="62"/>
      <c r="L46" s="62"/>
      <c r="M46" s="65">
        <v>9</v>
      </c>
      <c r="N46" s="62"/>
      <c r="O46" s="62"/>
      <c r="P46" s="65">
        <v>8</v>
      </c>
      <c r="Q46" s="62"/>
      <c r="R46" s="62"/>
      <c r="S46" s="65">
        <v>7</v>
      </c>
      <c r="T46" s="62"/>
      <c r="U46" s="62"/>
    </row>
    <row r="47" spans="1:21" ht="15.75" x14ac:dyDescent="0.2">
      <c r="A47" s="116">
        <v>4</v>
      </c>
      <c r="B47" s="66" t="s">
        <v>21</v>
      </c>
      <c r="C47" s="67" t="s">
        <v>38</v>
      </c>
      <c r="D47" s="66" t="s">
        <v>27</v>
      </c>
      <c r="E47" s="66"/>
      <c r="F47" s="66"/>
      <c r="G47" s="68"/>
      <c r="H47" s="71">
        <v>410800</v>
      </c>
      <c r="I47" s="67" t="s">
        <v>24</v>
      </c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</row>
    <row r="48" spans="1:21" ht="30" x14ac:dyDescent="0.2">
      <c r="A48" s="58">
        <v>5</v>
      </c>
      <c r="B48" s="60"/>
      <c r="C48" s="69" t="s">
        <v>254</v>
      </c>
      <c r="D48" s="60"/>
      <c r="E48" s="58">
        <v>8</v>
      </c>
      <c r="F48" s="60" t="s">
        <v>73</v>
      </c>
      <c r="G48" s="70">
        <v>12000</v>
      </c>
      <c r="H48" s="70">
        <v>96000</v>
      </c>
      <c r="I48" s="80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</row>
    <row r="49" spans="1:21" ht="30" x14ac:dyDescent="0.2">
      <c r="A49" s="58">
        <v>6</v>
      </c>
      <c r="B49" s="60"/>
      <c r="C49" s="69" t="s">
        <v>255</v>
      </c>
      <c r="D49" s="60"/>
      <c r="E49" s="58">
        <v>6</v>
      </c>
      <c r="F49" s="60" t="s">
        <v>73</v>
      </c>
      <c r="G49" s="70">
        <v>12000</v>
      </c>
      <c r="H49" s="70">
        <v>72000</v>
      </c>
      <c r="I49" s="80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</row>
    <row r="50" spans="1:21" x14ac:dyDescent="0.2">
      <c r="A50" s="58">
        <v>7</v>
      </c>
      <c r="B50" s="60"/>
      <c r="C50" s="69" t="s">
        <v>85</v>
      </c>
      <c r="D50" s="60"/>
      <c r="E50" s="58">
        <v>14</v>
      </c>
      <c r="F50" s="60" t="s">
        <v>73</v>
      </c>
      <c r="G50" s="70">
        <v>200</v>
      </c>
      <c r="H50" s="70">
        <v>2800</v>
      </c>
      <c r="I50" s="80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</row>
    <row r="51" spans="1:21" x14ac:dyDescent="0.2">
      <c r="A51" s="58">
        <v>8</v>
      </c>
      <c r="B51" s="60"/>
      <c r="C51" s="69" t="s">
        <v>256</v>
      </c>
      <c r="D51" s="60"/>
      <c r="E51" s="58">
        <v>8</v>
      </c>
      <c r="F51" s="60" t="s">
        <v>73</v>
      </c>
      <c r="G51" s="70">
        <v>16500</v>
      </c>
      <c r="H51" s="70">
        <v>132000</v>
      </c>
      <c r="I51" s="80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</row>
    <row r="52" spans="1:21" x14ac:dyDescent="0.2">
      <c r="A52" s="58">
        <v>9</v>
      </c>
      <c r="B52" s="60"/>
      <c r="C52" s="69" t="s">
        <v>257</v>
      </c>
      <c r="D52" s="60"/>
      <c r="E52" s="58">
        <v>6</v>
      </c>
      <c r="F52" s="60" t="s">
        <v>73</v>
      </c>
      <c r="G52" s="70">
        <v>18000</v>
      </c>
      <c r="H52" s="70">
        <v>108000</v>
      </c>
      <c r="I52" s="80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</row>
    <row r="53" spans="1:21" ht="15.75" x14ac:dyDescent="0.2">
      <c r="A53" s="116">
        <v>10</v>
      </c>
      <c r="B53" s="66" t="s">
        <v>21</v>
      </c>
      <c r="C53" s="67" t="s">
        <v>35</v>
      </c>
      <c r="D53" s="66" t="s">
        <v>27</v>
      </c>
      <c r="E53" s="66"/>
      <c r="F53" s="66"/>
      <c r="G53" s="68"/>
      <c r="H53" s="71">
        <v>2357900</v>
      </c>
      <c r="I53" s="67" t="s">
        <v>24</v>
      </c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</row>
    <row r="54" spans="1:21" x14ac:dyDescent="0.2">
      <c r="A54" s="58">
        <v>11</v>
      </c>
      <c r="B54" s="60"/>
      <c r="C54" s="69" t="s">
        <v>158</v>
      </c>
      <c r="D54" s="60"/>
      <c r="E54" s="58">
        <v>8</v>
      </c>
      <c r="F54" s="60" t="s">
        <v>73</v>
      </c>
      <c r="G54" s="70">
        <v>8000</v>
      </c>
      <c r="H54" s="70">
        <v>64000</v>
      </c>
      <c r="I54" s="80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</row>
    <row r="55" spans="1:21" x14ac:dyDescent="0.2">
      <c r="A55" s="58">
        <v>12</v>
      </c>
      <c r="B55" s="60"/>
      <c r="C55" s="69" t="s">
        <v>159</v>
      </c>
      <c r="D55" s="60"/>
      <c r="E55" s="58">
        <v>8</v>
      </c>
      <c r="F55" s="60" t="s">
        <v>73</v>
      </c>
      <c r="G55" s="70">
        <v>8000</v>
      </c>
      <c r="H55" s="70">
        <v>64000</v>
      </c>
      <c r="I55" s="80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</row>
    <row r="56" spans="1:21" x14ac:dyDescent="0.2">
      <c r="A56" s="58">
        <v>13</v>
      </c>
      <c r="B56" s="60"/>
      <c r="C56" s="69" t="s">
        <v>160</v>
      </c>
      <c r="D56" s="60"/>
      <c r="E56" s="58">
        <v>8</v>
      </c>
      <c r="F56" s="60" t="s">
        <v>73</v>
      </c>
      <c r="G56" s="70">
        <v>200</v>
      </c>
      <c r="H56" s="70">
        <v>1600</v>
      </c>
      <c r="I56" s="80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</row>
    <row r="57" spans="1:21" ht="30" x14ac:dyDescent="0.2">
      <c r="A57" s="58">
        <v>14</v>
      </c>
      <c r="B57" s="60"/>
      <c r="C57" s="69" t="s">
        <v>161</v>
      </c>
      <c r="D57" s="60"/>
      <c r="E57" s="58">
        <v>16</v>
      </c>
      <c r="F57" s="60" t="s">
        <v>73</v>
      </c>
      <c r="G57" s="70">
        <v>1000</v>
      </c>
      <c r="H57" s="70">
        <v>16000</v>
      </c>
      <c r="I57" s="80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</row>
    <row r="58" spans="1:21" ht="30" x14ac:dyDescent="0.2">
      <c r="A58" s="58">
        <v>15</v>
      </c>
      <c r="B58" s="60"/>
      <c r="C58" s="69" t="s">
        <v>162</v>
      </c>
      <c r="D58" s="60"/>
      <c r="E58" s="58">
        <v>6</v>
      </c>
      <c r="F58" s="60" t="s">
        <v>73</v>
      </c>
      <c r="G58" s="70">
        <v>12000</v>
      </c>
      <c r="H58" s="70">
        <v>72000</v>
      </c>
      <c r="I58" s="80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</row>
    <row r="59" spans="1:21" ht="30" x14ac:dyDescent="0.2">
      <c r="A59" s="58">
        <v>16</v>
      </c>
      <c r="B59" s="60"/>
      <c r="C59" s="69" t="s">
        <v>163</v>
      </c>
      <c r="D59" s="60"/>
      <c r="E59" s="58">
        <v>16</v>
      </c>
      <c r="F59" s="60" t="s">
        <v>73</v>
      </c>
      <c r="G59" s="70">
        <v>8000</v>
      </c>
      <c r="H59" s="70">
        <v>128000</v>
      </c>
      <c r="I59" s="80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</row>
    <row r="60" spans="1:21" x14ac:dyDescent="0.2">
      <c r="A60" s="58">
        <v>17</v>
      </c>
      <c r="B60" s="60"/>
      <c r="C60" s="69" t="s">
        <v>164</v>
      </c>
      <c r="D60" s="60"/>
      <c r="E60" s="58">
        <v>8</v>
      </c>
      <c r="F60" s="60" t="s">
        <v>73</v>
      </c>
      <c r="G60" s="70">
        <v>200</v>
      </c>
      <c r="H60" s="70">
        <v>1600</v>
      </c>
      <c r="I60" s="80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</row>
    <row r="61" spans="1:21" ht="30" x14ac:dyDescent="0.2">
      <c r="A61" s="58">
        <v>18</v>
      </c>
      <c r="B61" s="60"/>
      <c r="C61" s="69" t="s">
        <v>165</v>
      </c>
      <c r="D61" s="60"/>
      <c r="E61" s="58">
        <v>16</v>
      </c>
      <c r="F61" s="60" t="s">
        <v>73</v>
      </c>
      <c r="G61" s="70">
        <v>1000</v>
      </c>
      <c r="H61" s="70">
        <v>16000</v>
      </c>
      <c r="I61" s="80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</row>
    <row r="62" spans="1:21" ht="30" x14ac:dyDescent="0.2">
      <c r="A62" s="58">
        <v>19</v>
      </c>
      <c r="B62" s="60"/>
      <c r="C62" s="69" t="s">
        <v>166</v>
      </c>
      <c r="D62" s="60"/>
      <c r="E62" s="58">
        <v>6</v>
      </c>
      <c r="F62" s="60" t="s">
        <v>73</v>
      </c>
      <c r="G62" s="70">
        <v>14350</v>
      </c>
      <c r="H62" s="70">
        <v>86100</v>
      </c>
      <c r="I62" s="80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</row>
    <row r="63" spans="1:21" ht="30" x14ac:dyDescent="0.2">
      <c r="A63" s="58">
        <v>20</v>
      </c>
      <c r="B63" s="60"/>
      <c r="C63" s="69" t="s">
        <v>167</v>
      </c>
      <c r="D63" s="60"/>
      <c r="E63" s="58">
        <v>2</v>
      </c>
      <c r="F63" s="60" t="s">
        <v>73</v>
      </c>
      <c r="G63" s="70">
        <v>15400</v>
      </c>
      <c r="H63" s="70">
        <v>30800</v>
      </c>
      <c r="I63" s="80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</row>
    <row r="64" spans="1:21" x14ac:dyDescent="0.2">
      <c r="A64" s="58">
        <v>21</v>
      </c>
      <c r="B64" s="60"/>
      <c r="C64" s="69" t="s">
        <v>168</v>
      </c>
      <c r="D64" s="60"/>
      <c r="E64" s="58">
        <v>8</v>
      </c>
      <c r="F64" s="60" t="s">
        <v>73</v>
      </c>
      <c r="G64" s="70">
        <v>8000</v>
      </c>
      <c r="H64" s="70">
        <v>64000</v>
      </c>
      <c r="I64" s="80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</row>
    <row r="65" spans="1:21" x14ac:dyDescent="0.2">
      <c r="A65" s="58">
        <v>22</v>
      </c>
      <c r="B65" s="60"/>
      <c r="C65" s="69" t="s">
        <v>169</v>
      </c>
      <c r="D65" s="60"/>
      <c r="E65" s="58">
        <v>8</v>
      </c>
      <c r="F65" s="60" t="s">
        <v>73</v>
      </c>
      <c r="G65" s="70">
        <v>1000</v>
      </c>
      <c r="H65" s="70">
        <v>8000</v>
      </c>
      <c r="I65" s="80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</row>
    <row r="66" spans="1:21" x14ac:dyDescent="0.2">
      <c r="A66" s="58">
        <v>23</v>
      </c>
      <c r="B66" s="60"/>
      <c r="C66" s="69" t="s">
        <v>170</v>
      </c>
      <c r="D66" s="60"/>
      <c r="E66" s="58">
        <v>8</v>
      </c>
      <c r="F66" s="60" t="s">
        <v>73</v>
      </c>
      <c r="G66" s="70">
        <v>1000</v>
      </c>
      <c r="H66" s="70">
        <v>8000</v>
      </c>
      <c r="I66" s="80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</row>
    <row r="67" spans="1:21" x14ac:dyDescent="0.2">
      <c r="A67" s="58">
        <v>24</v>
      </c>
      <c r="B67" s="60"/>
      <c r="C67" s="69" t="s">
        <v>171</v>
      </c>
      <c r="D67" s="60"/>
      <c r="E67" s="58">
        <v>8</v>
      </c>
      <c r="F67" s="60" t="s">
        <v>73</v>
      </c>
      <c r="G67" s="70">
        <v>1000</v>
      </c>
      <c r="H67" s="70">
        <v>8000</v>
      </c>
      <c r="I67" s="80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</row>
    <row r="68" spans="1:21" x14ac:dyDescent="0.2">
      <c r="A68" s="58">
        <v>25</v>
      </c>
      <c r="B68" s="60"/>
      <c r="C68" s="69" t="s">
        <v>172</v>
      </c>
      <c r="D68" s="60"/>
      <c r="E68" s="58">
        <v>8</v>
      </c>
      <c r="F68" s="60" t="s">
        <v>73</v>
      </c>
      <c r="G68" s="70">
        <v>200</v>
      </c>
      <c r="H68" s="70">
        <v>1600</v>
      </c>
      <c r="I68" s="80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</row>
    <row r="69" spans="1:21" x14ac:dyDescent="0.2">
      <c r="A69" s="58">
        <v>26</v>
      </c>
      <c r="B69" s="60"/>
      <c r="C69" s="69" t="s">
        <v>173</v>
      </c>
      <c r="D69" s="60"/>
      <c r="E69" s="58">
        <v>8</v>
      </c>
      <c r="F69" s="60" t="s">
        <v>73</v>
      </c>
      <c r="G69" s="70">
        <v>400</v>
      </c>
      <c r="H69" s="70">
        <v>3200</v>
      </c>
      <c r="I69" s="80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</row>
    <row r="70" spans="1:21" x14ac:dyDescent="0.2">
      <c r="A70" s="58">
        <v>27</v>
      </c>
      <c r="B70" s="60"/>
      <c r="C70" s="69" t="s">
        <v>174</v>
      </c>
      <c r="D70" s="60"/>
      <c r="E70" s="58">
        <v>8</v>
      </c>
      <c r="F70" s="60" t="s">
        <v>73</v>
      </c>
      <c r="G70" s="70">
        <v>400</v>
      </c>
      <c r="H70" s="70">
        <v>3200</v>
      </c>
      <c r="I70" s="80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</row>
    <row r="71" spans="1:21" x14ac:dyDescent="0.2">
      <c r="A71" s="58">
        <v>28</v>
      </c>
      <c r="B71" s="60"/>
      <c r="C71" s="69" t="s">
        <v>175</v>
      </c>
      <c r="D71" s="60"/>
      <c r="E71" s="58">
        <v>8</v>
      </c>
      <c r="F71" s="60" t="s">
        <v>73</v>
      </c>
      <c r="G71" s="70">
        <v>400</v>
      </c>
      <c r="H71" s="70">
        <v>3200</v>
      </c>
      <c r="I71" s="80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ht="30" x14ac:dyDescent="0.2">
      <c r="A72" s="58">
        <v>29</v>
      </c>
      <c r="B72" s="60"/>
      <c r="C72" s="69" t="s">
        <v>176</v>
      </c>
      <c r="D72" s="60"/>
      <c r="E72" s="58">
        <v>6</v>
      </c>
      <c r="F72" s="60" t="s">
        <v>73</v>
      </c>
      <c r="G72" s="70">
        <v>13200</v>
      </c>
      <c r="H72" s="70">
        <v>79200</v>
      </c>
      <c r="I72" s="80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ht="30" x14ac:dyDescent="0.2">
      <c r="A73" s="58">
        <v>30</v>
      </c>
      <c r="B73" s="60"/>
      <c r="C73" s="69" t="s">
        <v>177</v>
      </c>
      <c r="D73" s="60"/>
      <c r="E73" s="58">
        <v>2</v>
      </c>
      <c r="F73" s="60" t="s">
        <v>73</v>
      </c>
      <c r="G73" s="70">
        <v>14400</v>
      </c>
      <c r="H73" s="70">
        <v>28800</v>
      </c>
      <c r="I73" s="80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x14ac:dyDescent="0.2">
      <c r="A74" s="58">
        <v>31</v>
      </c>
      <c r="B74" s="60"/>
      <c r="C74" s="69" t="s">
        <v>178</v>
      </c>
      <c r="D74" s="60"/>
      <c r="E74" s="58">
        <v>8</v>
      </c>
      <c r="F74" s="60" t="s">
        <v>73</v>
      </c>
      <c r="G74" s="70">
        <v>8000</v>
      </c>
      <c r="H74" s="70">
        <v>64000</v>
      </c>
      <c r="I74" s="80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x14ac:dyDescent="0.2">
      <c r="A75" s="58">
        <v>32</v>
      </c>
      <c r="B75" s="60"/>
      <c r="C75" s="69" t="s">
        <v>179</v>
      </c>
      <c r="D75" s="60"/>
      <c r="E75" s="58">
        <v>8</v>
      </c>
      <c r="F75" s="60" t="s">
        <v>73</v>
      </c>
      <c r="G75" s="70">
        <v>8000</v>
      </c>
      <c r="H75" s="70">
        <v>64000</v>
      </c>
      <c r="I75" s="80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x14ac:dyDescent="0.2">
      <c r="A76" s="58">
        <v>33</v>
      </c>
      <c r="B76" s="60"/>
      <c r="C76" s="69" t="s">
        <v>180</v>
      </c>
      <c r="D76" s="60"/>
      <c r="E76" s="58">
        <v>8</v>
      </c>
      <c r="F76" s="60" t="s">
        <v>73</v>
      </c>
      <c r="G76" s="70">
        <v>8000</v>
      </c>
      <c r="H76" s="70">
        <v>64000</v>
      </c>
      <c r="I76" s="80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x14ac:dyDescent="0.2">
      <c r="A77" s="58">
        <v>34</v>
      </c>
      <c r="B77" s="60"/>
      <c r="C77" s="69" t="s">
        <v>181</v>
      </c>
      <c r="D77" s="60"/>
      <c r="E77" s="58">
        <v>8</v>
      </c>
      <c r="F77" s="60" t="s">
        <v>73</v>
      </c>
      <c r="G77" s="70">
        <v>200</v>
      </c>
      <c r="H77" s="70">
        <v>1600</v>
      </c>
      <c r="I77" s="80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ht="30" x14ac:dyDescent="0.2">
      <c r="A78" s="58">
        <v>35</v>
      </c>
      <c r="B78" s="60"/>
      <c r="C78" s="69" t="s">
        <v>182</v>
      </c>
      <c r="D78" s="60"/>
      <c r="E78" s="58">
        <v>6</v>
      </c>
      <c r="F78" s="60" t="s">
        <v>73</v>
      </c>
      <c r="G78" s="70">
        <v>11550</v>
      </c>
      <c r="H78" s="70">
        <v>69300</v>
      </c>
      <c r="I78" s="80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ht="30" x14ac:dyDescent="0.2">
      <c r="A79" s="58">
        <v>36</v>
      </c>
      <c r="B79" s="60"/>
      <c r="C79" s="69" t="s">
        <v>183</v>
      </c>
      <c r="D79" s="60"/>
      <c r="E79" s="58">
        <v>2</v>
      </c>
      <c r="F79" s="60" t="s">
        <v>73</v>
      </c>
      <c r="G79" s="70">
        <v>12600</v>
      </c>
      <c r="H79" s="70">
        <v>25200</v>
      </c>
      <c r="I79" s="80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ht="30" x14ac:dyDescent="0.2">
      <c r="A80" s="58">
        <v>37</v>
      </c>
      <c r="B80" s="60"/>
      <c r="C80" s="69" t="s">
        <v>184</v>
      </c>
      <c r="D80" s="60"/>
      <c r="E80" s="58">
        <v>16</v>
      </c>
      <c r="F80" s="60" t="s">
        <v>73</v>
      </c>
      <c r="G80" s="70">
        <v>8000</v>
      </c>
      <c r="H80" s="70">
        <v>128000</v>
      </c>
      <c r="I80" s="80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</row>
    <row r="81" spans="1:21" x14ac:dyDescent="0.2">
      <c r="A81" s="58">
        <v>38</v>
      </c>
      <c r="B81" s="60"/>
      <c r="C81" s="69" t="s">
        <v>185</v>
      </c>
      <c r="D81" s="60"/>
      <c r="E81" s="58">
        <v>8</v>
      </c>
      <c r="F81" s="60" t="s">
        <v>73</v>
      </c>
      <c r="G81" s="70">
        <v>200</v>
      </c>
      <c r="H81" s="70">
        <v>1600</v>
      </c>
      <c r="I81" s="80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</row>
    <row r="82" spans="1:21" ht="30" x14ac:dyDescent="0.2">
      <c r="A82" s="58">
        <v>39</v>
      </c>
      <c r="B82" s="60"/>
      <c r="C82" s="69" t="s">
        <v>186</v>
      </c>
      <c r="D82" s="60"/>
      <c r="E82" s="58">
        <v>6</v>
      </c>
      <c r="F82" s="60" t="s">
        <v>73</v>
      </c>
      <c r="G82" s="70">
        <v>8100</v>
      </c>
      <c r="H82" s="70">
        <v>48600</v>
      </c>
      <c r="I82" s="80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</row>
    <row r="83" spans="1:21" ht="30" x14ac:dyDescent="0.2">
      <c r="A83" s="58">
        <v>40</v>
      </c>
      <c r="B83" s="60"/>
      <c r="C83" s="69" t="s">
        <v>187</v>
      </c>
      <c r="D83" s="60"/>
      <c r="E83" s="58">
        <v>2</v>
      </c>
      <c r="F83" s="60" t="s">
        <v>73</v>
      </c>
      <c r="G83" s="70">
        <v>9000</v>
      </c>
      <c r="H83" s="70">
        <v>18000</v>
      </c>
      <c r="I83" s="80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</row>
    <row r="84" spans="1:21" x14ac:dyDescent="0.2">
      <c r="A84" s="58">
        <v>41</v>
      </c>
      <c r="B84" s="60"/>
      <c r="C84" s="69" t="s">
        <v>188</v>
      </c>
      <c r="D84" s="60"/>
      <c r="E84" s="58">
        <v>8</v>
      </c>
      <c r="F84" s="60" t="s">
        <v>73</v>
      </c>
      <c r="G84" s="70">
        <v>8000</v>
      </c>
      <c r="H84" s="70">
        <v>64000</v>
      </c>
      <c r="I84" s="80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</row>
    <row r="85" spans="1:21" x14ac:dyDescent="0.2">
      <c r="A85" s="58">
        <v>42</v>
      </c>
      <c r="B85" s="60"/>
      <c r="C85" s="69" t="s">
        <v>189</v>
      </c>
      <c r="D85" s="60"/>
      <c r="E85" s="58">
        <v>8</v>
      </c>
      <c r="F85" s="60" t="s">
        <v>73</v>
      </c>
      <c r="G85" s="70">
        <v>8000</v>
      </c>
      <c r="H85" s="70">
        <v>64000</v>
      </c>
      <c r="I85" s="80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</row>
    <row r="86" spans="1:21" x14ac:dyDescent="0.2">
      <c r="A86" s="58">
        <v>43</v>
      </c>
      <c r="B86" s="60"/>
      <c r="C86" s="69" t="s">
        <v>190</v>
      </c>
      <c r="D86" s="60"/>
      <c r="E86" s="58">
        <v>8</v>
      </c>
      <c r="F86" s="60" t="s">
        <v>73</v>
      </c>
      <c r="G86" s="70">
        <v>200</v>
      </c>
      <c r="H86" s="70">
        <v>1600</v>
      </c>
      <c r="I86" s="80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</row>
    <row r="87" spans="1:21" ht="30" x14ac:dyDescent="0.2">
      <c r="A87" s="58">
        <v>44</v>
      </c>
      <c r="B87" s="60"/>
      <c r="C87" s="69" t="s">
        <v>191</v>
      </c>
      <c r="D87" s="60"/>
      <c r="E87" s="58">
        <v>6</v>
      </c>
      <c r="F87" s="60" t="s">
        <v>73</v>
      </c>
      <c r="G87" s="70">
        <v>9450</v>
      </c>
      <c r="H87" s="70">
        <v>56700</v>
      </c>
      <c r="I87" s="80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</row>
    <row r="88" spans="1:21" ht="30" x14ac:dyDescent="0.2">
      <c r="A88" s="58">
        <v>45</v>
      </c>
      <c r="B88" s="60"/>
      <c r="C88" s="69" t="s">
        <v>192</v>
      </c>
      <c r="D88" s="60"/>
      <c r="E88" s="58">
        <v>2</v>
      </c>
      <c r="F88" s="60" t="s">
        <v>73</v>
      </c>
      <c r="G88" s="70">
        <v>10500</v>
      </c>
      <c r="H88" s="70">
        <v>21000</v>
      </c>
      <c r="I88" s="80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</row>
    <row r="89" spans="1:21" x14ac:dyDescent="0.2">
      <c r="A89" s="58">
        <v>46</v>
      </c>
      <c r="B89" s="60"/>
      <c r="C89" s="69" t="s">
        <v>193</v>
      </c>
      <c r="D89" s="60"/>
      <c r="E89" s="58">
        <v>2</v>
      </c>
      <c r="F89" s="60" t="s">
        <v>76</v>
      </c>
      <c r="G89" s="70">
        <v>800</v>
      </c>
      <c r="H89" s="70">
        <v>1600</v>
      </c>
      <c r="I89" s="80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</row>
    <row r="90" spans="1:21" ht="30" x14ac:dyDescent="0.2">
      <c r="A90" s="58">
        <v>47</v>
      </c>
      <c r="B90" s="60"/>
      <c r="C90" s="69" t="s">
        <v>194</v>
      </c>
      <c r="D90" s="60"/>
      <c r="E90" s="58">
        <v>6</v>
      </c>
      <c r="F90" s="60" t="s">
        <v>73</v>
      </c>
      <c r="G90" s="70">
        <v>8100</v>
      </c>
      <c r="H90" s="70">
        <v>48600</v>
      </c>
      <c r="I90" s="80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</row>
    <row r="91" spans="1:21" ht="30" x14ac:dyDescent="0.2">
      <c r="A91" s="58">
        <v>48</v>
      </c>
      <c r="B91" s="60"/>
      <c r="C91" s="69" t="s">
        <v>195</v>
      </c>
      <c r="D91" s="60"/>
      <c r="E91" s="58">
        <v>2</v>
      </c>
      <c r="F91" s="60" t="s">
        <v>73</v>
      </c>
      <c r="G91" s="70">
        <v>9000</v>
      </c>
      <c r="H91" s="70">
        <v>18000</v>
      </c>
      <c r="I91" s="80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</row>
    <row r="92" spans="1:21" x14ac:dyDescent="0.2">
      <c r="A92" s="58">
        <v>49</v>
      </c>
      <c r="B92" s="60"/>
      <c r="C92" s="69" t="s">
        <v>196</v>
      </c>
      <c r="D92" s="60"/>
      <c r="E92" s="58">
        <v>8</v>
      </c>
      <c r="F92" s="60" t="s">
        <v>73</v>
      </c>
      <c r="G92" s="70">
        <v>8000</v>
      </c>
      <c r="H92" s="70">
        <v>64000</v>
      </c>
      <c r="I92" s="80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</row>
    <row r="93" spans="1:21" x14ac:dyDescent="0.2">
      <c r="A93" s="58">
        <v>50</v>
      </c>
      <c r="B93" s="60"/>
      <c r="C93" s="69" t="s">
        <v>197</v>
      </c>
      <c r="D93" s="60"/>
      <c r="E93" s="58">
        <v>8</v>
      </c>
      <c r="F93" s="60" t="s">
        <v>73</v>
      </c>
      <c r="G93" s="70">
        <v>200</v>
      </c>
      <c r="H93" s="70">
        <v>1600</v>
      </c>
      <c r="I93" s="80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</row>
    <row r="94" spans="1:21" ht="30" x14ac:dyDescent="0.2">
      <c r="A94" s="58">
        <v>51</v>
      </c>
      <c r="B94" s="60"/>
      <c r="C94" s="69" t="s">
        <v>198</v>
      </c>
      <c r="D94" s="60"/>
      <c r="E94" s="58">
        <v>16</v>
      </c>
      <c r="F94" s="60" t="s">
        <v>73</v>
      </c>
      <c r="G94" s="70">
        <v>8000</v>
      </c>
      <c r="H94" s="70">
        <v>128000</v>
      </c>
      <c r="I94" s="80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</row>
    <row r="95" spans="1:21" x14ac:dyDescent="0.2">
      <c r="A95" s="58">
        <v>52</v>
      </c>
      <c r="B95" s="60"/>
      <c r="C95" s="69" t="s">
        <v>199</v>
      </c>
      <c r="D95" s="60"/>
      <c r="E95" s="58">
        <v>8</v>
      </c>
      <c r="F95" s="60" t="s">
        <v>73</v>
      </c>
      <c r="G95" s="70">
        <v>200</v>
      </c>
      <c r="H95" s="70">
        <v>1600</v>
      </c>
      <c r="I95" s="80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</row>
    <row r="96" spans="1:21" ht="30" x14ac:dyDescent="0.2">
      <c r="A96" s="58">
        <v>53</v>
      </c>
      <c r="B96" s="60"/>
      <c r="C96" s="69" t="s">
        <v>200</v>
      </c>
      <c r="D96" s="60"/>
      <c r="E96" s="58">
        <v>6</v>
      </c>
      <c r="F96" s="60" t="s">
        <v>73</v>
      </c>
      <c r="G96" s="70">
        <v>9450</v>
      </c>
      <c r="H96" s="70">
        <v>56700</v>
      </c>
      <c r="I96" s="80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</row>
    <row r="97" spans="1:21" ht="30" x14ac:dyDescent="0.2">
      <c r="A97" s="58">
        <v>54</v>
      </c>
      <c r="B97" s="60"/>
      <c r="C97" s="69" t="s">
        <v>201</v>
      </c>
      <c r="D97" s="60"/>
      <c r="E97" s="58">
        <v>2</v>
      </c>
      <c r="F97" s="60" t="s">
        <v>73</v>
      </c>
      <c r="G97" s="70">
        <v>10500</v>
      </c>
      <c r="H97" s="70">
        <v>21000</v>
      </c>
      <c r="I97" s="80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</row>
    <row r="98" spans="1:21" x14ac:dyDescent="0.2">
      <c r="A98" s="58">
        <v>55</v>
      </c>
      <c r="B98" s="60"/>
      <c r="C98" s="69" t="s">
        <v>202</v>
      </c>
      <c r="D98" s="60"/>
      <c r="E98" s="58">
        <v>16</v>
      </c>
      <c r="F98" s="60" t="s">
        <v>73</v>
      </c>
      <c r="G98" s="70">
        <v>8000</v>
      </c>
      <c r="H98" s="70">
        <v>128000</v>
      </c>
      <c r="I98" s="80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</row>
    <row r="99" spans="1:21" x14ac:dyDescent="0.2">
      <c r="A99" s="58">
        <v>56</v>
      </c>
      <c r="B99" s="60"/>
      <c r="C99" s="69" t="s">
        <v>203</v>
      </c>
      <c r="D99" s="60"/>
      <c r="E99" s="58">
        <v>8</v>
      </c>
      <c r="F99" s="60" t="s">
        <v>73</v>
      </c>
      <c r="G99" s="70">
        <v>200</v>
      </c>
      <c r="H99" s="70">
        <v>1600</v>
      </c>
      <c r="I99" s="80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</row>
    <row r="100" spans="1:21" ht="30" x14ac:dyDescent="0.2">
      <c r="A100" s="58">
        <v>57</v>
      </c>
      <c r="B100" s="60"/>
      <c r="C100" s="69" t="s">
        <v>204</v>
      </c>
      <c r="D100" s="60"/>
      <c r="E100" s="58">
        <v>6</v>
      </c>
      <c r="F100" s="60" t="s">
        <v>73</v>
      </c>
      <c r="G100" s="70">
        <v>13200</v>
      </c>
      <c r="H100" s="70">
        <v>79200</v>
      </c>
      <c r="I100" s="80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</row>
    <row r="101" spans="1:21" x14ac:dyDescent="0.2">
      <c r="A101" s="58">
        <v>58</v>
      </c>
      <c r="B101" s="60"/>
      <c r="C101" s="69" t="s">
        <v>205</v>
      </c>
      <c r="D101" s="60"/>
      <c r="E101" s="58">
        <v>16</v>
      </c>
      <c r="F101" s="60" t="s">
        <v>73</v>
      </c>
      <c r="G101" s="70">
        <v>500</v>
      </c>
      <c r="H101" s="70">
        <v>8000</v>
      </c>
      <c r="I101" s="80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</row>
    <row r="102" spans="1:21" ht="30" x14ac:dyDescent="0.2">
      <c r="A102" s="58">
        <v>59</v>
      </c>
      <c r="B102" s="60"/>
      <c r="C102" s="69" t="s">
        <v>206</v>
      </c>
      <c r="D102" s="60"/>
      <c r="E102" s="58">
        <v>6</v>
      </c>
      <c r="F102" s="60" t="s">
        <v>73</v>
      </c>
      <c r="G102" s="70">
        <v>9450</v>
      </c>
      <c r="H102" s="70">
        <v>56700</v>
      </c>
      <c r="I102" s="80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</row>
    <row r="103" spans="1:21" ht="30" x14ac:dyDescent="0.2">
      <c r="A103" s="58">
        <v>60</v>
      </c>
      <c r="B103" s="60"/>
      <c r="C103" s="69" t="s">
        <v>207</v>
      </c>
      <c r="D103" s="60"/>
      <c r="E103" s="58">
        <v>2</v>
      </c>
      <c r="F103" s="60" t="s">
        <v>73</v>
      </c>
      <c r="G103" s="70">
        <v>10500</v>
      </c>
      <c r="H103" s="70">
        <v>21000</v>
      </c>
      <c r="I103" s="80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</row>
    <row r="104" spans="1:21" x14ac:dyDescent="0.2">
      <c r="A104" s="58">
        <v>61</v>
      </c>
      <c r="B104" s="60"/>
      <c r="C104" s="69" t="s">
        <v>208</v>
      </c>
      <c r="D104" s="60"/>
      <c r="E104" s="58">
        <v>8</v>
      </c>
      <c r="F104" s="60" t="s">
        <v>73</v>
      </c>
      <c r="G104" s="70">
        <v>8000</v>
      </c>
      <c r="H104" s="70">
        <v>64000</v>
      </c>
      <c r="I104" s="80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</row>
    <row r="105" spans="1:21" ht="30" x14ac:dyDescent="0.2">
      <c r="A105" s="58">
        <v>62</v>
      </c>
      <c r="B105" s="60"/>
      <c r="C105" s="69" t="s">
        <v>209</v>
      </c>
      <c r="D105" s="60"/>
      <c r="E105" s="58">
        <v>2</v>
      </c>
      <c r="F105" s="60" t="s">
        <v>73</v>
      </c>
      <c r="G105" s="70">
        <v>14400</v>
      </c>
      <c r="H105" s="70">
        <v>28800</v>
      </c>
      <c r="I105" s="80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</row>
    <row r="106" spans="1:21" x14ac:dyDescent="0.2">
      <c r="A106" s="58">
        <v>63</v>
      </c>
      <c r="B106" s="60"/>
      <c r="C106" s="69" t="s">
        <v>210</v>
      </c>
      <c r="D106" s="60"/>
      <c r="E106" s="58">
        <v>8</v>
      </c>
      <c r="F106" s="60" t="s">
        <v>73</v>
      </c>
      <c r="G106" s="70">
        <v>8000</v>
      </c>
      <c r="H106" s="70">
        <v>64000</v>
      </c>
      <c r="I106" s="80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</row>
    <row r="107" spans="1:21" x14ac:dyDescent="0.2">
      <c r="A107" s="58">
        <v>64</v>
      </c>
      <c r="B107" s="60"/>
      <c r="C107" s="69" t="s">
        <v>211</v>
      </c>
      <c r="D107" s="60"/>
      <c r="E107" s="58">
        <v>8</v>
      </c>
      <c r="F107" s="60" t="s">
        <v>73</v>
      </c>
      <c r="G107" s="70">
        <v>8000</v>
      </c>
      <c r="H107" s="70">
        <v>64000</v>
      </c>
      <c r="I107" s="80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</row>
    <row r="108" spans="1:21" x14ac:dyDescent="0.2">
      <c r="A108" s="58">
        <v>65</v>
      </c>
      <c r="B108" s="60"/>
      <c r="C108" s="69" t="s">
        <v>212</v>
      </c>
      <c r="D108" s="60"/>
      <c r="E108" s="58">
        <v>8</v>
      </c>
      <c r="F108" s="60" t="s">
        <v>73</v>
      </c>
      <c r="G108" s="70">
        <v>200</v>
      </c>
      <c r="H108" s="70">
        <v>1600</v>
      </c>
      <c r="I108" s="80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</row>
    <row r="109" spans="1:21" ht="30" x14ac:dyDescent="0.2">
      <c r="A109" s="58">
        <v>66</v>
      </c>
      <c r="B109" s="60"/>
      <c r="C109" s="69" t="s">
        <v>213</v>
      </c>
      <c r="D109" s="60"/>
      <c r="E109" s="58">
        <v>16</v>
      </c>
      <c r="F109" s="60" t="s">
        <v>73</v>
      </c>
      <c r="G109" s="70">
        <v>1000</v>
      </c>
      <c r="H109" s="70">
        <v>16000</v>
      </c>
      <c r="I109" s="80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</row>
    <row r="110" spans="1:21" ht="30" x14ac:dyDescent="0.2">
      <c r="A110" s="58">
        <v>67</v>
      </c>
      <c r="B110" s="60"/>
      <c r="C110" s="69" t="s">
        <v>214</v>
      </c>
      <c r="D110" s="60"/>
      <c r="E110" s="58">
        <v>6</v>
      </c>
      <c r="F110" s="60" t="s">
        <v>73</v>
      </c>
      <c r="G110" s="70">
        <v>9900</v>
      </c>
      <c r="H110" s="70">
        <v>59400</v>
      </c>
      <c r="I110" s="80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</row>
    <row r="111" spans="1:21" ht="30" x14ac:dyDescent="0.2">
      <c r="A111" s="58">
        <v>68</v>
      </c>
      <c r="B111" s="60"/>
      <c r="C111" s="69" t="s">
        <v>215</v>
      </c>
      <c r="D111" s="60"/>
      <c r="E111" s="58">
        <v>2</v>
      </c>
      <c r="F111" s="60" t="s">
        <v>73</v>
      </c>
      <c r="G111" s="70">
        <v>10800</v>
      </c>
      <c r="H111" s="70">
        <v>21600</v>
      </c>
      <c r="I111" s="80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</row>
    <row r="112" spans="1:21" ht="30" x14ac:dyDescent="0.2">
      <c r="A112" s="58">
        <v>69</v>
      </c>
      <c r="B112" s="60"/>
      <c r="C112" s="69" t="s">
        <v>216</v>
      </c>
      <c r="D112" s="60"/>
      <c r="E112" s="58">
        <v>2</v>
      </c>
      <c r="F112" s="60" t="s">
        <v>73</v>
      </c>
      <c r="G112" s="70">
        <v>12000</v>
      </c>
      <c r="H112" s="70">
        <v>24000</v>
      </c>
      <c r="I112" s="80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</row>
    <row r="113" spans="1:21" ht="15.75" x14ac:dyDescent="0.2">
      <c r="A113" s="116">
        <v>70</v>
      </c>
      <c r="B113" s="66" t="s">
        <v>21</v>
      </c>
      <c r="C113" s="67" t="s">
        <v>29</v>
      </c>
      <c r="D113" s="66" t="s">
        <v>27</v>
      </c>
      <c r="E113" s="66"/>
      <c r="F113" s="66"/>
      <c r="G113" s="68"/>
      <c r="H113" s="71">
        <v>199800</v>
      </c>
      <c r="I113" s="67" t="s">
        <v>24</v>
      </c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</row>
    <row r="114" spans="1:21" x14ac:dyDescent="0.2">
      <c r="A114" s="58">
        <v>71</v>
      </c>
      <c r="B114" s="60"/>
      <c r="C114" s="69" t="s">
        <v>88</v>
      </c>
      <c r="D114" s="60"/>
      <c r="E114" s="58">
        <v>54</v>
      </c>
      <c r="F114" s="60" t="s">
        <v>73</v>
      </c>
      <c r="G114" s="70">
        <v>700</v>
      </c>
      <c r="H114" s="70">
        <v>37800</v>
      </c>
      <c r="I114" s="80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</row>
    <row r="115" spans="1:21" ht="30" x14ac:dyDescent="0.2">
      <c r="A115" s="58">
        <v>72</v>
      </c>
      <c r="B115" s="60"/>
      <c r="C115" s="69" t="s">
        <v>89</v>
      </c>
      <c r="D115" s="60"/>
      <c r="E115" s="58">
        <v>10</v>
      </c>
      <c r="F115" s="60" t="s">
        <v>73</v>
      </c>
      <c r="G115" s="70">
        <v>2200</v>
      </c>
      <c r="H115" s="70">
        <v>22000</v>
      </c>
      <c r="I115" s="80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</row>
    <row r="116" spans="1:21" x14ac:dyDescent="0.2">
      <c r="A116" s="58">
        <v>73</v>
      </c>
      <c r="B116" s="60"/>
      <c r="C116" s="69" t="s">
        <v>90</v>
      </c>
      <c r="D116" s="60"/>
      <c r="E116" s="58">
        <v>20</v>
      </c>
      <c r="F116" s="60" t="s">
        <v>73</v>
      </c>
      <c r="G116" s="70">
        <v>2200</v>
      </c>
      <c r="H116" s="70">
        <v>44000</v>
      </c>
      <c r="I116" s="80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</row>
    <row r="117" spans="1:21" ht="30" x14ac:dyDescent="0.2">
      <c r="A117" s="58">
        <v>74</v>
      </c>
      <c r="B117" s="60"/>
      <c r="C117" s="69" t="s">
        <v>91</v>
      </c>
      <c r="D117" s="60"/>
      <c r="E117" s="58">
        <v>16</v>
      </c>
      <c r="F117" s="60" t="s">
        <v>73</v>
      </c>
      <c r="G117" s="70">
        <v>6000</v>
      </c>
      <c r="H117" s="70">
        <v>96000</v>
      </c>
      <c r="I117" s="80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</row>
    <row r="118" spans="1:21" ht="15.75" x14ac:dyDescent="0.2">
      <c r="A118" s="116">
        <v>75</v>
      </c>
      <c r="B118" s="66" t="s">
        <v>21</v>
      </c>
      <c r="C118" s="67" t="s">
        <v>36</v>
      </c>
      <c r="D118" s="66" t="s">
        <v>27</v>
      </c>
      <c r="E118" s="66"/>
      <c r="F118" s="66"/>
      <c r="G118" s="68"/>
      <c r="H118" s="71">
        <v>434100</v>
      </c>
      <c r="I118" s="67" t="s">
        <v>24</v>
      </c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</row>
    <row r="119" spans="1:21" x14ac:dyDescent="0.2">
      <c r="A119" s="58">
        <v>76</v>
      </c>
      <c r="B119" s="60"/>
      <c r="C119" s="69" t="s">
        <v>217</v>
      </c>
      <c r="D119" s="60"/>
      <c r="E119" s="58">
        <v>6</v>
      </c>
      <c r="F119" s="60" t="s">
        <v>73</v>
      </c>
      <c r="G119" s="70">
        <v>8000</v>
      </c>
      <c r="H119" s="70">
        <v>48000</v>
      </c>
      <c r="I119" s="80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</row>
    <row r="120" spans="1:21" x14ac:dyDescent="0.2">
      <c r="A120" s="58">
        <v>77</v>
      </c>
      <c r="B120" s="60"/>
      <c r="C120" s="69" t="s">
        <v>218</v>
      </c>
      <c r="D120" s="60"/>
      <c r="E120" s="58">
        <v>6</v>
      </c>
      <c r="F120" s="60" t="s">
        <v>73</v>
      </c>
      <c r="G120" s="70">
        <v>8000</v>
      </c>
      <c r="H120" s="70">
        <v>48000</v>
      </c>
      <c r="I120" s="80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</row>
    <row r="121" spans="1:21" x14ac:dyDescent="0.2">
      <c r="A121" s="58">
        <v>78</v>
      </c>
      <c r="B121" s="60"/>
      <c r="C121" s="69" t="s">
        <v>219</v>
      </c>
      <c r="D121" s="60"/>
      <c r="E121" s="58">
        <v>6</v>
      </c>
      <c r="F121" s="60" t="s">
        <v>73</v>
      </c>
      <c r="G121" s="70">
        <v>200</v>
      </c>
      <c r="H121" s="70">
        <v>1200</v>
      </c>
      <c r="I121" s="80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</row>
    <row r="122" spans="1:21" ht="30" x14ac:dyDescent="0.2">
      <c r="A122" s="58">
        <v>79</v>
      </c>
      <c r="B122" s="60"/>
      <c r="C122" s="69" t="s">
        <v>220</v>
      </c>
      <c r="D122" s="60"/>
      <c r="E122" s="58">
        <v>6</v>
      </c>
      <c r="F122" s="60" t="s">
        <v>73</v>
      </c>
      <c r="G122" s="70">
        <v>1000</v>
      </c>
      <c r="H122" s="70">
        <v>6000</v>
      </c>
      <c r="I122" s="80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</row>
    <row r="123" spans="1:21" ht="30" x14ac:dyDescent="0.2">
      <c r="A123" s="58">
        <v>80</v>
      </c>
      <c r="B123" s="60"/>
      <c r="C123" s="69" t="s">
        <v>221</v>
      </c>
      <c r="D123" s="60"/>
      <c r="E123" s="58">
        <v>6</v>
      </c>
      <c r="F123" s="60" t="s">
        <v>73</v>
      </c>
      <c r="G123" s="70">
        <v>7500</v>
      </c>
      <c r="H123" s="70">
        <v>45000</v>
      </c>
      <c r="I123" s="80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</row>
    <row r="124" spans="1:21" x14ac:dyDescent="0.2">
      <c r="A124" s="58">
        <v>81</v>
      </c>
      <c r="B124" s="60"/>
      <c r="C124" s="69" t="s">
        <v>222</v>
      </c>
      <c r="D124" s="60"/>
      <c r="E124" s="58">
        <v>6</v>
      </c>
      <c r="F124" s="60" t="s">
        <v>73</v>
      </c>
      <c r="G124" s="70">
        <v>200</v>
      </c>
      <c r="H124" s="70">
        <v>1200</v>
      </c>
      <c r="I124" s="80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</row>
    <row r="125" spans="1:21" x14ac:dyDescent="0.2">
      <c r="A125" s="58">
        <v>82</v>
      </c>
      <c r="B125" s="60"/>
      <c r="C125" s="69" t="s">
        <v>223</v>
      </c>
      <c r="D125" s="60"/>
      <c r="E125" s="58">
        <v>6</v>
      </c>
      <c r="F125" s="60" t="s">
        <v>73</v>
      </c>
      <c r="G125" s="70">
        <v>8000</v>
      </c>
      <c r="H125" s="70">
        <v>48000</v>
      </c>
      <c r="I125" s="80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</row>
    <row r="126" spans="1:21" x14ac:dyDescent="0.2">
      <c r="A126" s="58">
        <v>83</v>
      </c>
      <c r="B126" s="60"/>
      <c r="C126" s="69" t="s">
        <v>224</v>
      </c>
      <c r="D126" s="60"/>
      <c r="E126" s="58">
        <v>6</v>
      </c>
      <c r="F126" s="60" t="s">
        <v>73</v>
      </c>
      <c r="G126" s="70">
        <v>8000</v>
      </c>
      <c r="H126" s="70">
        <v>48000</v>
      </c>
      <c r="I126" s="80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</row>
    <row r="127" spans="1:21" ht="30" x14ac:dyDescent="0.2">
      <c r="A127" s="58">
        <v>84</v>
      </c>
      <c r="B127" s="60"/>
      <c r="C127" s="69" t="s">
        <v>225</v>
      </c>
      <c r="D127" s="60"/>
      <c r="E127" s="58">
        <v>5</v>
      </c>
      <c r="F127" s="60" t="s">
        <v>73</v>
      </c>
      <c r="G127" s="70">
        <v>6750</v>
      </c>
      <c r="H127" s="70">
        <v>33750</v>
      </c>
      <c r="I127" s="80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</row>
    <row r="128" spans="1:21" ht="30" x14ac:dyDescent="0.2">
      <c r="A128" s="58">
        <v>85</v>
      </c>
      <c r="B128" s="60"/>
      <c r="C128" s="69" t="s">
        <v>226</v>
      </c>
      <c r="D128" s="60"/>
      <c r="E128" s="58">
        <v>1</v>
      </c>
      <c r="F128" s="60" t="s">
        <v>73</v>
      </c>
      <c r="G128" s="70">
        <v>7500</v>
      </c>
      <c r="H128" s="70">
        <v>7500</v>
      </c>
      <c r="I128" s="80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</row>
    <row r="129" spans="1:21" x14ac:dyDescent="0.2">
      <c r="A129" s="58">
        <v>86</v>
      </c>
      <c r="B129" s="60"/>
      <c r="C129" s="69" t="s">
        <v>227</v>
      </c>
      <c r="D129" s="60"/>
      <c r="E129" s="58">
        <v>6</v>
      </c>
      <c r="F129" s="60" t="s">
        <v>73</v>
      </c>
      <c r="G129" s="70">
        <v>8000</v>
      </c>
      <c r="H129" s="70">
        <v>48000</v>
      </c>
      <c r="I129" s="80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</row>
    <row r="130" spans="1:21" x14ac:dyDescent="0.2">
      <c r="A130" s="58">
        <v>87</v>
      </c>
      <c r="B130" s="60"/>
      <c r="C130" s="69" t="s">
        <v>228</v>
      </c>
      <c r="D130" s="60"/>
      <c r="E130" s="58">
        <v>6</v>
      </c>
      <c r="F130" s="60" t="s">
        <v>73</v>
      </c>
      <c r="G130" s="70">
        <v>8000</v>
      </c>
      <c r="H130" s="70">
        <v>48000</v>
      </c>
      <c r="I130" s="80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</row>
    <row r="131" spans="1:21" x14ac:dyDescent="0.2">
      <c r="A131" s="58">
        <v>88</v>
      </c>
      <c r="B131" s="60"/>
      <c r="C131" s="69" t="s">
        <v>229</v>
      </c>
      <c r="D131" s="60"/>
      <c r="E131" s="58">
        <v>6</v>
      </c>
      <c r="F131" s="60" t="s">
        <v>73</v>
      </c>
      <c r="G131" s="70">
        <v>200</v>
      </c>
      <c r="H131" s="70">
        <v>1200</v>
      </c>
      <c r="I131" s="80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</row>
    <row r="132" spans="1:21" ht="30" x14ac:dyDescent="0.2">
      <c r="A132" s="58">
        <v>89</v>
      </c>
      <c r="B132" s="60"/>
      <c r="C132" s="69" t="s">
        <v>230</v>
      </c>
      <c r="D132" s="60"/>
      <c r="E132" s="58">
        <v>1</v>
      </c>
      <c r="F132" s="60" t="s">
        <v>73</v>
      </c>
      <c r="G132" s="70">
        <v>9000</v>
      </c>
      <c r="H132" s="70">
        <v>9000</v>
      </c>
      <c r="I132" s="80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</row>
    <row r="133" spans="1:21" ht="30" x14ac:dyDescent="0.2">
      <c r="A133" s="58">
        <v>90</v>
      </c>
      <c r="B133" s="60"/>
      <c r="C133" s="69" t="s">
        <v>231</v>
      </c>
      <c r="D133" s="60"/>
      <c r="E133" s="58">
        <v>5</v>
      </c>
      <c r="F133" s="60" t="s">
        <v>73</v>
      </c>
      <c r="G133" s="70">
        <v>8250</v>
      </c>
      <c r="H133" s="70">
        <v>41250</v>
      </c>
      <c r="I133" s="80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</row>
    <row r="134" spans="1:21" ht="15.75" x14ac:dyDescent="0.2">
      <c r="A134" s="116">
        <v>91</v>
      </c>
      <c r="B134" s="66" t="s">
        <v>21</v>
      </c>
      <c r="C134" s="67" t="s">
        <v>26</v>
      </c>
      <c r="D134" s="66" t="s">
        <v>27</v>
      </c>
      <c r="E134" s="66"/>
      <c r="F134" s="66"/>
      <c r="G134" s="68"/>
      <c r="H134" s="71">
        <v>170100</v>
      </c>
      <c r="I134" s="67" t="s">
        <v>24</v>
      </c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</row>
    <row r="135" spans="1:21" x14ac:dyDescent="0.2">
      <c r="A135" s="58">
        <v>92</v>
      </c>
      <c r="B135" s="60"/>
      <c r="C135" s="69" t="s">
        <v>83</v>
      </c>
      <c r="D135" s="60"/>
      <c r="E135" s="58">
        <v>8</v>
      </c>
      <c r="F135" s="60" t="s">
        <v>73</v>
      </c>
      <c r="G135" s="70">
        <v>8000</v>
      </c>
      <c r="H135" s="70">
        <v>64000</v>
      </c>
      <c r="I135" s="80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</row>
    <row r="136" spans="1:21" x14ac:dyDescent="0.2">
      <c r="A136" s="58">
        <v>93</v>
      </c>
      <c r="B136" s="60"/>
      <c r="C136" s="69" t="s">
        <v>84</v>
      </c>
      <c r="D136" s="60"/>
      <c r="E136" s="58">
        <v>8</v>
      </c>
      <c r="F136" s="60" t="s">
        <v>73</v>
      </c>
      <c r="G136" s="70">
        <v>8000</v>
      </c>
      <c r="H136" s="70">
        <v>64000</v>
      </c>
      <c r="I136" s="80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</row>
    <row r="137" spans="1:21" x14ac:dyDescent="0.2">
      <c r="A137" s="58">
        <v>94</v>
      </c>
      <c r="B137" s="60"/>
      <c r="C137" s="69" t="s">
        <v>85</v>
      </c>
      <c r="D137" s="60"/>
      <c r="E137" s="58">
        <v>8</v>
      </c>
      <c r="F137" s="60" t="s">
        <v>73</v>
      </c>
      <c r="G137" s="70">
        <v>200</v>
      </c>
      <c r="H137" s="70">
        <v>1600</v>
      </c>
      <c r="I137" s="80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</row>
    <row r="138" spans="1:21" x14ac:dyDescent="0.2">
      <c r="A138" s="58">
        <v>95</v>
      </c>
      <c r="B138" s="60"/>
      <c r="C138" s="69" t="s">
        <v>86</v>
      </c>
      <c r="D138" s="60"/>
      <c r="E138" s="58">
        <v>6</v>
      </c>
      <c r="F138" s="60" t="s">
        <v>73</v>
      </c>
      <c r="G138" s="70">
        <v>4950</v>
      </c>
      <c r="H138" s="70">
        <v>29700</v>
      </c>
      <c r="I138" s="80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</row>
    <row r="139" spans="1:21" x14ac:dyDescent="0.2">
      <c r="A139" s="58">
        <v>96</v>
      </c>
      <c r="B139" s="60"/>
      <c r="C139" s="69" t="s">
        <v>87</v>
      </c>
      <c r="D139" s="60"/>
      <c r="E139" s="58">
        <v>2</v>
      </c>
      <c r="F139" s="60" t="s">
        <v>73</v>
      </c>
      <c r="G139" s="70">
        <v>5400</v>
      </c>
      <c r="H139" s="70">
        <v>10800</v>
      </c>
      <c r="I139" s="80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</row>
    <row r="140" spans="1:21" ht="15.75" x14ac:dyDescent="0.2">
      <c r="A140" s="116">
        <v>97</v>
      </c>
      <c r="B140" s="66" t="s">
        <v>21</v>
      </c>
      <c r="C140" s="67" t="s">
        <v>37</v>
      </c>
      <c r="D140" s="66" t="s">
        <v>27</v>
      </c>
      <c r="E140" s="66"/>
      <c r="F140" s="66"/>
      <c r="G140" s="68"/>
      <c r="H140" s="71">
        <v>214060</v>
      </c>
      <c r="I140" s="67" t="s">
        <v>24</v>
      </c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</row>
    <row r="141" spans="1:21" x14ac:dyDescent="0.2">
      <c r="A141" s="58">
        <v>98</v>
      </c>
      <c r="B141" s="60"/>
      <c r="C141" s="69" t="s">
        <v>232</v>
      </c>
      <c r="D141" s="60"/>
      <c r="E141" s="58">
        <v>3</v>
      </c>
      <c r="F141" s="60" t="s">
        <v>73</v>
      </c>
      <c r="G141" s="70">
        <v>6900</v>
      </c>
      <c r="H141" s="70">
        <v>20700</v>
      </c>
      <c r="I141" s="80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</row>
    <row r="142" spans="1:21" x14ac:dyDescent="0.2">
      <c r="A142" s="58">
        <v>99</v>
      </c>
      <c r="B142" s="60"/>
      <c r="C142" s="69" t="s">
        <v>233</v>
      </c>
      <c r="D142" s="60"/>
      <c r="E142" s="58">
        <v>3</v>
      </c>
      <c r="F142" s="60" t="s">
        <v>73</v>
      </c>
      <c r="G142" s="70">
        <v>6900</v>
      </c>
      <c r="H142" s="70">
        <v>20700</v>
      </c>
      <c r="I142" s="80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</row>
    <row r="143" spans="1:21" x14ac:dyDescent="0.2">
      <c r="A143" s="58">
        <v>100</v>
      </c>
      <c r="B143" s="60"/>
      <c r="C143" s="69" t="s">
        <v>234</v>
      </c>
      <c r="D143" s="60"/>
      <c r="E143" s="58">
        <v>3</v>
      </c>
      <c r="F143" s="60" t="s">
        <v>73</v>
      </c>
      <c r="G143" s="70">
        <v>200</v>
      </c>
      <c r="H143" s="70">
        <v>600</v>
      </c>
      <c r="I143" s="80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</row>
    <row r="144" spans="1:21" ht="30" x14ac:dyDescent="0.2">
      <c r="A144" s="58">
        <v>101</v>
      </c>
      <c r="B144" s="60"/>
      <c r="C144" s="69" t="s">
        <v>235</v>
      </c>
      <c r="D144" s="60"/>
      <c r="E144" s="58">
        <v>7</v>
      </c>
      <c r="F144" s="60" t="s">
        <v>73</v>
      </c>
      <c r="G144" s="70">
        <v>500</v>
      </c>
      <c r="H144" s="70">
        <v>3500</v>
      </c>
      <c r="I144" s="80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</row>
    <row r="145" spans="1:21" ht="30" x14ac:dyDescent="0.2">
      <c r="A145" s="58">
        <v>102</v>
      </c>
      <c r="B145" s="60"/>
      <c r="C145" s="69" t="s">
        <v>236</v>
      </c>
      <c r="D145" s="60"/>
      <c r="E145" s="58">
        <v>2</v>
      </c>
      <c r="F145" s="60" t="s">
        <v>73</v>
      </c>
      <c r="G145" s="70">
        <v>4500</v>
      </c>
      <c r="H145" s="70">
        <v>9000</v>
      </c>
      <c r="I145" s="80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</row>
    <row r="146" spans="1:21" x14ac:dyDescent="0.2">
      <c r="A146" s="58">
        <v>103</v>
      </c>
      <c r="B146" s="60"/>
      <c r="C146" s="69" t="s">
        <v>237</v>
      </c>
      <c r="D146" s="60"/>
      <c r="E146" s="58">
        <v>2</v>
      </c>
      <c r="F146" s="60" t="s">
        <v>73</v>
      </c>
      <c r="G146" s="70">
        <v>6900</v>
      </c>
      <c r="H146" s="70">
        <v>13800</v>
      </c>
      <c r="I146" s="80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</row>
    <row r="147" spans="1:21" x14ac:dyDescent="0.2">
      <c r="A147" s="58">
        <v>104</v>
      </c>
      <c r="B147" s="60"/>
      <c r="C147" s="69" t="s">
        <v>238</v>
      </c>
      <c r="D147" s="60"/>
      <c r="E147" s="58">
        <v>2</v>
      </c>
      <c r="F147" s="60" t="s">
        <v>73</v>
      </c>
      <c r="G147" s="70">
        <v>6900</v>
      </c>
      <c r="H147" s="70">
        <v>13800</v>
      </c>
      <c r="I147" s="80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</row>
    <row r="148" spans="1:21" x14ac:dyDescent="0.2">
      <c r="A148" s="58">
        <v>105</v>
      </c>
      <c r="B148" s="60"/>
      <c r="C148" s="69" t="s">
        <v>239</v>
      </c>
      <c r="D148" s="60"/>
      <c r="E148" s="58">
        <v>2</v>
      </c>
      <c r="F148" s="60" t="s">
        <v>73</v>
      </c>
      <c r="G148" s="70">
        <v>630</v>
      </c>
      <c r="H148" s="70">
        <v>1260</v>
      </c>
      <c r="I148" s="80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</row>
    <row r="149" spans="1:21" x14ac:dyDescent="0.2">
      <c r="A149" s="58">
        <v>106</v>
      </c>
      <c r="B149" s="60"/>
      <c r="C149" s="69" t="s">
        <v>240</v>
      </c>
      <c r="D149" s="60"/>
      <c r="E149" s="58">
        <v>2</v>
      </c>
      <c r="F149" s="60" t="s">
        <v>73</v>
      </c>
      <c r="G149" s="70">
        <v>400</v>
      </c>
      <c r="H149" s="70">
        <v>800</v>
      </c>
      <c r="I149" s="80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</row>
    <row r="150" spans="1:21" ht="30" x14ac:dyDescent="0.2">
      <c r="A150" s="58">
        <v>107</v>
      </c>
      <c r="B150" s="60"/>
      <c r="C150" s="69" t="s">
        <v>241</v>
      </c>
      <c r="D150" s="60"/>
      <c r="E150" s="58">
        <v>2</v>
      </c>
      <c r="F150" s="60" t="s">
        <v>73</v>
      </c>
      <c r="G150" s="70">
        <v>9900</v>
      </c>
      <c r="H150" s="70">
        <v>19800</v>
      </c>
      <c r="I150" s="80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</row>
    <row r="151" spans="1:21" x14ac:dyDescent="0.2">
      <c r="A151" s="58">
        <v>108</v>
      </c>
      <c r="B151" s="60"/>
      <c r="C151" s="69" t="s">
        <v>242</v>
      </c>
      <c r="D151" s="60"/>
      <c r="E151" s="58">
        <v>2</v>
      </c>
      <c r="F151" s="60" t="s">
        <v>73</v>
      </c>
      <c r="G151" s="70">
        <v>6900</v>
      </c>
      <c r="H151" s="70">
        <v>13800</v>
      </c>
      <c r="I151" s="80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</row>
    <row r="152" spans="1:21" x14ac:dyDescent="0.2">
      <c r="A152" s="58">
        <v>109</v>
      </c>
      <c r="B152" s="60"/>
      <c r="C152" s="69" t="s">
        <v>243</v>
      </c>
      <c r="D152" s="60"/>
      <c r="E152" s="58">
        <v>2</v>
      </c>
      <c r="F152" s="60" t="s">
        <v>73</v>
      </c>
      <c r="G152" s="70">
        <v>6900</v>
      </c>
      <c r="H152" s="70">
        <v>13800</v>
      </c>
      <c r="I152" s="80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</row>
    <row r="153" spans="1:21" x14ac:dyDescent="0.2">
      <c r="A153" s="58">
        <v>110</v>
      </c>
      <c r="B153" s="60"/>
      <c r="C153" s="69" t="s">
        <v>244</v>
      </c>
      <c r="D153" s="60"/>
      <c r="E153" s="58">
        <v>2</v>
      </c>
      <c r="F153" s="60" t="s">
        <v>73</v>
      </c>
      <c r="G153" s="70">
        <v>200</v>
      </c>
      <c r="H153" s="70">
        <v>400</v>
      </c>
      <c r="I153" s="80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</row>
    <row r="154" spans="1:21" ht="30" x14ac:dyDescent="0.2">
      <c r="A154" s="58">
        <v>111</v>
      </c>
      <c r="B154" s="60"/>
      <c r="C154" s="69" t="s">
        <v>245</v>
      </c>
      <c r="D154" s="60"/>
      <c r="E154" s="58">
        <v>2</v>
      </c>
      <c r="F154" s="60" t="s">
        <v>73</v>
      </c>
      <c r="G154" s="70">
        <v>4950</v>
      </c>
      <c r="H154" s="70">
        <v>9900</v>
      </c>
      <c r="I154" s="80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</row>
    <row r="155" spans="1:21" x14ac:dyDescent="0.2">
      <c r="A155" s="58">
        <v>112</v>
      </c>
      <c r="B155" s="60"/>
      <c r="C155" s="69" t="s">
        <v>246</v>
      </c>
      <c r="D155" s="60"/>
      <c r="E155" s="58">
        <v>2</v>
      </c>
      <c r="F155" s="60" t="s">
        <v>73</v>
      </c>
      <c r="G155" s="70">
        <v>6900</v>
      </c>
      <c r="H155" s="70">
        <v>13800</v>
      </c>
      <c r="I155" s="80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</row>
    <row r="156" spans="1:21" x14ac:dyDescent="0.2">
      <c r="A156" s="58">
        <v>113</v>
      </c>
      <c r="B156" s="60"/>
      <c r="C156" s="69" t="s">
        <v>247</v>
      </c>
      <c r="D156" s="60"/>
      <c r="E156" s="58">
        <v>2</v>
      </c>
      <c r="F156" s="60" t="s">
        <v>73</v>
      </c>
      <c r="G156" s="70">
        <v>6900</v>
      </c>
      <c r="H156" s="70">
        <v>13800</v>
      </c>
      <c r="I156" s="80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</row>
    <row r="157" spans="1:21" x14ac:dyDescent="0.2">
      <c r="A157" s="58">
        <v>114</v>
      </c>
      <c r="B157" s="60"/>
      <c r="C157" s="69" t="s">
        <v>248</v>
      </c>
      <c r="D157" s="60"/>
      <c r="E157" s="58">
        <v>2</v>
      </c>
      <c r="F157" s="60" t="s">
        <v>73</v>
      </c>
      <c r="G157" s="70">
        <v>200</v>
      </c>
      <c r="H157" s="70">
        <v>400</v>
      </c>
      <c r="I157" s="80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</row>
    <row r="158" spans="1:21" ht="30" x14ac:dyDescent="0.2">
      <c r="A158" s="58">
        <v>115</v>
      </c>
      <c r="B158" s="60"/>
      <c r="C158" s="69" t="s">
        <v>249</v>
      </c>
      <c r="D158" s="60"/>
      <c r="E158" s="58">
        <v>2</v>
      </c>
      <c r="F158" s="60" t="s">
        <v>73</v>
      </c>
      <c r="G158" s="70">
        <v>4050</v>
      </c>
      <c r="H158" s="70">
        <v>8100</v>
      </c>
      <c r="I158" s="80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</row>
    <row r="159" spans="1:21" x14ac:dyDescent="0.2">
      <c r="A159" s="58">
        <v>116</v>
      </c>
      <c r="B159" s="60"/>
      <c r="C159" s="69" t="s">
        <v>250</v>
      </c>
      <c r="D159" s="60"/>
      <c r="E159" s="58">
        <v>2</v>
      </c>
      <c r="F159" s="60" t="s">
        <v>73</v>
      </c>
      <c r="G159" s="70">
        <v>6900</v>
      </c>
      <c r="H159" s="70">
        <v>13800</v>
      </c>
      <c r="I159" s="80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</row>
    <row r="160" spans="1:21" x14ac:dyDescent="0.2">
      <c r="A160" s="58">
        <v>117</v>
      </c>
      <c r="B160" s="60"/>
      <c r="C160" s="69" t="s">
        <v>251</v>
      </c>
      <c r="D160" s="60"/>
      <c r="E160" s="58">
        <v>2</v>
      </c>
      <c r="F160" s="60" t="s">
        <v>73</v>
      </c>
      <c r="G160" s="70">
        <v>6900</v>
      </c>
      <c r="H160" s="70">
        <v>13800</v>
      </c>
      <c r="I160" s="80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</row>
    <row r="161" spans="1:21" x14ac:dyDescent="0.2">
      <c r="A161" s="58">
        <v>118</v>
      </c>
      <c r="B161" s="60"/>
      <c r="C161" s="69" t="s">
        <v>252</v>
      </c>
      <c r="D161" s="60"/>
      <c r="E161" s="58">
        <v>2</v>
      </c>
      <c r="F161" s="60" t="s">
        <v>73</v>
      </c>
      <c r="G161" s="70">
        <v>200</v>
      </c>
      <c r="H161" s="70">
        <v>400</v>
      </c>
      <c r="I161" s="80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</row>
    <row r="162" spans="1:21" ht="30" x14ac:dyDescent="0.2">
      <c r="A162" s="58">
        <v>119</v>
      </c>
      <c r="B162" s="60"/>
      <c r="C162" s="69" t="s">
        <v>253</v>
      </c>
      <c r="D162" s="60"/>
      <c r="E162" s="58">
        <v>2</v>
      </c>
      <c r="F162" s="60" t="s">
        <v>73</v>
      </c>
      <c r="G162" s="70">
        <v>4050</v>
      </c>
      <c r="H162" s="70">
        <v>8100</v>
      </c>
      <c r="I162" s="80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</row>
    <row r="163" spans="1:21" ht="31.5" x14ac:dyDescent="0.2">
      <c r="A163" s="116">
        <v>120</v>
      </c>
      <c r="B163" s="66" t="s">
        <v>21</v>
      </c>
      <c r="C163" s="67" t="s">
        <v>32</v>
      </c>
      <c r="D163" s="66" t="s">
        <v>27</v>
      </c>
      <c r="E163" s="66"/>
      <c r="F163" s="66"/>
      <c r="G163" s="68"/>
      <c r="H163" s="71">
        <v>964000</v>
      </c>
      <c r="I163" s="67" t="s">
        <v>24</v>
      </c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</row>
    <row r="164" spans="1:21" x14ac:dyDescent="0.2">
      <c r="A164" s="58">
        <v>121</v>
      </c>
      <c r="B164" s="60"/>
      <c r="C164" s="69" t="s">
        <v>121</v>
      </c>
      <c r="D164" s="60"/>
      <c r="E164" s="58">
        <v>2</v>
      </c>
      <c r="F164" s="60" t="s">
        <v>73</v>
      </c>
      <c r="G164" s="70">
        <v>20000</v>
      </c>
      <c r="H164" s="70">
        <v>40000</v>
      </c>
      <c r="I164" s="80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</row>
    <row r="165" spans="1:21" x14ac:dyDescent="0.2">
      <c r="A165" s="58">
        <v>122</v>
      </c>
      <c r="B165" s="60"/>
      <c r="C165" s="69" t="s">
        <v>122</v>
      </c>
      <c r="D165" s="60"/>
      <c r="E165" s="58">
        <v>2</v>
      </c>
      <c r="F165" s="60" t="s">
        <v>73</v>
      </c>
      <c r="G165" s="70">
        <v>2000</v>
      </c>
      <c r="H165" s="70">
        <v>4000</v>
      </c>
      <c r="I165" s="80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</row>
    <row r="166" spans="1:21" x14ac:dyDescent="0.2">
      <c r="A166" s="58">
        <v>123</v>
      </c>
      <c r="B166" s="60"/>
      <c r="C166" s="69" t="s">
        <v>123</v>
      </c>
      <c r="D166" s="60"/>
      <c r="E166" s="58">
        <v>2</v>
      </c>
      <c r="F166" s="60" t="s">
        <v>73</v>
      </c>
      <c r="G166" s="70">
        <v>20000</v>
      </c>
      <c r="H166" s="70">
        <v>40000</v>
      </c>
      <c r="I166" s="80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</row>
    <row r="167" spans="1:21" x14ac:dyDescent="0.2">
      <c r="A167" s="58">
        <v>124</v>
      </c>
      <c r="B167" s="60"/>
      <c r="C167" s="69" t="s">
        <v>124</v>
      </c>
      <c r="D167" s="60"/>
      <c r="E167" s="58">
        <v>2</v>
      </c>
      <c r="F167" s="60" t="s">
        <v>73</v>
      </c>
      <c r="G167" s="70">
        <v>20000</v>
      </c>
      <c r="H167" s="70">
        <v>40000</v>
      </c>
      <c r="I167" s="80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</row>
    <row r="168" spans="1:21" x14ac:dyDescent="0.2">
      <c r="A168" s="58">
        <v>125</v>
      </c>
      <c r="B168" s="60"/>
      <c r="C168" s="69" t="s">
        <v>125</v>
      </c>
      <c r="D168" s="60"/>
      <c r="E168" s="58">
        <v>2</v>
      </c>
      <c r="F168" s="60" t="s">
        <v>73</v>
      </c>
      <c r="G168" s="70">
        <v>20000</v>
      </c>
      <c r="H168" s="70">
        <v>40000</v>
      </c>
      <c r="I168" s="80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</row>
    <row r="169" spans="1:21" x14ac:dyDescent="0.2">
      <c r="A169" s="58">
        <v>126</v>
      </c>
      <c r="B169" s="60"/>
      <c r="C169" s="69" t="s">
        <v>126</v>
      </c>
      <c r="D169" s="60"/>
      <c r="E169" s="58">
        <v>2</v>
      </c>
      <c r="F169" s="60" t="s">
        <v>73</v>
      </c>
      <c r="G169" s="70">
        <v>20000</v>
      </c>
      <c r="H169" s="70">
        <v>40000</v>
      </c>
      <c r="I169" s="80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</row>
    <row r="170" spans="1:21" x14ac:dyDescent="0.2">
      <c r="A170" s="58">
        <v>127</v>
      </c>
      <c r="B170" s="60"/>
      <c r="C170" s="69" t="s">
        <v>127</v>
      </c>
      <c r="D170" s="60"/>
      <c r="E170" s="58">
        <v>2</v>
      </c>
      <c r="F170" s="60" t="s">
        <v>73</v>
      </c>
      <c r="G170" s="70">
        <v>2000</v>
      </c>
      <c r="H170" s="70">
        <v>4000</v>
      </c>
      <c r="I170" s="80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</row>
    <row r="171" spans="1:21" x14ac:dyDescent="0.2">
      <c r="A171" s="58">
        <v>128</v>
      </c>
      <c r="B171" s="60"/>
      <c r="C171" s="69" t="s">
        <v>128</v>
      </c>
      <c r="D171" s="60"/>
      <c r="E171" s="58">
        <v>2</v>
      </c>
      <c r="F171" s="60" t="s">
        <v>73</v>
      </c>
      <c r="G171" s="70">
        <v>20000</v>
      </c>
      <c r="H171" s="70">
        <v>40000</v>
      </c>
      <c r="I171" s="80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</row>
    <row r="172" spans="1:21" x14ac:dyDescent="0.2">
      <c r="A172" s="58">
        <v>129</v>
      </c>
      <c r="B172" s="60"/>
      <c r="C172" s="69" t="s">
        <v>129</v>
      </c>
      <c r="D172" s="60"/>
      <c r="E172" s="58">
        <v>2</v>
      </c>
      <c r="F172" s="60" t="s">
        <v>73</v>
      </c>
      <c r="G172" s="70">
        <v>20000</v>
      </c>
      <c r="H172" s="70">
        <v>40000</v>
      </c>
      <c r="I172" s="80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</row>
    <row r="173" spans="1:21" x14ac:dyDescent="0.2">
      <c r="A173" s="58">
        <v>130</v>
      </c>
      <c r="B173" s="60"/>
      <c r="C173" s="69" t="s">
        <v>130</v>
      </c>
      <c r="D173" s="60"/>
      <c r="E173" s="58">
        <v>2</v>
      </c>
      <c r="F173" s="60" t="s">
        <v>73</v>
      </c>
      <c r="G173" s="70">
        <v>20000</v>
      </c>
      <c r="H173" s="70">
        <v>40000</v>
      </c>
      <c r="I173" s="80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</row>
    <row r="174" spans="1:21" x14ac:dyDescent="0.2">
      <c r="A174" s="58">
        <v>131</v>
      </c>
      <c r="B174" s="60"/>
      <c r="C174" s="69" t="s">
        <v>131</v>
      </c>
      <c r="D174" s="60"/>
      <c r="E174" s="58">
        <v>2</v>
      </c>
      <c r="F174" s="60" t="s">
        <v>73</v>
      </c>
      <c r="G174" s="70">
        <v>20000</v>
      </c>
      <c r="H174" s="70">
        <v>40000</v>
      </c>
      <c r="I174" s="80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</row>
    <row r="175" spans="1:21" x14ac:dyDescent="0.2">
      <c r="A175" s="58">
        <v>132</v>
      </c>
      <c r="B175" s="60"/>
      <c r="C175" s="69" t="s">
        <v>132</v>
      </c>
      <c r="D175" s="60"/>
      <c r="E175" s="58">
        <v>2</v>
      </c>
      <c r="F175" s="60" t="s">
        <v>73</v>
      </c>
      <c r="G175" s="70">
        <v>20000</v>
      </c>
      <c r="H175" s="70">
        <v>40000</v>
      </c>
      <c r="I175" s="80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</row>
    <row r="176" spans="1:21" x14ac:dyDescent="0.2">
      <c r="A176" s="58">
        <v>133</v>
      </c>
      <c r="B176" s="60"/>
      <c r="C176" s="69" t="s">
        <v>133</v>
      </c>
      <c r="D176" s="60"/>
      <c r="E176" s="58">
        <v>2</v>
      </c>
      <c r="F176" s="60" t="s">
        <v>73</v>
      </c>
      <c r="G176" s="70">
        <v>20000</v>
      </c>
      <c r="H176" s="70">
        <v>40000</v>
      </c>
      <c r="I176" s="80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</row>
    <row r="177" spans="1:21" x14ac:dyDescent="0.2">
      <c r="A177" s="58">
        <v>134</v>
      </c>
      <c r="B177" s="60"/>
      <c r="C177" s="69" t="s">
        <v>134</v>
      </c>
      <c r="D177" s="60"/>
      <c r="E177" s="58">
        <v>2</v>
      </c>
      <c r="F177" s="60" t="s">
        <v>73</v>
      </c>
      <c r="G177" s="70">
        <v>20000</v>
      </c>
      <c r="H177" s="70">
        <v>40000</v>
      </c>
      <c r="I177" s="80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</row>
    <row r="178" spans="1:21" x14ac:dyDescent="0.2">
      <c r="A178" s="58">
        <v>135</v>
      </c>
      <c r="B178" s="60"/>
      <c r="C178" s="69" t="s">
        <v>135</v>
      </c>
      <c r="D178" s="60"/>
      <c r="E178" s="58">
        <v>2</v>
      </c>
      <c r="F178" s="60" t="s">
        <v>73</v>
      </c>
      <c r="G178" s="70">
        <v>20000</v>
      </c>
      <c r="H178" s="70">
        <v>40000</v>
      </c>
      <c r="I178" s="80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</row>
    <row r="179" spans="1:21" x14ac:dyDescent="0.2">
      <c r="A179" s="58">
        <v>136</v>
      </c>
      <c r="B179" s="60"/>
      <c r="C179" s="69" t="s">
        <v>136</v>
      </c>
      <c r="D179" s="60"/>
      <c r="E179" s="58">
        <v>2</v>
      </c>
      <c r="F179" s="60" t="s">
        <v>73</v>
      </c>
      <c r="G179" s="70">
        <v>20000</v>
      </c>
      <c r="H179" s="70">
        <v>40000</v>
      </c>
      <c r="I179" s="80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</row>
    <row r="180" spans="1:21" x14ac:dyDescent="0.2">
      <c r="A180" s="58">
        <v>137</v>
      </c>
      <c r="B180" s="60"/>
      <c r="C180" s="69" t="s">
        <v>137</v>
      </c>
      <c r="D180" s="60"/>
      <c r="E180" s="58">
        <v>2</v>
      </c>
      <c r="F180" s="60" t="s">
        <v>73</v>
      </c>
      <c r="G180" s="70">
        <v>2000</v>
      </c>
      <c r="H180" s="70">
        <v>4000</v>
      </c>
      <c r="I180" s="80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</row>
    <row r="181" spans="1:21" x14ac:dyDescent="0.2">
      <c r="A181" s="58">
        <v>138</v>
      </c>
      <c r="B181" s="60"/>
      <c r="C181" s="69" t="s">
        <v>138</v>
      </c>
      <c r="D181" s="60"/>
      <c r="E181" s="58">
        <v>2</v>
      </c>
      <c r="F181" s="60" t="s">
        <v>73</v>
      </c>
      <c r="G181" s="70">
        <v>20000</v>
      </c>
      <c r="H181" s="70">
        <v>40000</v>
      </c>
      <c r="I181" s="80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</row>
    <row r="182" spans="1:21" x14ac:dyDescent="0.2">
      <c r="A182" s="58">
        <v>139</v>
      </c>
      <c r="B182" s="60"/>
      <c r="C182" s="69" t="s">
        <v>139</v>
      </c>
      <c r="D182" s="60"/>
      <c r="E182" s="58">
        <v>2</v>
      </c>
      <c r="F182" s="60" t="s">
        <v>73</v>
      </c>
      <c r="G182" s="70">
        <v>20000</v>
      </c>
      <c r="H182" s="70">
        <v>40000</v>
      </c>
      <c r="I182" s="80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</row>
    <row r="183" spans="1:21" x14ac:dyDescent="0.2">
      <c r="A183" s="58">
        <v>140</v>
      </c>
      <c r="B183" s="60"/>
      <c r="C183" s="69" t="s">
        <v>140</v>
      </c>
      <c r="D183" s="60"/>
      <c r="E183" s="58">
        <v>2</v>
      </c>
      <c r="F183" s="60" t="s">
        <v>73</v>
      </c>
      <c r="G183" s="70">
        <v>20000</v>
      </c>
      <c r="H183" s="70">
        <v>40000</v>
      </c>
      <c r="I183" s="80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</row>
    <row r="184" spans="1:21" x14ac:dyDescent="0.2">
      <c r="A184" s="58">
        <v>141</v>
      </c>
      <c r="B184" s="60"/>
      <c r="C184" s="69" t="s">
        <v>141</v>
      </c>
      <c r="D184" s="60"/>
      <c r="E184" s="58">
        <v>2</v>
      </c>
      <c r="F184" s="60" t="s">
        <v>73</v>
      </c>
      <c r="G184" s="70">
        <v>20000</v>
      </c>
      <c r="H184" s="70">
        <v>40000</v>
      </c>
      <c r="I184" s="80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</row>
    <row r="185" spans="1:21" x14ac:dyDescent="0.2">
      <c r="A185" s="58">
        <v>142</v>
      </c>
      <c r="B185" s="60"/>
      <c r="C185" s="69" t="s">
        <v>142</v>
      </c>
      <c r="D185" s="60"/>
      <c r="E185" s="58">
        <v>2</v>
      </c>
      <c r="F185" s="60" t="s">
        <v>73</v>
      </c>
      <c r="G185" s="70">
        <v>2000</v>
      </c>
      <c r="H185" s="70">
        <v>4000</v>
      </c>
      <c r="I185" s="80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</row>
    <row r="186" spans="1:21" x14ac:dyDescent="0.2">
      <c r="A186" s="58">
        <v>143</v>
      </c>
      <c r="B186" s="60"/>
      <c r="C186" s="69" t="s">
        <v>143</v>
      </c>
      <c r="D186" s="60"/>
      <c r="E186" s="58">
        <v>2</v>
      </c>
      <c r="F186" s="60" t="s">
        <v>73</v>
      </c>
      <c r="G186" s="70">
        <v>20000</v>
      </c>
      <c r="H186" s="70">
        <v>40000</v>
      </c>
      <c r="I186" s="80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</row>
    <row r="187" spans="1:21" x14ac:dyDescent="0.2">
      <c r="A187" s="58">
        <v>144</v>
      </c>
      <c r="B187" s="60"/>
      <c r="C187" s="69" t="s">
        <v>144</v>
      </c>
      <c r="D187" s="60"/>
      <c r="E187" s="58">
        <v>2</v>
      </c>
      <c r="F187" s="60" t="s">
        <v>73</v>
      </c>
      <c r="G187" s="70">
        <v>20000</v>
      </c>
      <c r="H187" s="70">
        <v>40000</v>
      </c>
      <c r="I187" s="80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</row>
    <row r="188" spans="1:21" x14ac:dyDescent="0.2">
      <c r="A188" s="58">
        <v>145</v>
      </c>
      <c r="B188" s="60"/>
      <c r="C188" s="69" t="s">
        <v>145</v>
      </c>
      <c r="D188" s="60"/>
      <c r="E188" s="58">
        <v>2</v>
      </c>
      <c r="F188" s="60" t="s">
        <v>73</v>
      </c>
      <c r="G188" s="70">
        <v>20000</v>
      </c>
      <c r="H188" s="70">
        <v>40000</v>
      </c>
      <c r="I188" s="80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</row>
    <row r="189" spans="1:21" x14ac:dyDescent="0.2">
      <c r="A189" s="58">
        <v>146</v>
      </c>
      <c r="B189" s="60"/>
      <c r="C189" s="69" t="s">
        <v>146</v>
      </c>
      <c r="D189" s="60"/>
      <c r="E189" s="58">
        <v>2</v>
      </c>
      <c r="F189" s="60" t="s">
        <v>73</v>
      </c>
      <c r="G189" s="70">
        <v>20000</v>
      </c>
      <c r="H189" s="70">
        <v>40000</v>
      </c>
      <c r="I189" s="80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</row>
    <row r="190" spans="1:21" x14ac:dyDescent="0.2">
      <c r="A190" s="58">
        <v>147</v>
      </c>
      <c r="B190" s="60"/>
      <c r="C190" s="69" t="s">
        <v>147</v>
      </c>
      <c r="D190" s="60"/>
      <c r="E190" s="58">
        <v>2</v>
      </c>
      <c r="F190" s="60" t="s">
        <v>73</v>
      </c>
      <c r="G190" s="70">
        <v>2000</v>
      </c>
      <c r="H190" s="70">
        <v>4000</v>
      </c>
      <c r="I190" s="80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</row>
    <row r="191" spans="1:21" x14ac:dyDescent="0.2">
      <c r="A191" s="58">
        <v>148</v>
      </c>
      <c r="B191" s="60"/>
      <c r="C191" s="69" t="s">
        <v>148</v>
      </c>
      <c r="D191" s="60"/>
      <c r="E191" s="58">
        <v>2</v>
      </c>
      <c r="F191" s="60" t="s">
        <v>73</v>
      </c>
      <c r="G191" s="70">
        <v>2000</v>
      </c>
      <c r="H191" s="70">
        <v>4000</v>
      </c>
      <c r="I191" s="80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</row>
    <row r="192" spans="1:21" x14ac:dyDescent="0.2">
      <c r="A192" s="58">
        <v>149</v>
      </c>
      <c r="B192" s="60"/>
      <c r="C192" s="69" t="s">
        <v>149</v>
      </c>
      <c r="D192" s="60"/>
      <c r="E192" s="58">
        <v>2</v>
      </c>
      <c r="F192" s="60" t="s">
        <v>73</v>
      </c>
      <c r="G192" s="70">
        <v>2000</v>
      </c>
      <c r="H192" s="70">
        <v>4000</v>
      </c>
      <c r="I192" s="80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</row>
    <row r="193" spans="1:21" x14ac:dyDescent="0.2">
      <c r="A193" s="58">
        <v>150</v>
      </c>
      <c r="B193" s="60"/>
      <c r="C193" s="69" t="s">
        <v>150</v>
      </c>
      <c r="D193" s="60"/>
      <c r="E193" s="58">
        <v>2</v>
      </c>
      <c r="F193" s="60" t="s">
        <v>73</v>
      </c>
      <c r="G193" s="70">
        <v>2000</v>
      </c>
      <c r="H193" s="70">
        <v>4000</v>
      </c>
      <c r="I193" s="80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</row>
    <row r="194" spans="1:21" x14ac:dyDescent="0.2">
      <c r="A194" s="58">
        <v>151</v>
      </c>
      <c r="B194" s="60"/>
      <c r="C194" s="69" t="s">
        <v>151</v>
      </c>
      <c r="D194" s="60"/>
      <c r="E194" s="58">
        <v>2</v>
      </c>
      <c r="F194" s="60" t="s">
        <v>73</v>
      </c>
      <c r="G194" s="70">
        <v>20000</v>
      </c>
      <c r="H194" s="70">
        <v>40000</v>
      </c>
      <c r="I194" s="80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</row>
    <row r="195" spans="1:21" x14ac:dyDescent="0.2">
      <c r="A195" s="58">
        <v>152</v>
      </c>
      <c r="B195" s="60"/>
      <c r="C195" s="69" t="s">
        <v>152</v>
      </c>
      <c r="D195" s="60"/>
      <c r="E195" s="58">
        <v>2</v>
      </c>
      <c r="F195" s="60" t="s">
        <v>73</v>
      </c>
      <c r="G195" s="70">
        <v>2000</v>
      </c>
      <c r="H195" s="70">
        <v>4000</v>
      </c>
      <c r="I195" s="80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</row>
    <row r="196" spans="1:21" x14ac:dyDescent="0.2">
      <c r="A196" s="58">
        <v>153</v>
      </c>
      <c r="B196" s="60"/>
      <c r="C196" s="69" t="s">
        <v>153</v>
      </c>
      <c r="D196" s="60"/>
      <c r="E196" s="58">
        <v>2</v>
      </c>
      <c r="F196" s="60" t="s">
        <v>73</v>
      </c>
      <c r="G196" s="70">
        <v>2000</v>
      </c>
      <c r="H196" s="70">
        <v>4000</v>
      </c>
      <c r="I196" s="80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</row>
    <row r="197" spans="1:21" x14ac:dyDescent="0.2">
      <c r="A197" s="58">
        <v>154</v>
      </c>
      <c r="B197" s="60"/>
      <c r="C197" s="69" t="s">
        <v>154</v>
      </c>
      <c r="D197" s="60"/>
      <c r="E197" s="58">
        <v>2</v>
      </c>
      <c r="F197" s="60" t="s">
        <v>73</v>
      </c>
      <c r="G197" s="70">
        <v>2000</v>
      </c>
      <c r="H197" s="70">
        <v>4000</v>
      </c>
      <c r="I197" s="80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</row>
    <row r="198" spans="1:21" ht="15.75" x14ac:dyDescent="0.2">
      <c r="A198" s="116">
        <v>155</v>
      </c>
      <c r="B198" s="66" t="s">
        <v>21</v>
      </c>
      <c r="C198" s="67" t="s">
        <v>30</v>
      </c>
      <c r="D198" s="66" t="s">
        <v>27</v>
      </c>
      <c r="E198" s="66"/>
      <c r="F198" s="66"/>
      <c r="G198" s="68"/>
      <c r="H198" s="71">
        <v>3031710</v>
      </c>
      <c r="I198" s="67" t="s">
        <v>24</v>
      </c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</row>
    <row r="199" spans="1:21" ht="30" x14ac:dyDescent="0.2">
      <c r="A199" s="58">
        <v>156</v>
      </c>
      <c r="B199" s="60"/>
      <c r="C199" s="69" t="s">
        <v>92</v>
      </c>
      <c r="D199" s="60"/>
      <c r="E199" s="58">
        <v>42</v>
      </c>
      <c r="F199" s="60" t="s">
        <v>73</v>
      </c>
      <c r="G199" s="70">
        <v>10000</v>
      </c>
      <c r="H199" s="70">
        <v>420000</v>
      </c>
      <c r="I199" s="80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</row>
    <row r="200" spans="1:21" ht="45" x14ac:dyDescent="0.2">
      <c r="A200" s="58">
        <v>157</v>
      </c>
      <c r="B200" s="60"/>
      <c r="C200" s="69" t="s">
        <v>93</v>
      </c>
      <c r="D200" s="60"/>
      <c r="E200" s="58">
        <v>39</v>
      </c>
      <c r="F200" s="60" t="s">
        <v>73</v>
      </c>
      <c r="G200" s="70">
        <v>3300</v>
      </c>
      <c r="H200" s="70">
        <v>128700</v>
      </c>
      <c r="I200" s="80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</row>
    <row r="201" spans="1:21" ht="45" x14ac:dyDescent="0.2">
      <c r="A201" s="58">
        <v>158</v>
      </c>
      <c r="B201" s="60"/>
      <c r="C201" s="69" t="s">
        <v>94</v>
      </c>
      <c r="D201" s="60"/>
      <c r="E201" s="58">
        <v>3</v>
      </c>
      <c r="F201" s="60" t="s">
        <v>73</v>
      </c>
      <c r="G201" s="70">
        <v>3600</v>
      </c>
      <c r="H201" s="70">
        <v>10800</v>
      </c>
      <c r="I201" s="80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</row>
    <row r="202" spans="1:21" ht="30" x14ac:dyDescent="0.2">
      <c r="A202" s="58">
        <v>159</v>
      </c>
      <c r="B202" s="60"/>
      <c r="C202" s="69" t="s">
        <v>95</v>
      </c>
      <c r="D202" s="60"/>
      <c r="E202" s="58">
        <v>42</v>
      </c>
      <c r="F202" s="60" t="s">
        <v>73</v>
      </c>
      <c r="G202" s="70">
        <v>5000</v>
      </c>
      <c r="H202" s="70">
        <v>210000</v>
      </c>
      <c r="I202" s="80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</row>
    <row r="203" spans="1:21" ht="30" x14ac:dyDescent="0.2">
      <c r="A203" s="58">
        <v>160</v>
      </c>
      <c r="B203" s="60"/>
      <c r="C203" s="69" t="s">
        <v>96</v>
      </c>
      <c r="D203" s="60"/>
      <c r="E203" s="58">
        <v>42</v>
      </c>
      <c r="F203" s="60" t="s">
        <v>73</v>
      </c>
      <c r="G203" s="70">
        <v>5000</v>
      </c>
      <c r="H203" s="70">
        <v>210000</v>
      </c>
      <c r="I203" s="80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</row>
    <row r="204" spans="1:21" ht="30" x14ac:dyDescent="0.2">
      <c r="A204" s="58">
        <v>161</v>
      </c>
      <c r="B204" s="60"/>
      <c r="C204" s="69" t="s">
        <v>97</v>
      </c>
      <c r="D204" s="60"/>
      <c r="E204" s="58">
        <v>39</v>
      </c>
      <c r="F204" s="60" t="s">
        <v>73</v>
      </c>
      <c r="G204" s="70">
        <v>3300</v>
      </c>
      <c r="H204" s="70">
        <v>128700</v>
      </c>
      <c r="I204" s="80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</row>
    <row r="205" spans="1:21" ht="30" x14ac:dyDescent="0.2">
      <c r="A205" s="58">
        <v>162</v>
      </c>
      <c r="B205" s="60"/>
      <c r="C205" s="69" t="s">
        <v>98</v>
      </c>
      <c r="D205" s="60"/>
      <c r="E205" s="58">
        <v>3</v>
      </c>
      <c r="F205" s="60" t="s">
        <v>73</v>
      </c>
      <c r="G205" s="70">
        <v>3600</v>
      </c>
      <c r="H205" s="70">
        <v>10800</v>
      </c>
      <c r="I205" s="80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</row>
    <row r="206" spans="1:21" ht="45" x14ac:dyDescent="0.2">
      <c r="A206" s="58">
        <v>163</v>
      </c>
      <c r="B206" s="60"/>
      <c r="C206" s="69" t="s">
        <v>99</v>
      </c>
      <c r="D206" s="60"/>
      <c r="E206" s="58">
        <v>15</v>
      </c>
      <c r="F206" s="60" t="s">
        <v>73</v>
      </c>
      <c r="G206" s="70">
        <v>7200</v>
      </c>
      <c r="H206" s="70">
        <v>108000</v>
      </c>
      <c r="I206" s="80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</row>
    <row r="207" spans="1:21" ht="45" x14ac:dyDescent="0.2">
      <c r="A207" s="58">
        <v>164</v>
      </c>
      <c r="B207" s="60"/>
      <c r="C207" s="69" t="s">
        <v>100</v>
      </c>
      <c r="D207" s="60"/>
      <c r="E207" s="58">
        <v>3</v>
      </c>
      <c r="F207" s="60" t="s">
        <v>73</v>
      </c>
      <c r="G207" s="70">
        <v>6600</v>
      </c>
      <c r="H207" s="70">
        <v>19800</v>
      </c>
      <c r="I207" s="80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</row>
    <row r="208" spans="1:21" ht="30" x14ac:dyDescent="0.2">
      <c r="A208" s="58">
        <v>165</v>
      </c>
      <c r="B208" s="60"/>
      <c r="C208" s="69" t="s">
        <v>101</v>
      </c>
      <c r="D208" s="60"/>
      <c r="E208" s="58">
        <v>18</v>
      </c>
      <c r="F208" s="60" t="s">
        <v>73</v>
      </c>
      <c r="G208" s="70">
        <v>5000</v>
      </c>
      <c r="H208" s="70">
        <v>90000</v>
      </c>
      <c r="I208" s="80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</row>
    <row r="209" spans="1:21" ht="30" x14ac:dyDescent="0.2">
      <c r="A209" s="58">
        <v>166</v>
      </c>
      <c r="B209" s="60"/>
      <c r="C209" s="69" t="s">
        <v>102</v>
      </c>
      <c r="D209" s="60"/>
      <c r="E209" s="58">
        <v>18</v>
      </c>
      <c r="F209" s="60" t="s">
        <v>73</v>
      </c>
      <c r="G209" s="70">
        <v>5000</v>
      </c>
      <c r="H209" s="70">
        <v>90000</v>
      </c>
      <c r="I209" s="80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</row>
    <row r="210" spans="1:21" x14ac:dyDescent="0.2">
      <c r="A210" s="58">
        <v>167</v>
      </c>
      <c r="B210" s="60"/>
      <c r="C210" s="69" t="s">
        <v>103</v>
      </c>
      <c r="D210" s="60"/>
      <c r="E210" s="58">
        <v>42</v>
      </c>
      <c r="F210" s="60" t="s">
        <v>73</v>
      </c>
      <c r="G210" s="70">
        <v>5500</v>
      </c>
      <c r="H210" s="70">
        <v>231000</v>
      </c>
      <c r="I210" s="80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</row>
    <row r="211" spans="1:21" ht="30" x14ac:dyDescent="0.2">
      <c r="A211" s="58">
        <v>168</v>
      </c>
      <c r="B211" s="60"/>
      <c r="C211" s="69" t="s">
        <v>104</v>
      </c>
      <c r="D211" s="60"/>
      <c r="E211" s="58">
        <v>39</v>
      </c>
      <c r="F211" s="60" t="s">
        <v>73</v>
      </c>
      <c r="G211" s="70">
        <v>1650</v>
      </c>
      <c r="H211" s="70">
        <v>64350</v>
      </c>
      <c r="I211" s="80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</row>
    <row r="212" spans="1:21" x14ac:dyDescent="0.2">
      <c r="A212" s="58">
        <v>169</v>
      </c>
      <c r="B212" s="60"/>
      <c r="C212" s="69" t="s">
        <v>105</v>
      </c>
      <c r="D212" s="60"/>
      <c r="E212" s="58">
        <v>42</v>
      </c>
      <c r="F212" s="60" t="s">
        <v>73</v>
      </c>
      <c r="G212" s="70">
        <v>5500</v>
      </c>
      <c r="H212" s="70">
        <v>231000</v>
      </c>
      <c r="I212" s="80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</row>
    <row r="213" spans="1:21" ht="30" x14ac:dyDescent="0.2">
      <c r="A213" s="58">
        <v>170</v>
      </c>
      <c r="B213" s="60"/>
      <c r="C213" s="69" t="s">
        <v>106</v>
      </c>
      <c r="D213" s="60"/>
      <c r="E213" s="58">
        <v>39</v>
      </c>
      <c r="F213" s="60" t="s">
        <v>73</v>
      </c>
      <c r="G213" s="70">
        <v>6600</v>
      </c>
      <c r="H213" s="70">
        <v>257400</v>
      </c>
      <c r="I213" s="80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</row>
    <row r="214" spans="1:21" ht="30" x14ac:dyDescent="0.2">
      <c r="A214" s="58">
        <v>171</v>
      </c>
      <c r="B214" s="60"/>
      <c r="C214" s="69" t="s">
        <v>107</v>
      </c>
      <c r="D214" s="60"/>
      <c r="E214" s="58">
        <v>3</v>
      </c>
      <c r="F214" s="60" t="s">
        <v>73</v>
      </c>
      <c r="G214" s="70">
        <v>7200</v>
      </c>
      <c r="H214" s="70">
        <v>21600</v>
      </c>
      <c r="I214" s="80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</row>
    <row r="215" spans="1:21" ht="30" x14ac:dyDescent="0.2">
      <c r="A215" s="58">
        <v>172</v>
      </c>
      <c r="B215" s="60"/>
      <c r="C215" s="69" t="s">
        <v>108</v>
      </c>
      <c r="D215" s="60"/>
      <c r="E215" s="58">
        <v>42</v>
      </c>
      <c r="F215" s="60" t="s">
        <v>73</v>
      </c>
      <c r="G215" s="70">
        <v>605</v>
      </c>
      <c r="H215" s="70">
        <v>25410</v>
      </c>
      <c r="I215" s="80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</row>
    <row r="216" spans="1:21" ht="30" x14ac:dyDescent="0.2">
      <c r="A216" s="58">
        <v>173</v>
      </c>
      <c r="B216" s="60"/>
      <c r="C216" s="69" t="s">
        <v>109</v>
      </c>
      <c r="D216" s="60"/>
      <c r="E216" s="58">
        <v>42</v>
      </c>
      <c r="F216" s="60" t="s">
        <v>73</v>
      </c>
      <c r="G216" s="70">
        <v>5000</v>
      </c>
      <c r="H216" s="70">
        <v>210000</v>
      </c>
      <c r="I216" s="80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</row>
    <row r="217" spans="1:21" ht="30" x14ac:dyDescent="0.2">
      <c r="A217" s="58">
        <v>174</v>
      </c>
      <c r="B217" s="60"/>
      <c r="C217" s="69" t="s">
        <v>110</v>
      </c>
      <c r="D217" s="60"/>
      <c r="E217" s="58">
        <v>3</v>
      </c>
      <c r="F217" s="60" t="s">
        <v>73</v>
      </c>
      <c r="G217" s="70">
        <v>1800</v>
      </c>
      <c r="H217" s="70">
        <v>5400</v>
      </c>
      <c r="I217" s="80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</row>
    <row r="218" spans="1:21" ht="30" x14ac:dyDescent="0.2">
      <c r="A218" s="58">
        <v>175</v>
      </c>
      <c r="B218" s="60"/>
      <c r="C218" s="69" t="s">
        <v>111</v>
      </c>
      <c r="D218" s="60"/>
      <c r="E218" s="58">
        <v>39</v>
      </c>
      <c r="F218" s="60" t="s">
        <v>73</v>
      </c>
      <c r="G218" s="70">
        <v>8250</v>
      </c>
      <c r="H218" s="70">
        <v>321750</v>
      </c>
      <c r="I218" s="80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</row>
    <row r="219" spans="1:21" ht="30" x14ac:dyDescent="0.2">
      <c r="A219" s="58">
        <v>176</v>
      </c>
      <c r="B219" s="60"/>
      <c r="C219" s="69" t="s">
        <v>112</v>
      </c>
      <c r="D219" s="60"/>
      <c r="E219" s="58">
        <v>3</v>
      </c>
      <c r="F219" s="60" t="s">
        <v>73</v>
      </c>
      <c r="G219" s="70">
        <v>9000</v>
      </c>
      <c r="H219" s="70">
        <v>27000</v>
      </c>
      <c r="I219" s="80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</row>
    <row r="220" spans="1:21" ht="30" x14ac:dyDescent="0.2">
      <c r="A220" s="58">
        <v>177</v>
      </c>
      <c r="B220" s="60"/>
      <c r="C220" s="69" t="s">
        <v>113</v>
      </c>
      <c r="D220" s="60"/>
      <c r="E220" s="58">
        <v>42</v>
      </c>
      <c r="F220" s="60" t="s">
        <v>73</v>
      </c>
      <c r="G220" s="70">
        <v>5000</v>
      </c>
      <c r="H220" s="70">
        <v>210000</v>
      </c>
      <c r="I220" s="80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</row>
    <row r="221" spans="1:21" ht="15.75" x14ac:dyDescent="0.2">
      <c r="A221" s="116">
        <v>178</v>
      </c>
      <c r="B221" s="66" t="s">
        <v>21</v>
      </c>
      <c r="C221" s="67" t="s">
        <v>34</v>
      </c>
      <c r="D221" s="66" t="s">
        <v>27</v>
      </c>
      <c r="E221" s="66"/>
      <c r="F221" s="66"/>
      <c r="G221" s="68"/>
      <c r="H221" s="71">
        <v>120000</v>
      </c>
      <c r="I221" s="67" t="s">
        <v>24</v>
      </c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</row>
    <row r="222" spans="1:21" x14ac:dyDescent="0.2">
      <c r="A222" s="58">
        <v>179</v>
      </c>
      <c r="B222" s="60"/>
      <c r="C222" s="69" t="s">
        <v>157</v>
      </c>
      <c r="D222" s="60"/>
      <c r="E222" s="58">
        <v>12</v>
      </c>
      <c r="F222" s="60" t="s">
        <v>73</v>
      </c>
      <c r="G222" s="70">
        <v>10000</v>
      </c>
      <c r="H222" s="70">
        <v>120000</v>
      </c>
      <c r="I222" s="80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</row>
    <row r="223" spans="1:21" ht="15.75" x14ac:dyDescent="0.2">
      <c r="A223" s="116">
        <v>180</v>
      </c>
      <c r="B223" s="66" t="s">
        <v>21</v>
      </c>
      <c r="C223" s="67" t="s">
        <v>33</v>
      </c>
      <c r="D223" s="66" t="s">
        <v>27</v>
      </c>
      <c r="E223" s="66"/>
      <c r="F223" s="66"/>
      <c r="G223" s="68"/>
      <c r="H223" s="71">
        <v>1508400</v>
      </c>
      <c r="I223" s="67" t="s">
        <v>24</v>
      </c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</row>
    <row r="224" spans="1:21" ht="30" x14ac:dyDescent="0.2">
      <c r="A224" s="58">
        <v>181</v>
      </c>
      <c r="B224" s="60"/>
      <c r="C224" s="69" t="s">
        <v>155</v>
      </c>
      <c r="D224" s="60"/>
      <c r="E224" s="58">
        <v>8</v>
      </c>
      <c r="F224" s="60" t="s">
        <v>73</v>
      </c>
      <c r="G224" s="70">
        <v>144000</v>
      </c>
      <c r="H224" s="70">
        <v>1152000</v>
      </c>
      <c r="I224" s="80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</row>
    <row r="225" spans="1:21" ht="30" x14ac:dyDescent="0.2">
      <c r="A225" s="58">
        <v>182</v>
      </c>
      <c r="B225" s="60"/>
      <c r="C225" s="69" t="s">
        <v>156</v>
      </c>
      <c r="D225" s="60"/>
      <c r="E225" s="58">
        <v>8</v>
      </c>
      <c r="F225" s="60" t="s">
        <v>73</v>
      </c>
      <c r="G225" s="70">
        <v>44550</v>
      </c>
      <c r="H225" s="70">
        <v>356400</v>
      </c>
      <c r="I225" s="80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</row>
    <row r="226" spans="1:21" ht="31.5" x14ac:dyDescent="0.2">
      <c r="A226" s="116">
        <v>183</v>
      </c>
      <c r="B226" s="66" t="s">
        <v>21</v>
      </c>
      <c r="C226" s="67" t="s">
        <v>31</v>
      </c>
      <c r="D226" s="66" t="s">
        <v>27</v>
      </c>
      <c r="E226" s="66"/>
      <c r="F226" s="66"/>
      <c r="G226" s="68"/>
      <c r="H226" s="71">
        <v>1083300</v>
      </c>
      <c r="I226" s="67" t="s">
        <v>24</v>
      </c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</row>
    <row r="227" spans="1:21" x14ac:dyDescent="0.2">
      <c r="A227" s="58">
        <v>184</v>
      </c>
      <c r="B227" s="60"/>
      <c r="C227" s="69" t="s">
        <v>114</v>
      </c>
      <c r="D227" s="60"/>
      <c r="E227" s="58">
        <v>20</v>
      </c>
      <c r="F227" s="60" t="s">
        <v>73</v>
      </c>
      <c r="G227" s="70">
        <v>1300</v>
      </c>
      <c r="H227" s="70">
        <v>26000</v>
      </c>
      <c r="I227" s="80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</row>
    <row r="228" spans="1:21" x14ac:dyDescent="0.2">
      <c r="A228" s="58">
        <v>185</v>
      </c>
      <c r="B228" s="60"/>
      <c r="C228" s="69" t="s">
        <v>115</v>
      </c>
      <c r="D228" s="60"/>
      <c r="E228" s="58">
        <v>10</v>
      </c>
      <c r="F228" s="60" t="s">
        <v>73</v>
      </c>
      <c r="G228" s="70">
        <v>9500</v>
      </c>
      <c r="H228" s="70">
        <v>95000</v>
      </c>
      <c r="I228" s="80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</row>
    <row r="229" spans="1:21" x14ac:dyDescent="0.2">
      <c r="A229" s="58">
        <v>186</v>
      </c>
      <c r="B229" s="60"/>
      <c r="C229" s="69" t="s">
        <v>116</v>
      </c>
      <c r="D229" s="60"/>
      <c r="E229" s="58">
        <v>10</v>
      </c>
      <c r="F229" s="60" t="s">
        <v>73</v>
      </c>
      <c r="G229" s="70">
        <v>9150</v>
      </c>
      <c r="H229" s="70">
        <v>91500</v>
      </c>
      <c r="I229" s="80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</row>
    <row r="230" spans="1:21" x14ac:dyDescent="0.2">
      <c r="A230" s="58">
        <v>187</v>
      </c>
      <c r="B230" s="60"/>
      <c r="C230" s="69" t="s">
        <v>117</v>
      </c>
      <c r="D230" s="60"/>
      <c r="E230" s="58">
        <v>14</v>
      </c>
      <c r="F230" s="60" t="s">
        <v>73</v>
      </c>
      <c r="G230" s="70">
        <v>13200</v>
      </c>
      <c r="H230" s="70">
        <v>184800</v>
      </c>
      <c r="I230" s="80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</row>
    <row r="231" spans="1:21" x14ac:dyDescent="0.2">
      <c r="A231" s="58">
        <v>188</v>
      </c>
      <c r="B231" s="60"/>
      <c r="C231" s="69" t="s">
        <v>118</v>
      </c>
      <c r="D231" s="60"/>
      <c r="E231" s="58">
        <v>14</v>
      </c>
      <c r="F231" s="60" t="s">
        <v>73</v>
      </c>
      <c r="G231" s="70">
        <v>12250</v>
      </c>
      <c r="H231" s="70">
        <v>171500</v>
      </c>
      <c r="I231" s="80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</row>
    <row r="232" spans="1:21" x14ac:dyDescent="0.2">
      <c r="A232" s="58">
        <v>189</v>
      </c>
      <c r="B232" s="60"/>
      <c r="C232" s="69" t="s">
        <v>119</v>
      </c>
      <c r="D232" s="60"/>
      <c r="E232" s="58">
        <v>14</v>
      </c>
      <c r="F232" s="60" t="s">
        <v>73</v>
      </c>
      <c r="G232" s="70">
        <v>12000</v>
      </c>
      <c r="H232" s="70">
        <v>168000</v>
      </c>
      <c r="I232" s="80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</row>
    <row r="233" spans="1:21" ht="30" x14ac:dyDescent="0.2">
      <c r="A233" s="58">
        <v>190</v>
      </c>
      <c r="B233" s="60"/>
      <c r="C233" s="69" t="s">
        <v>120</v>
      </c>
      <c r="D233" s="60"/>
      <c r="E233" s="58">
        <v>210</v>
      </c>
      <c r="F233" s="60" t="s">
        <v>73</v>
      </c>
      <c r="G233" s="70">
        <v>1650</v>
      </c>
      <c r="H233" s="70">
        <v>346500</v>
      </c>
      <c r="I233" s="80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</row>
    <row r="234" spans="1:21" ht="15.75" x14ac:dyDescent="0.2">
      <c r="A234" s="116">
        <v>191</v>
      </c>
      <c r="B234" s="62" t="s">
        <v>39</v>
      </c>
      <c r="C234" s="63" t="s">
        <v>40</v>
      </c>
      <c r="D234" s="62" t="s">
        <v>23</v>
      </c>
      <c r="E234" s="62"/>
      <c r="F234" s="62"/>
      <c r="G234" s="64"/>
      <c r="H234" s="72">
        <v>300000</v>
      </c>
      <c r="I234" s="63" t="s">
        <v>24</v>
      </c>
      <c r="J234" s="62"/>
      <c r="K234" s="62"/>
      <c r="L234" s="62"/>
      <c r="M234" s="62"/>
      <c r="N234" s="62"/>
      <c r="O234" s="62"/>
      <c r="P234" s="65">
        <v>1</v>
      </c>
      <c r="Q234" s="62"/>
      <c r="R234" s="62"/>
      <c r="S234" s="62"/>
      <c r="T234" s="62"/>
      <c r="U234" s="62"/>
    </row>
    <row r="235" spans="1:21" ht="15.75" x14ac:dyDescent="0.2">
      <c r="A235" s="116">
        <v>192</v>
      </c>
      <c r="B235" s="66" t="s">
        <v>39</v>
      </c>
      <c r="C235" s="67" t="s">
        <v>41</v>
      </c>
      <c r="D235" s="66" t="s">
        <v>27</v>
      </c>
      <c r="E235" s="66"/>
      <c r="F235" s="66"/>
      <c r="G235" s="68"/>
      <c r="H235" s="71">
        <v>300000</v>
      </c>
      <c r="I235" s="67" t="s">
        <v>24</v>
      </c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</row>
    <row r="236" spans="1:21" x14ac:dyDescent="0.2">
      <c r="A236" s="58">
        <v>193</v>
      </c>
      <c r="B236" s="60"/>
      <c r="C236" s="69" t="s">
        <v>258</v>
      </c>
      <c r="D236" s="60"/>
      <c r="E236" s="58">
        <v>3</v>
      </c>
      <c r="F236" s="60" t="s">
        <v>73</v>
      </c>
      <c r="G236" s="70">
        <v>70000</v>
      </c>
      <c r="H236" s="70">
        <v>210000</v>
      </c>
      <c r="I236" s="80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</row>
    <row r="237" spans="1:21" x14ac:dyDescent="0.2">
      <c r="A237" s="58">
        <v>194</v>
      </c>
      <c r="B237" s="60"/>
      <c r="C237" s="69" t="s">
        <v>259</v>
      </c>
      <c r="D237" s="60"/>
      <c r="E237" s="58">
        <v>3</v>
      </c>
      <c r="F237" s="60" t="s">
        <v>73</v>
      </c>
      <c r="G237" s="70">
        <v>20500</v>
      </c>
      <c r="H237" s="70">
        <v>61500</v>
      </c>
      <c r="I237" s="80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</row>
    <row r="238" spans="1:21" x14ac:dyDescent="0.2">
      <c r="A238" s="58">
        <v>195</v>
      </c>
      <c r="B238" s="60"/>
      <c r="C238" s="69" t="s">
        <v>260</v>
      </c>
      <c r="D238" s="60"/>
      <c r="E238" s="58">
        <v>3</v>
      </c>
      <c r="F238" s="60" t="s">
        <v>73</v>
      </c>
      <c r="G238" s="70">
        <v>3500</v>
      </c>
      <c r="H238" s="70">
        <v>10500</v>
      </c>
      <c r="I238" s="80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</row>
    <row r="239" spans="1:21" x14ac:dyDescent="0.2">
      <c r="A239" s="58">
        <v>196</v>
      </c>
      <c r="B239" s="60"/>
      <c r="C239" s="69" t="s">
        <v>261</v>
      </c>
      <c r="D239" s="60"/>
      <c r="E239" s="58">
        <v>3</v>
      </c>
      <c r="F239" s="60" t="s">
        <v>73</v>
      </c>
      <c r="G239" s="70">
        <v>6000</v>
      </c>
      <c r="H239" s="70">
        <v>18000</v>
      </c>
      <c r="I239" s="80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</row>
    <row r="241" spans="1:21" ht="15.75" x14ac:dyDescent="0.2">
      <c r="A241" s="116">
        <v>1332</v>
      </c>
      <c r="B241" s="62" t="s">
        <v>43</v>
      </c>
      <c r="C241" s="63" t="s">
        <v>44</v>
      </c>
      <c r="D241" s="62" t="s">
        <v>23</v>
      </c>
      <c r="E241" s="62"/>
      <c r="F241" s="62"/>
      <c r="G241" s="64"/>
      <c r="H241" s="72">
        <v>1000000</v>
      </c>
      <c r="I241" s="63" t="s">
        <v>24</v>
      </c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</row>
    <row r="242" spans="1:21" ht="15.75" x14ac:dyDescent="0.2">
      <c r="A242" s="116">
        <v>1333</v>
      </c>
      <c r="B242" s="66" t="s">
        <v>43</v>
      </c>
      <c r="C242" s="67" t="s">
        <v>45</v>
      </c>
      <c r="D242" s="66" t="s">
        <v>27</v>
      </c>
      <c r="E242" s="66"/>
      <c r="F242" s="66"/>
      <c r="G242" s="68"/>
      <c r="H242" s="71">
        <v>1000000</v>
      </c>
      <c r="I242" s="67" t="s">
        <v>24</v>
      </c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</row>
    <row r="243" spans="1:21" x14ac:dyDescent="0.2">
      <c r="A243" s="58">
        <v>1334</v>
      </c>
      <c r="B243" s="60"/>
      <c r="C243" s="69" t="s">
        <v>262</v>
      </c>
      <c r="D243" s="60"/>
      <c r="E243" s="58">
        <v>4</v>
      </c>
      <c r="F243" s="60" t="s">
        <v>74</v>
      </c>
      <c r="G243" s="70">
        <v>250000</v>
      </c>
      <c r="H243" s="70">
        <v>1000000</v>
      </c>
      <c r="I243" s="80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</row>
  </sheetData>
  <mergeCells count="17">
    <mergeCell ref="A9:J9"/>
    <mergeCell ref="K9:U9"/>
    <mergeCell ref="A1:U1"/>
    <mergeCell ref="A2:U2"/>
    <mergeCell ref="A3:U3"/>
    <mergeCell ref="A4:U4"/>
    <mergeCell ref="A5:U6"/>
    <mergeCell ref="A7:U7"/>
    <mergeCell ref="A8:U8"/>
    <mergeCell ref="B27:C27"/>
    <mergeCell ref="G27:I27"/>
    <mergeCell ref="O27:S27"/>
    <mergeCell ref="E10:G10"/>
    <mergeCell ref="J10:U10"/>
    <mergeCell ref="E11:G11"/>
    <mergeCell ref="A26:K26"/>
    <mergeCell ref="L26:U26"/>
  </mergeCells>
  <phoneticPr fontId="9" type="noConversion"/>
  <printOptions horizontalCentered="1"/>
  <pageMargins left="0.23622047244094491" right="0.23622047244094491" top="0.39370078740157483" bottom="0.31496062992125984" header="0.31496062992125984" footer="0.31496062992125984"/>
  <pageSetup paperSize="256" scale="55" orientation="landscape" horizontalDpi="4294967293" r:id="rId1"/>
  <rowBreaks count="1" manualBreakCount="1">
    <brk id="4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81"/>
  <sheetViews>
    <sheetView view="pageBreakPreview" topLeftCell="E1" zoomScale="85" zoomScaleNormal="85" zoomScaleSheetLayoutView="85" workbookViewId="0">
      <selection activeCell="A3" sqref="A3:U3"/>
    </sheetView>
  </sheetViews>
  <sheetFormatPr defaultColWidth="9.140625" defaultRowHeight="15.75" x14ac:dyDescent="0.25"/>
  <cols>
    <col min="1" max="1" width="23.28515625" style="19" customWidth="1"/>
    <col min="2" max="2" width="18" style="19" customWidth="1"/>
    <col min="3" max="3" width="16.7109375" style="19" bestFit="1" customWidth="1"/>
    <col min="4" max="4" width="15.5703125" style="19" customWidth="1"/>
    <col min="5" max="5" width="18.42578125" style="19" customWidth="1"/>
    <col min="6" max="6" width="18.28515625" style="19" customWidth="1"/>
    <col min="7" max="7" width="15.28515625" style="19" customWidth="1"/>
    <col min="8" max="8" width="15.42578125" style="19" customWidth="1"/>
    <col min="9" max="10" width="18.42578125" style="19" customWidth="1"/>
    <col min="11" max="11" width="16" style="19" customWidth="1"/>
    <col min="12" max="12" width="16.28515625" style="19" customWidth="1"/>
    <col min="13" max="14" width="18.5703125" style="19" customWidth="1"/>
    <col min="15" max="15" width="12.5703125" style="19" customWidth="1"/>
    <col min="16" max="16" width="5.7109375" style="19" customWidth="1"/>
    <col min="17" max="17" width="18.28515625" style="19" customWidth="1"/>
    <col min="18" max="18" width="20" style="19" customWidth="1"/>
    <col min="19" max="16384" width="9.140625" style="19"/>
  </cols>
  <sheetData>
    <row r="1" spans="1:18" s="5" customFormat="1" x14ac:dyDescent="0.25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</row>
    <row r="2" spans="1:18" s="5" customFormat="1" x14ac:dyDescent="0.25">
      <c r="A2" s="193" t="s">
        <v>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</row>
    <row r="3" spans="1:18" s="5" customFormat="1" x14ac:dyDescent="0.25">
      <c r="A3" s="193" t="s">
        <v>274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</row>
    <row r="4" spans="1:18" s="5" customFormat="1" ht="15.75" customHeight="1" x14ac:dyDescent="0.25">
      <c r="A4" s="193" t="s">
        <v>275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</row>
    <row r="5" spans="1:18" x14ac:dyDescent="0.25">
      <c r="A5" s="227" t="s">
        <v>2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</row>
    <row r="6" spans="1:18" x14ac:dyDescent="0.25">
      <c r="A6" s="227" t="s">
        <v>2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</row>
    <row r="7" spans="1:18" x14ac:dyDescent="0.25">
      <c r="A7" s="227" t="s">
        <v>263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</row>
    <row r="8" spans="1:18" x14ac:dyDescent="0.25">
      <c r="A8" s="227" t="s">
        <v>2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</row>
    <row r="9" spans="1:18" x14ac:dyDescent="0.25">
      <c r="A9" s="221"/>
      <c r="B9" s="221"/>
      <c r="C9" s="221"/>
      <c r="D9" s="221"/>
      <c r="E9" s="221"/>
      <c r="F9" s="221"/>
      <c r="G9" s="221"/>
      <c r="H9" s="221"/>
      <c r="I9" s="221"/>
      <c r="J9" s="228" t="s">
        <v>318</v>
      </c>
      <c r="K9" s="228"/>
      <c r="L9" s="228"/>
      <c r="M9" s="228"/>
      <c r="N9" s="228"/>
      <c r="O9" s="228"/>
      <c r="P9" s="228"/>
      <c r="Q9" s="228"/>
      <c r="R9" s="228"/>
    </row>
    <row r="10" spans="1:18" x14ac:dyDescent="0.25">
      <c r="A10" s="220" t="s">
        <v>264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</row>
    <row r="11" spans="1:18" x14ac:dyDescent="0.25">
      <c r="A11" s="20" t="s">
        <v>265</v>
      </c>
      <c r="B11" s="20" t="s">
        <v>52</v>
      </c>
      <c r="C11" s="20" t="s">
        <v>53</v>
      </c>
      <c r="D11" s="20" t="s">
        <v>54</v>
      </c>
      <c r="E11" s="21" t="s">
        <v>266</v>
      </c>
      <c r="F11" s="20" t="s">
        <v>55</v>
      </c>
      <c r="G11" s="20" t="s">
        <v>56</v>
      </c>
      <c r="H11" s="20" t="s">
        <v>57</v>
      </c>
      <c r="I11" s="21" t="s">
        <v>267</v>
      </c>
      <c r="J11" s="20" t="s">
        <v>58</v>
      </c>
      <c r="K11" s="20" t="s">
        <v>59</v>
      </c>
      <c r="L11" s="20" t="s">
        <v>60</v>
      </c>
      <c r="M11" s="21" t="s">
        <v>268</v>
      </c>
      <c r="N11" s="20" t="s">
        <v>61</v>
      </c>
      <c r="O11" s="20" t="s">
        <v>62</v>
      </c>
      <c r="P11" s="20" t="s">
        <v>63</v>
      </c>
      <c r="Q11" s="21" t="s">
        <v>269</v>
      </c>
      <c r="R11" s="20" t="s">
        <v>16</v>
      </c>
    </row>
    <row r="12" spans="1:18" x14ac:dyDescent="0.25">
      <c r="A12" s="224" t="s">
        <v>270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6"/>
    </row>
    <row r="13" spans="1:18" x14ac:dyDescent="0.25">
      <c r="A13" s="22" t="s">
        <v>317</v>
      </c>
      <c r="B13" s="23">
        <v>1</v>
      </c>
      <c r="C13" s="23"/>
      <c r="D13" s="23"/>
      <c r="E13" s="24">
        <v>1</v>
      </c>
      <c r="F13" s="23"/>
      <c r="G13" s="23"/>
      <c r="H13" s="23"/>
      <c r="I13" s="24"/>
      <c r="J13" s="23"/>
      <c r="K13" s="23"/>
      <c r="L13" s="23"/>
      <c r="M13" s="24"/>
      <c r="N13" s="23"/>
      <c r="O13" s="23"/>
      <c r="P13" s="25"/>
      <c r="Q13" s="24"/>
      <c r="R13" s="23">
        <f>Q13+M13+I13+E13</f>
        <v>1</v>
      </c>
    </row>
    <row r="14" spans="1:18" x14ac:dyDescent="0.25">
      <c r="A14" s="26" t="s">
        <v>272</v>
      </c>
      <c r="B14" s="27">
        <f>SUM(B13:B13)</f>
        <v>1</v>
      </c>
      <c r="C14" s="27"/>
      <c r="D14" s="27"/>
      <c r="E14" s="28">
        <v>1</v>
      </c>
      <c r="F14" s="27"/>
      <c r="G14" s="27"/>
      <c r="H14" s="27"/>
      <c r="I14" s="28"/>
      <c r="J14" s="27"/>
      <c r="K14" s="27"/>
      <c r="L14" s="27"/>
      <c r="M14" s="28"/>
      <c r="N14" s="27"/>
      <c r="O14" s="27"/>
      <c r="P14" s="27"/>
      <c r="Q14" s="28"/>
      <c r="R14" s="27">
        <f>SUM(R13:R13)</f>
        <v>1</v>
      </c>
    </row>
    <row r="16" spans="1:18" x14ac:dyDescent="0.25">
      <c r="A16" s="220" t="s">
        <v>273</v>
      </c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</row>
    <row r="17" spans="1:18" x14ac:dyDescent="0.25">
      <c r="A17" s="20" t="s">
        <v>265</v>
      </c>
      <c r="B17" s="20" t="s">
        <v>52</v>
      </c>
      <c r="C17" s="20" t="s">
        <v>53</v>
      </c>
      <c r="D17" s="20" t="s">
        <v>54</v>
      </c>
      <c r="E17" s="21" t="s">
        <v>266</v>
      </c>
      <c r="F17" s="20" t="s">
        <v>55</v>
      </c>
      <c r="G17" s="20" t="s">
        <v>56</v>
      </c>
      <c r="H17" s="20" t="s">
        <v>57</v>
      </c>
      <c r="I17" s="21" t="s">
        <v>267</v>
      </c>
      <c r="J17" s="20" t="s">
        <v>58</v>
      </c>
      <c r="K17" s="20" t="s">
        <v>59</v>
      </c>
      <c r="L17" s="20" t="s">
        <v>60</v>
      </c>
      <c r="M17" s="21" t="s">
        <v>268</v>
      </c>
      <c r="N17" s="20" t="s">
        <v>61</v>
      </c>
      <c r="O17" s="20" t="s">
        <v>62</v>
      </c>
      <c r="P17" s="20" t="s">
        <v>63</v>
      </c>
      <c r="Q17" s="21" t="s">
        <v>269</v>
      </c>
      <c r="R17" s="29" t="s">
        <v>16</v>
      </c>
    </row>
    <row r="18" spans="1:18" x14ac:dyDescent="0.25">
      <c r="A18" s="22" t="s">
        <v>317</v>
      </c>
      <c r="B18" s="30">
        <v>235894000</v>
      </c>
      <c r="C18" s="30"/>
      <c r="D18" s="30"/>
      <c r="E18" s="31">
        <f>SUM(B18:D18)</f>
        <v>235894000</v>
      </c>
      <c r="F18" s="30"/>
      <c r="G18" s="30"/>
      <c r="H18" s="30"/>
      <c r="I18" s="31"/>
      <c r="J18" s="30"/>
      <c r="K18" s="30"/>
      <c r="L18" s="30"/>
      <c r="M18" s="31"/>
      <c r="N18" s="30"/>
      <c r="O18" s="30"/>
      <c r="P18" s="25"/>
      <c r="Q18" s="31"/>
      <c r="R18" s="32">
        <f>E18+I18+M18+Q18</f>
        <v>235894000</v>
      </c>
    </row>
    <row r="19" spans="1:18" x14ac:dyDescent="0.25">
      <c r="A19" s="26" t="s">
        <v>272</v>
      </c>
      <c r="B19" s="33">
        <f>SUM(B18:B18)</f>
        <v>235894000</v>
      </c>
      <c r="C19" s="33"/>
      <c r="D19" s="33"/>
      <c r="E19" s="34">
        <f>SUM(E18:E18)</f>
        <v>235894000</v>
      </c>
      <c r="F19" s="33"/>
      <c r="G19" s="33"/>
      <c r="H19" s="33"/>
      <c r="I19" s="34"/>
      <c r="J19" s="33"/>
      <c r="K19" s="33"/>
      <c r="L19" s="33"/>
      <c r="M19" s="34"/>
      <c r="N19" s="33"/>
      <c r="O19" s="33"/>
      <c r="P19" s="33"/>
      <c r="Q19" s="34"/>
      <c r="R19" s="35">
        <f>SUM(R18:R18)</f>
        <v>235894000</v>
      </c>
    </row>
    <row r="20" spans="1:18" hidden="1" x14ac:dyDescent="0.25">
      <c r="E20" s="17">
        <f>574761629.2+250000</f>
        <v>575011629.20000005</v>
      </c>
      <c r="I20" s="17">
        <f>550075030+250000</f>
        <v>550325030</v>
      </c>
      <c r="M20" s="17">
        <f>558272065+250000</f>
        <v>558522065</v>
      </c>
      <c r="Q20" s="17">
        <f>559876380+250000</f>
        <v>560126380</v>
      </c>
      <c r="R20" s="17">
        <v>2243985104.1999998</v>
      </c>
    </row>
    <row r="21" spans="1:18" hidden="1" x14ac:dyDescent="0.25">
      <c r="E21" s="36">
        <f>E19-E20</f>
        <v>-339117629.20000005</v>
      </c>
      <c r="I21" s="36">
        <f>I19-I20</f>
        <v>-550325030</v>
      </c>
      <c r="M21" s="36">
        <f>M19-M20</f>
        <v>-558522065</v>
      </c>
      <c r="Q21" s="36">
        <f>Q19-Q20</f>
        <v>-560126380</v>
      </c>
      <c r="R21" s="36">
        <f>R19-R20</f>
        <v>-2008091104.1999998</v>
      </c>
    </row>
    <row r="22" spans="1:18" hidden="1" x14ac:dyDescent="0.25">
      <c r="A22" s="222" t="s">
        <v>47</v>
      </c>
      <c r="B22" s="221"/>
      <c r="C22" s="221"/>
      <c r="D22" s="221"/>
      <c r="E22" s="221"/>
      <c r="F22" s="221"/>
      <c r="G22" s="221"/>
      <c r="H22" s="221"/>
      <c r="I22" s="221"/>
      <c r="J22" s="222" t="s">
        <v>49</v>
      </c>
      <c r="K22" s="221"/>
      <c r="L22" s="221"/>
      <c r="M22" s="221"/>
      <c r="N22" s="221"/>
      <c r="O22" s="221"/>
      <c r="P22" s="221"/>
      <c r="Q22" s="221"/>
      <c r="R22" s="221"/>
    </row>
    <row r="23" spans="1:18" hidden="1" x14ac:dyDescent="0.25">
      <c r="R23" s="17">
        <v>2242985104.1999998</v>
      </c>
    </row>
    <row r="24" spans="1:18" hidden="1" x14ac:dyDescent="0.25">
      <c r="R24" s="17">
        <f>Q20+M20+I20+E20</f>
        <v>2243985104.1999998</v>
      </c>
    </row>
    <row r="25" spans="1:18" hidden="1" x14ac:dyDescent="0.25">
      <c r="I25" s="17"/>
      <c r="J25" s="17"/>
      <c r="K25" s="17"/>
      <c r="L25" s="17"/>
    </row>
    <row r="26" spans="1:18" hidden="1" x14ac:dyDescent="0.25"/>
    <row r="27" spans="1:18" hidden="1" x14ac:dyDescent="0.25"/>
    <row r="28" spans="1:18" hidden="1" x14ac:dyDescent="0.25"/>
    <row r="29" spans="1:18" hidden="1" x14ac:dyDescent="0.25">
      <c r="A29" s="22" t="s">
        <v>24</v>
      </c>
      <c r="B29" s="23">
        <v>4</v>
      </c>
      <c r="C29" s="25" t="s">
        <v>271</v>
      </c>
      <c r="D29" s="25" t="s">
        <v>271</v>
      </c>
      <c r="E29" s="24">
        <v>4</v>
      </c>
      <c r="F29" s="23">
        <v>9</v>
      </c>
      <c r="G29" s="25" t="s">
        <v>271</v>
      </c>
      <c r="H29" s="25" t="s">
        <v>271</v>
      </c>
      <c r="I29" s="24">
        <v>9</v>
      </c>
      <c r="J29" s="23">
        <v>9</v>
      </c>
      <c r="K29" s="25" t="s">
        <v>271</v>
      </c>
      <c r="L29" s="25" t="s">
        <v>271</v>
      </c>
      <c r="M29" s="24">
        <v>9</v>
      </c>
      <c r="N29" s="23">
        <v>7</v>
      </c>
      <c r="O29" s="25" t="s">
        <v>271</v>
      </c>
      <c r="P29" s="25" t="s">
        <v>271</v>
      </c>
      <c r="Q29" s="24">
        <v>7</v>
      </c>
      <c r="R29" s="23">
        <v>29</v>
      </c>
    </row>
    <row r="30" spans="1:18" hidden="1" x14ac:dyDescent="0.25">
      <c r="A30" s="22" t="s">
        <v>24</v>
      </c>
      <c r="B30" s="30">
        <v>2387900</v>
      </c>
      <c r="C30" s="25" t="s">
        <v>271</v>
      </c>
      <c r="D30" s="25" t="s">
        <v>271</v>
      </c>
      <c r="E30" s="31">
        <v>2387900</v>
      </c>
      <c r="F30" s="30">
        <v>2796130</v>
      </c>
      <c r="G30" s="25" t="s">
        <v>271</v>
      </c>
      <c r="H30" s="25" t="s">
        <v>271</v>
      </c>
      <c r="I30" s="31">
        <v>2796130</v>
      </c>
      <c r="J30" s="30">
        <v>3782270</v>
      </c>
      <c r="K30" s="25" t="s">
        <v>271</v>
      </c>
      <c r="L30" s="25" t="s">
        <v>271</v>
      </c>
      <c r="M30" s="31">
        <v>3782270</v>
      </c>
      <c r="N30" s="30">
        <v>1827870</v>
      </c>
      <c r="O30" s="25" t="s">
        <v>271</v>
      </c>
      <c r="P30" s="25" t="s">
        <v>271</v>
      </c>
      <c r="Q30" s="31">
        <v>1827870</v>
      </c>
      <c r="R30" s="32">
        <v>10794170</v>
      </c>
    </row>
    <row r="31" spans="1:18" hidden="1" x14ac:dyDescent="0.25"/>
    <row r="33" spans="2:19" x14ac:dyDescent="0.25">
      <c r="R33" s="36"/>
    </row>
    <row r="34" spans="2:19" s="11" customFormat="1" ht="15" customHeight="1" x14ac:dyDescent="0.25">
      <c r="B34" s="223" t="s">
        <v>47</v>
      </c>
      <c r="C34" s="223"/>
      <c r="D34" s="12"/>
      <c r="E34" s="12"/>
      <c r="F34" s="13"/>
      <c r="H34" s="37"/>
      <c r="I34" s="223" t="s">
        <v>48</v>
      </c>
      <c r="J34" s="223"/>
      <c r="K34" s="223"/>
      <c r="O34" s="223" t="s">
        <v>49</v>
      </c>
      <c r="P34" s="223"/>
      <c r="Q34" s="223"/>
      <c r="R34" s="223"/>
      <c r="S34" s="223"/>
    </row>
    <row r="35" spans="2:19" s="11" customFormat="1" ht="15" x14ac:dyDescent="0.25">
      <c r="B35" s="14"/>
      <c r="C35" s="12"/>
      <c r="D35" s="12"/>
      <c r="E35" s="12"/>
      <c r="F35" s="13"/>
      <c r="H35" s="12"/>
      <c r="I35" s="12"/>
      <c r="J35" s="12"/>
      <c r="O35" s="12"/>
    </row>
    <row r="36" spans="2:19" s="11" customFormat="1" ht="15" x14ac:dyDescent="0.25">
      <c r="B36" s="15"/>
      <c r="F36" s="13"/>
      <c r="H36" s="12"/>
      <c r="I36" s="13"/>
    </row>
    <row r="37" spans="2:19" s="11" customFormat="1" ht="15" x14ac:dyDescent="0.25">
      <c r="B37" s="15"/>
      <c r="F37" s="13"/>
      <c r="H37" s="12"/>
      <c r="I37" s="13"/>
    </row>
    <row r="38" spans="2:19" s="11" customFormat="1" ht="15" x14ac:dyDescent="0.25">
      <c r="B38" s="15"/>
      <c r="F38" s="13"/>
      <c r="H38" s="12"/>
      <c r="I38" s="13"/>
    </row>
    <row r="39" spans="2:19" s="11" customFormat="1" x14ac:dyDescent="0.25">
      <c r="B39" s="11" t="s">
        <v>78</v>
      </c>
      <c r="F39" s="13"/>
      <c r="I39" s="54" t="s">
        <v>295</v>
      </c>
      <c r="O39" s="16" t="s">
        <v>294</v>
      </c>
    </row>
    <row r="40" spans="2:19" s="11" customFormat="1" ht="15" x14ac:dyDescent="0.25">
      <c r="B40" s="11" t="s">
        <v>80</v>
      </c>
      <c r="F40" s="13"/>
      <c r="I40" s="53" t="s">
        <v>292</v>
      </c>
      <c r="O40" s="13" t="s">
        <v>296</v>
      </c>
    </row>
    <row r="41" spans="2:19" s="11" customFormat="1" ht="15" x14ac:dyDescent="0.25">
      <c r="B41" s="11" t="s">
        <v>81</v>
      </c>
      <c r="F41" s="13"/>
      <c r="I41" s="53" t="s">
        <v>82</v>
      </c>
      <c r="O41" s="13" t="s">
        <v>50</v>
      </c>
    </row>
    <row r="45" spans="2:19" x14ac:dyDescent="0.25">
      <c r="C45" s="105">
        <v>2271</v>
      </c>
      <c r="D45" s="105">
        <v>2188</v>
      </c>
      <c r="E45" s="105">
        <v>2277</v>
      </c>
      <c r="F45" s="105">
        <v>2186</v>
      </c>
      <c r="G45" s="105">
        <v>8922</v>
      </c>
      <c r="H45" s="114">
        <v>618846150</v>
      </c>
      <c r="I45" s="114">
        <v>556145070</v>
      </c>
      <c r="J45" s="114">
        <v>559780425</v>
      </c>
      <c r="K45" s="114">
        <v>559530129.70000005</v>
      </c>
      <c r="L45" s="114">
        <v>2294301774.6999998</v>
      </c>
    </row>
    <row r="46" spans="2:19" x14ac:dyDescent="0.25">
      <c r="H46" s="106">
        <v>2637900</v>
      </c>
      <c r="I46" s="106">
        <v>3046130</v>
      </c>
      <c r="J46" s="106">
        <v>4032270</v>
      </c>
      <c r="K46" s="106">
        <v>2077870</v>
      </c>
      <c r="L46" s="106">
        <v>11794170</v>
      </c>
    </row>
    <row r="47" spans="2:19" x14ac:dyDescent="0.25">
      <c r="H47" s="115">
        <f>H45-H46</f>
        <v>616208250</v>
      </c>
      <c r="I47" s="115">
        <f>I45-I46</f>
        <v>553098940</v>
      </c>
      <c r="J47" s="115">
        <f>J45-J46</f>
        <v>555748155</v>
      </c>
      <c r="K47" s="115">
        <f>K45-K46</f>
        <v>557452259.70000005</v>
      </c>
      <c r="L47" s="115">
        <f>L45-L46</f>
        <v>2282507604.6999998</v>
      </c>
    </row>
    <row r="48" spans="2:19" x14ac:dyDescent="0.25">
      <c r="H48" s="114">
        <v>2637900</v>
      </c>
      <c r="I48" s="114">
        <v>3046130</v>
      </c>
      <c r="J48" s="114">
        <v>4032270</v>
      </c>
      <c r="K48" s="114">
        <v>2077870</v>
      </c>
      <c r="L48" s="114"/>
    </row>
    <row r="49" spans="1:18" customFormat="1" ht="15" x14ac:dyDescent="0.25">
      <c r="A49" s="89" t="s">
        <v>265</v>
      </c>
      <c r="B49" s="89" t="s">
        <v>52</v>
      </c>
      <c r="C49" s="89" t="s">
        <v>53</v>
      </c>
      <c r="D49" s="89" t="s">
        <v>54</v>
      </c>
      <c r="E49" s="90" t="s">
        <v>266</v>
      </c>
      <c r="F49" s="89" t="s">
        <v>55</v>
      </c>
      <c r="G49" s="89" t="s">
        <v>56</v>
      </c>
      <c r="H49" s="89" t="s">
        <v>57</v>
      </c>
      <c r="I49" s="90" t="s">
        <v>267</v>
      </c>
      <c r="J49" s="89" t="s">
        <v>58</v>
      </c>
      <c r="K49" s="89" t="s">
        <v>59</v>
      </c>
      <c r="L49" s="89" t="s">
        <v>60</v>
      </c>
      <c r="M49" s="90" t="s">
        <v>268</v>
      </c>
      <c r="N49" s="89" t="s">
        <v>61</v>
      </c>
      <c r="O49" s="89" t="s">
        <v>62</v>
      </c>
      <c r="P49" s="89" t="s">
        <v>63</v>
      </c>
      <c r="Q49" s="90" t="s">
        <v>269</v>
      </c>
      <c r="R49" s="89" t="s">
        <v>16</v>
      </c>
    </row>
    <row r="50" spans="1:18" customFormat="1" ht="15" x14ac:dyDescent="0.25">
      <c r="A50" s="215" t="s">
        <v>270</v>
      </c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7"/>
    </row>
    <row r="51" spans="1:18" customFormat="1" ht="15" x14ac:dyDescent="0.25">
      <c r="A51" s="91" t="s">
        <v>42</v>
      </c>
      <c r="B51" s="92">
        <v>2917</v>
      </c>
      <c r="C51" s="92">
        <v>657</v>
      </c>
      <c r="D51" s="92">
        <v>658</v>
      </c>
      <c r="E51" s="93">
        <v>4232</v>
      </c>
      <c r="F51" s="92">
        <v>2836</v>
      </c>
      <c r="G51" s="92">
        <v>656</v>
      </c>
      <c r="H51" s="92">
        <v>657</v>
      </c>
      <c r="I51" s="93">
        <v>4149</v>
      </c>
      <c r="J51" s="92">
        <v>2923</v>
      </c>
      <c r="K51" s="92">
        <v>656</v>
      </c>
      <c r="L51" s="92">
        <v>656</v>
      </c>
      <c r="M51" s="93">
        <v>4235</v>
      </c>
      <c r="N51" s="92">
        <v>3532</v>
      </c>
      <c r="O51" s="92">
        <v>620</v>
      </c>
      <c r="P51" s="94" t="s">
        <v>271</v>
      </c>
      <c r="Q51" s="93">
        <v>4152</v>
      </c>
      <c r="R51" s="92">
        <v>16768</v>
      </c>
    </row>
    <row r="52" spans="1:18" customFormat="1" ht="15" x14ac:dyDescent="0.25">
      <c r="A52" s="91" t="s">
        <v>24</v>
      </c>
      <c r="B52" s="92">
        <v>4</v>
      </c>
      <c r="C52" s="94" t="s">
        <v>271</v>
      </c>
      <c r="D52" s="94" t="s">
        <v>271</v>
      </c>
      <c r="E52" s="93">
        <v>4</v>
      </c>
      <c r="F52" s="92">
        <v>9</v>
      </c>
      <c r="G52" s="94" t="s">
        <v>271</v>
      </c>
      <c r="H52" s="94" t="s">
        <v>271</v>
      </c>
      <c r="I52" s="93">
        <v>9</v>
      </c>
      <c r="J52" s="92">
        <v>9</v>
      </c>
      <c r="K52" s="94" t="s">
        <v>271</v>
      </c>
      <c r="L52" s="94" t="s">
        <v>271</v>
      </c>
      <c r="M52" s="93">
        <v>9</v>
      </c>
      <c r="N52" s="92">
        <v>7</v>
      </c>
      <c r="O52" s="94" t="s">
        <v>271</v>
      </c>
      <c r="P52" s="94" t="s">
        <v>271</v>
      </c>
      <c r="Q52" s="93">
        <v>7</v>
      </c>
      <c r="R52" s="92">
        <v>29</v>
      </c>
    </row>
    <row r="53" spans="1:18" customFormat="1" ht="15" x14ac:dyDescent="0.25">
      <c r="A53" s="95" t="s">
        <v>272</v>
      </c>
      <c r="B53" s="96">
        <v>2921</v>
      </c>
      <c r="C53" s="96">
        <v>657</v>
      </c>
      <c r="D53" s="96">
        <v>658</v>
      </c>
      <c r="E53" s="97">
        <v>4236</v>
      </c>
      <c r="F53" s="96">
        <v>2845</v>
      </c>
      <c r="G53" s="96">
        <v>656</v>
      </c>
      <c r="H53" s="96">
        <v>657</v>
      </c>
      <c r="I53" s="97">
        <v>4158</v>
      </c>
      <c r="J53" s="96">
        <v>2932</v>
      </c>
      <c r="K53" s="96">
        <v>656</v>
      </c>
      <c r="L53" s="96">
        <v>656</v>
      </c>
      <c r="M53" s="97">
        <v>4244</v>
      </c>
      <c r="N53" s="96">
        <v>3539</v>
      </c>
      <c r="O53" s="96">
        <v>620</v>
      </c>
      <c r="P53" s="89" t="s">
        <v>271</v>
      </c>
      <c r="Q53" s="97">
        <v>4159</v>
      </c>
      <c r="R53" s="96">
        <v>16797</v>
      </c>
    </row>
    <row r="54" spans="1:18" customFormat="1" ht="15" x14ac:dyDescent="0.25"/>
    <row r="55" spans="1:18" customFormat="1" ht="15" x14ac:dyDescent="0.25">
      <c r="A55" s="218" t="s">
        <v>273</v>
      </c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</row>
    <row r="56" spans="1:18" customFormat="1" ht="15" x14ac:dyDescent="0.25">
      <c r="A56" s="89" t="s">
        <v>265</v>
      </c>
      <c r="B56" s="89" t="s">
        <v>52</v>
      </c>
      <c r="C56" s="89" t="s">
        <v>53</v>
      </c>
      <c r="D56" s="89" t="s">
        <v>54</v>
      </c>
      <c r="E56" s="90" t="s">
        <v>266</v>
      </c>
      <c r="F56" s="89" t="s">
        <v>55</v>
      </c>
      <c r="G56" s="89" t="s">
        <v>56</v>
      </c>
      <c r="H56" s="89" t="s">
        <v>57</v>
      </c>
      <c r="I56" s="90" t="s">
        <v>267</v>
      </c>
      <c r="J56" s="89" t="s">
        <v>58</v>
      </c>
      <c r="K56" s="89" t="s">
        <v>59</v>
      </c>
      <c r="L56" s="89" t="s">
        <v>60</v>
      </c>
      <c r="M56" s="90" t="s">
        <v>268</v>
      </c>
      <c r="N56" s="89" t="s">
        <v>61</v>
      </c>
      <c r="O56" s="89" t="s">
        <v>62</v>
      </c>
      <c r="P56" s="89" t="s">
        <v>63</v>
      </c>
      <c r="Q56" s="90" t="s">
        <v>269</v>
      </c>
      <c r="R56" s="98" t="s">
        <v>16</v>
      </c>
    </row>
    <row r="57" spans="1:18" customFormat="1" ht="15" x14ac:dyDescent="0.25">
      <c r="A57" s="91" t="s">
        <v>42</v>
      </c>
      <c r="B57" s="99">
        <v>597973690</v>
      </c>
      <c r="C57" s="99">
        <v>3390700</v>
      </c>
      <c r="D57" s="99">
        <v>4458860</v>
      </c>
      <c r="E57" s="100">
        <v>605823250</v>
      </c>
      <c r="F57" s="99">
        <v>547743380</v>
      </c>
      <c r="G57" s="99">
        <v>2677700</v>
      </c>
      <c r="H57" s="99">
        <v>2677860</v>
      </c>
      <c r="I57" s="100">
        <v>553098940</v>
      </c>
      <c r="J57" s="99">
        <v>547859095</v>
      </c>
      <c r="K57" s="99">
        <v>4414450</v>
      </c>
      <c r="L57" s="99">
        <v>3474610</v>
      </c>
      <c r="M57" s="100">
        <v>555748155</v>
      </c>
      <c r="N57" s="99">
        <v>557353059.70000005</v>
      </c>
      <c r="O57" s="99">
        <v>99200</v>
      </c>
      <c r="P57" s="94" t="s">
        <v>271</v>
      </c>
      <c r="Q57" s="100">
        <v>557452259.70000005</v>
      </c>
      <c r="R57" s="101">
        <v>2272122604.6999998</v>
      </c>
    </row>
    <row r="58" spans="1:18" customFormat="1" ht="15" x14ac:dyDescent="0.25">
      <c r="A58" s="91" t="s">
        <v>24</v>
      </c>
      <c r="B58" s="99">
        <v>2387900</v>
      </c>
      <c r="C58" s="94" t="s">
        <v>271</v>
      </c>
      <c r="D58" s="94" t="s">
        <v>271</v>
      </c>
      <c r="E58" s="100">
        <v>2387900</v>
      </c>
      <c r="F58" s="99">
        <v>2796130</v>
      </c>
      <c r="G58" s="94" t="s">
        <v>271</v>
      </c>
      <c r="H58" s="94" t="s">
        <v>271</v>
      </c>
      <c r="I58" s="100">
        <v>2796130</v>
      </c>
      <c r="J58" s="99">
        <v>3782270</v>
      </c>
      <c r="K58" s="94" t="s">
        <v>271</v>
      </c>
      <c r="L58" s="94" t="s">
        <v>271</v>
      </c>
      <c r="M58" s="100">
        <v>3782270</v>
      </c>
      <c r="N58" s="99">
        <v>1827870</v>
      </c>
      <c r="O58" s="94" t="s">
        <v>271</v>
      </c>
      <c r="P58" s="94" t="s">
        <v>271</v>
      </c>
      <c r="Q58" s="100">
        <v>1827870</v>
      </c>
      <c r="R58" s="101">
        <v>10794170</v>
      </c>
    </row>
    <row r="59" spans="1:18" customFormat="1" ht="15" x14ac:dyDescent="0.25">
      <c r="A59" s="95" t="s">
        <v>272</v>
      </c>
      <c r="B59" s="102">
        <v>600361590</v>
      </c>
      <c r="C59" s="102">
        <v>3390700</v>
      </c>
      <c r="D59" s="102">
        <v>4458860</v>
      </c>
      <c r="E59" s="103">
        <v>608211150</v>
      </c>
      <c r="F59" s="102">
        <v>550539510</v>
      </c>
      <c r="G59" s="102">
        <v>2677700</v>
      </c>
      <c r="H59" s="102">
        <v>2677860</v>
      </c>
      <c r="I59" s="103">
        <v>555895070</v>
      </c>
      <c r="J59" s="102">
        <v>551641365</v>
      </c>
      <c r="K59" s="102">
        <v>4414450</v>
      </c>
      <c r="L59" s="102">
        <v>3474610</v>
      </c>
      <c r="M59" s="103">
        <v>559530425</v>
      </c>
      <c r="N59" s="102">
        <v>559180929.70000005</v>
      </c>
      <c r="O59" s="102">
        <v>99200</v>
      </c>
      <c r="P59" s="89" t="s">
        <v>271</v>
      </c>
      <c r="Q59" s="103">
        <v>559280129.70000005</v>
      </c>
      <c r="R59" s="104">
        <v>2282916774.6999998</v>
      </c>
    </row>
    <row r="63" spans="1:18" x14ac:dyDescent="0.25">
      <c r="R63" s="17">
        <v>2294301774.6999998</v>
      </c>
    </row>
    <row r="64" spans="1:18" x14ac:dyDescent="0.25">
      <c r="R64" s="17"/>
    </row>
    <row r="65" spans="1:18" x14ac:dyDescent="0.25">
      <c r="R65" s="17">
        <v>11794170</v>
      </c>
    </row>
    <row r="66" spans="1:18" x14ac:dyDescent="0.25">
      <c r="R66" s="17"/>
    </row>
    <row r="67" spans="1:18" x14ac:dyDescent="0.25">
      <c r="R67" s="17">
        <v>2282507604.6999998</v>
      </c>
    </row>
    <row r="68" spans="1:18" x14ac:dyDescent="0.25">
      <c r="A68" s="19" t="s">
        <v>277</v>
      </c>
      <c r="B68" s="19">
        <v>1</v>
      </c>
      <c r="C68" s="19">
        <v>1</v>
      </c>
      <c r="D68" s="19">
        <v>1</v>
      </c>
      <c r="E68" s="19">
        <v>1</v>
      </c>
      <c r="F68" s="19">
        <v>4</v>
      </c>
      <c r="G68" s="19">
        <v>250000</v>
      </c>
      <c r="H68" s="19">
        <v>250000</v>
      </c>
      <c r="I68" s="19">
        <v>250000</v>
      </c>
      <c r="J68" s="19">
        <v>250000</v>
      </c>
      <c r="K68" s="108">
        <f>SUM(G68:J68)</f>
        <v>1000000</v>
      </c>
    </row>
    <row r="69" spans="1:18" ht="25.5" x14ac:dyDescent="0.25">
      <c r="A69" s="91" t="s">
        <v>276</v>
      </c>
      <c r="B69" s="107">
        <v>0</v>
      </c>
      <c r="C69" s="107">
        <v>0</v>
      </c>
      <c r="D69" s="107">
        <v>1</v>
      </c>
      <c r="E69" s="107">
        <v>0</v>
      </c>
      <c r="F69" s="107">
        <v>1</v>
      </c>
      <c r="G69" s="108">
        <v>0</v>
      </c>
      <c r="H69" s="108">
        <v>0</v>
      </c>
      <c r="I69" s="108">
        <v>300000</v>
      </c>
      <c r="J69" s="108">
        <v>0</v>
      </c>
      <c r="K69" s="108">
        <f t="shared" ref="K69:K80" si="0">SUM(G69:J69)</f>
        <v>300000</v>
      </c>
    </row>
    <row r="70" spans="1:18" ht="38.25" x14ac:dyDescent="0.25">
      <c r="A70" s="91" t="s">
        <v>278</v>
      </c>
      <c r="B70" s="107">
        <v>0</v>
      </c>
      <c r="C70" s="107">
        <v>0</v>
      </c>
      <c r="D70" s="107">
        <v>1</v>
      </c>
      <c r="E70" s="107">
        <v>0</v>
      </c>
      <c r="F70" s="107">
        <v>1</v>
      </c>
      <c r="G70" s="108">
        <v>0</v>
      </c>
      <c r="H70" s="108">
        <v>0</v>
      </c>
      <c r="I70" s="108">
        <v>1083300</v>
      </c>
      <c r="J70" s="108">
        <v>0</v>
      </c>
      <c r="K70" s="108">
        <f t="shared" si="0"/>
        <v>1083300</v>
      </c>
      <c r="L70" s="109">
        <v>1083300</v>
      </c>
    </row>
    <row r="71" spans="1:18" ht="25.5" x14ac:dyDescent="0.25">
      <c r="A71" s="91" t="s">
        <v>279</v>
      </c>
      <c r="B71" s="107">
        <v>0</v>
      </c>
      <c r="C71" s="107">
        <v>1</v>
      </c>
      <c r="D71" s="107">
        <v>1</v>
      </c>
      <c r="E71" s="107">
        <v>0</v>
      </c>
      <c r="F71" s="107">
        <v>2</v>
      </c>
      <c r="G71" s="108">
        <v>0</v>
      </c>
      <c r="H71" s="108">
        <v>754200</v>
      </c>
      <c r="I71" s="108">
        <v>754200</v>
      </c>
      <c r="J71" s="108">
        <v>0</v>
      </c>
      <c r="K71" s="108">
        <f t="shared" si="0"/>
        <v>1508400</v>
      </c>
      <c r="L71" s="109">
        <v>1508400</v>
      </c>
      <c r="M71" s="36">
        <f>L71/2</f>
        <v>754200</v>
      </c>
    </row>
    <row r="72" spans="1:18" ht="25.5" x14ac:dyDescent="0.25">
      <c r="A72" s="91" t="s">
        <v>280</v>
      </c>
      <c r="B72" s="107">
        <v>3</v>
      </c>
      <c r="C72" s="107">
        <v>3</v>
      </c>
      <c r="D72" s="107">
        <v>3</v>
      </c>
      <c r="E72" s="107">
        <v>3</v>
      </c>
      <c r="F72" s="107">
        <v>12</v>
      </c>
      <c r="G72" s="108">
        <v>30000</v>
      </c>
      <c r="H72" s="108">
        <v>30000</v>
      </c>
      <c r="I72" s="108">
        <v>30000</v>
      </c>
      <c r="J72" s="108">
        <v>30000</v>
      </c>
      <c r="K72" s="108">
        <f t="shared" si="0"/>
        <v>120000</v>
      </c>
      <c r="L72" s="109"/>
    </row>
    <row r="73" spans="1:18" ht="25.5" x14ac:dyDescent="0.25">
      <c r="A73" s="110" t="s">
        <v>281</v>
      </c>
      <c r="B73" s="111">
        <v>0</v>
      </c>
      <c r="C73" s="111">
        <v>1</v>
      </c>
      <c r="D73" s="111">
        <v>1</v>
      </c>
      <c r="E73" s="111">
        <v>1</v>
      </c>
      <c r="F73" s="111">
        <v>3</v>
      </c>
      <c r="G73" s="112">
        <v>0</v>
      </c>
      <c r="H73" s="112">
        <v>1010570</v>
      </c>
      <c r="I73" s="112">
        <v>1010570</v>
      </c>
      <c r="J73" s="112">
        <v>1010570</v>
      </c>
      <c r="K73" s="108">
        <f t="shared" si="0"/>
        <v>3031710</v>
      </c>
      <c r="L73" s="109">
        <v>3031710</v>
      </c>
      <c r="M73" s="36">
        <f>L73/3</f>
        <v>1010570</v>
      </c>
    </row>
    <row r="74" spans="1:18" ht="38.25" x14ac:dyDescent="0.25">
      <c r="A74" s="110" t="s">
        <v>282</v>
      </c>
      <c r="B74" s="111">
        <v>0</v>
      </c>
      <c r="C74" s="111">
        <v>1</v>
      </c>
      <c r="D74" s="111">
        <v>0</v>
      </c>
      <c r="E74" s="111">
        <v>1</v>
      </c>
      <c r="F74" s="111">
        <v>2</v>
      </c>
      <c r="G74" s="112">
        <v>0</v>
      </c>
      <c r="H74" s="112">
        <v>482000</v>
      </c>
      <c r="I74" s="112">
        <v>0</v>
      </c>
      <c r="J74" s="112">
        <v>482000</v>
      </c>
      <c r="K74" s="108">
        <f t="shared" si="0"/>
        <v>964000</v>
      </c>
      <c r="L74" s="109">
        <v>964000</v>
      </c>
      <c r="M74" s="36">
        <f>L74/2</f>
        <v>482000</v>
      </c>
    </row>
    <row r="75" spans="1:18" ht="25.5" x14ac:dyDescent="0.25">
      <c r="A75" s="110" t="s">
        <v>283</v>
      </c>
      <c r="B75" s="111">
        <v>0</v>
      </c>
      <c r="C75" s="111">
        <v>1</v>
      </c>
      <c r="D75" s="111">
        <v>0</v>
      </c>
      <c r="E75" s="111">
        <v>0</v>
      </c>
      <c r="F75" s="111">
        <v>1</v>
      </c>
      <c r="G75" s="112">
        <v>0</v>
      </c>
      <c r="H75" s="112">
        <v>214060</v>
      </c>
      <c r="I75" s="112">
        <v>0</v>
      </c>
      <c r="J75" s="112">
        <v>0</v>
      </c>
      <c r="K75" s="108">
        <f t="shared" si="0"/>
        <v>214060</v>
      </c>
      <c r="L75" s="113">
        <v>214060</v>
      </c>
    </row>
    <row r="76" spans="1:18" ht="25.5" x14ac:dyDescent="0.25">
      <c r="A76" s="110" t="s">
        <v>284</v>
      </c>
      <c r="B76" s="111">
        <v>0</v>
      </c>
      <c r="C76" s="111">
        <v>0</v>
      </c>
      <c r="D76" s="111">
        <v>1</v>
      </c>
      <c r="E76" s="111">
        <v>0</v>
      </c>
      <c r="F76" s="111">
        <v>1</v>
      </c>
      <c r="G76" s="112">
        <v>0</v>
      </c>
      <c r="H76" s="112">
        <v>0</v>
      </c>
      <c r="I76" s="112">
        <v>170100</v>
      </c>
      <c r="J76" s="112">
        <v>0</v>
      </c>
      <c r="K76" s="108">
        <f t="shared" si="0"/>
        <v>170100</v>
      </c>
      <c r="L76" s="113">
        <v>170100</v>
      </c>
    </row>
    <row r="77" spans="1:18" ht="25.5" x14ac:dyDescent="0.25">
      <c r="A77" s="110" t="s">
        <v>285</v>
      </c>
      <c r="B77" s="111">
        <v>0</v>
      </c>
      <c r="C77" s="111">
        <v>0</v>
      </c>
      <c r="D77" s="111">
        <v>1</v>
      </c>
      <c r="E77" s="111">
        <v>0</v>
      </c>
      <c r="F77" s="111">
        <v>1</v>
      </c>
      <c r="G77" s="112">
        <v>0</v>
      </c>
      <c r="H77" s="112">
        <v>0</v>
      </c>
      <c r="I77" s="112">
        <v>434100</v>
      </c>
      <c r="J77" s="112">
        <v>0</v>
      </c>
      <c r="K77" s="108">
        <f t="shared" si="0"/>
        <v>434100</v>
      </c>
      <c r="L77" s="113">
        <v>434100</v>
      </c>
    </row>
    <row r="78" spans="1:18" ht="25.5" x14ac:dyDescent="0.25">
      <c r="A78" s="110" t="s">
        <v>286</v>
      </c>
      <c r="B78" s="111">
        <v>0</v>
      </c>
      <c r="C78" s="111">
        <v>1</v>
      </c>
      <c r="D78" s="111">
        <v>0</v>
      </c>
      <c r="E78" s="111">
        <v>1</v>
      </c>
      <c r="F78" s="111">
        <v>2</v>
      </c>
      <c r="G78" s="112">
        <v>0</v>
      </c>
      <c r="H78" s="112">
        <v>99900</v>
      </c>
      <c r="I78" s="112">
        <v>0</v>
      </c>
      <c r="J78" s="112">
        <v>99900</v>
      </c>
      <c r="K78" s="108">
        <f t="shared" si="0"/>
        <v>199800</v>
      </c>
      <c r="L78" s="113">
        <v>199800</v>
      </c>
      <c r="M78" s="36">
        <f>L78/2</f>
        <v>99900</v>
      </c>
    </row>
    <row r="79" spans="1:18" ht="38.25" x14ac:dyDescent="0.25">
      <c r="A79" s="110" t="s">
        <v>287</v>
      </c>
      <c r="B79" s="111">
        <v>1</v>
      </c>
      <c r="C79" s="111">
        <v>0</v>
      </c>
      <c r="D79" s="111">
        <v>0</v>
      </c>
      <c r="E79" s="111">
        <v>0</v>
      </c>
      <c r="F79" s="111">
        <v>1</v>
      </c>
      <c r="G79" s="112">
        <v>2357900</v>
      </c>
      <c r="H79" s="112">
        <v>0</v>
      </c>
      <c r="I79" s="112">
        <v>0</v>
      </c>
      <c r="J79" s="112">
        <v>0</v>
      </c>
      <c r="K79" s="108">
        <f t="shared" si="0"/>
        <v>2357900</v>
      </c>
      <c r="L79" s="109">
        <v>2357900</v>
      </c>
    </row>
    <row r="80" spans="1:18" ht="25.5" x14ac:dyDescent="0.25">
      <c r="A80" s="110" t="s">
        <v>288</v>
      </c>
      <c r="B80" s="111">
        <v>0</v>
      </c>
      <c r="C80" s="111">
        <v>1</v>
      </c>
      <c r="D80" s="111">
        <v>0</v>
      </c>
      <c r="E80" s="111">
        <v>1</v>
      </c>
      <c r="F80" s="111">
        <v>2</v>
      </c>
      <c r="G80" s="112">
        <v>0</v>
      </c>
      <c r="H80" s="112">
        <v>205400</v>
      </c>
      <c r="I80" s="112">
        <v>0</v>
      </c>
      <c r="J80" s="112">
        <v>205400</v>
      </c>
      <c r="K80" s="108">
        <f t="shared" si="0"/>
        <v>410800</v>
      </c>
      <c r="L80" s="19">
        <v>410800</v>
      </c>
      <c r="M80" s="36">
        <f>L80/2</f>
        <v>205400</v>
      </c>
    </row>
    <row r="81" spans="7:11" x14ac:dyDescent="0.25">
      <c r="G81" s="17">
        <f>SUM(G68:G80)</f>
        <v>2637900</v>
      </c>
      <c r="H81" s="17">
        <f>SUM(H68:H80)</f>
        <v>3046130</v>
      </c>
      <c r="I81" s="17">
        <f>SUM(I68:I80)</f>
        <v>4032270</v>
      </c>
      <c r="J81" s="17">
        <f>SUM(J68:J80)</f>
        <v>2077870</v>
      </c>
      <c r="K81" s="17">
        <f>SUM(K68:K80)</f>
        <v>11794170</v>
      </c>
    </row>
  </sheetData>
  <mergeCells count="20">
    <mergeCell ref="A12:R12"/>
    <mergeCell ref="A1:R1"/>
    <mergeCell ref="A2:R2"/>
    <mergeCell ref="A3:R3"/>
    <mergeCell ref="A4:R4"/>
    <mergeCell ref="A5:R5"/>
    <mergeCell ref="A6:R6"/>
    <mergeCell ref="A7:R7"/>
    <mergeCell ref="A8:R8"/>
    <mergeCell ref="A9:I9"/>
    <mergeCell ref="J9:R9"/>
    <mergeCell ref="A10:R10"/>
    <mergeCell ref="A50:R50"/>
    <mergeCell ref="A55:R55"/>
    <mergeCell ref="A16:R16"/>
    <mergeCell ref="A22:I22"/>
    <mergeCell ref="J22:R22"/>
    <mergeCell ref="B34:C34"/>
    <mergeCell ref="I34:K34"/>
    <mergeCell ref="O34:S34"/>
  </mergeCells>
  <printOptions horizontalCentered="1"/>
  <pageMargins left="0.23622047244094491" right="0.23622047244094491" top="0.62992125984251968" bottom="0.74803149606299213" header="0.31496062992125984" footer="0.31496062992125984"/>
  <pageSetup paperSize="256" scale="52" orientation="landscape" horizontalDpi="4294967293" r:id="rId1"/>
  <colBreaks count="1" manualBreakCount="1">
    <brk id="1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24D8A-7E36-47B4-84EB-997822282AFC}">
  <dimension ref="A1:L32"/>
  <sheetViews>
    <sheetView workbookViewId="0">
      <selection activeCell="A3" sqref="A3:U3"/>
    </sheetView>
  </sheetViews>
  <sheetFormatPr defaultRowHeight="15" x14ac:dyDescent="0.25"/>
  <cols>
    <col min="1" max="1" width="52.7109375" customWidth="1"/>
    <col min="2" max="2" width="15.7109375" customWidth="1"/>
    <col min="3" max="3" width="14" customWidth="1"/>
    <col min="4" max="4" width="18" customWidth="1"/>
    <col min="6" max="6" width="14.28515625" bestFit="1" customWidth="1"/>
  </cols>
  <sheetData>
    <row r="1" spans="1:6" ht="15.75" x14ac:dyDescent="0.25">
      <c r="A1" s="121" t="s">
        <v>313</v>
      </c>
      <c r="B1" s="124" t="s">
        <v>70</v>
      </c>
      <c r="C1" s="125" t="s">
        <v>314</v>
      </c>
      <c r="D1" s="124" t="s">
        <v>16</v>
      </c>
    </row>
    <row r="2" spans="1:6" ht="15.75" x14ac:dyDescent="0.25">
      <c r="A2" s="122" t="s">
        <v>299</v>
      </c>
      <c r="B2" s="128">
        <v>23291</v>
      </c>
      <c r="C2" s="123">
        <v>2800</v>
      </c>
      <c r="D2" s="126">
        <f>B2*C2</f>
        <v>65214800</v>
      </c>
    </row>
    <row r="3" spans="1:6" ht="15.75" x14ac:dyDescent="0.25">
      <c r="A3" s="122" t="s">
        <v>300</v>
      </c>
      <c r="B3" s="128">
        <v>23296</v>
      </c>
      <c r="C3" s="123">
        <v>1950</v>
      </c>
      <c r="D3" s="126">
        <f t="shared" ref="D3:D12" si="0">B3*C3</f>
        <v>45427200</v>
      </c>
    </row>
    <row r="4" spans="1:6" ht="15.75" x14ac:dyDescent="0.25">
      <c r="A4" s="122" t="s">
        <v>301</v>
      </c>
      <c r="B4" s="128">
        <v>10000</v>
      </c>
      <c r="C4" s="123">
        <v>2500</v>
      </c>
      <c r="D4" s="126">
        <f t="shared" si="0"/>
        <v>25000000</v>
      </c>
    </row>
    <row r="5" spans="1:6" ht="15.75" x14ac:dyDescent="0.25">
      <c r="A5" s="122" t="s">
        <v>302</v>
      </c>
      <c r="B5" s="128">
        <v>10000</v>
      </c>
      <c r="C5" s="123">
        <v>1100</v>
      </c>
      <c r="D5" s="126">
        <f t="shared" si="0"/>
        <v>11000000</v>
      </c>
    </row>
    <row r="6" spans="1:6" ht="15.75" x14ac:dyDescent="0.25">
      <c r="A6" s="122" t="s">
        <v>303</v>
      </c>
      <c r="B6" s="128">
        <v>20000</v>
      </c>
      <c r="C6" s="123">
        <v>800</v>
      </c>
      <c r="D6" s="126">
        <f t="shared" si="0"/>
        <v>16000000</v>
      </c>
    </row>
    <row r="7" spans="1:6" ht="15.75" x14ac:dyDescent="0.25">
      <c r="A7" s="122" t="s">
        <v>304</v>
      </c>
      <c r="B7" s="128">
        <v>20000</v>
      </c>
      <c r="C7" s="123">
        <v>400</v>
      </c>
      <c r="D7" s="126">
        <f t="shared" si="0"/>
        <v>8000000</v>
      </c>
    </row>
    <row r="8" spans="1:6" ht="15.75" x14ac:dyDescent="0.25">
      <c r="A8" s="122" t="s">
        <v>305</v>
      </c>
      <c r="B8" s="128">
        <v>20010</v>
      </c>
      <c r="C8" s="123">
        <v>100</v>
      </c>
      <c r="D8" s="126">
        <f t="shared" si="0"/>
        <v>2001000</v>
      </c>
    </row>
    <row r="9" spans="1:6" ht="15.75" x14ac:dyDescent="0.25">
      <c r="A9" s="122" t="s">
        <v>306</v>
      </c>
      <c r="B9" s="128">
        <v>20010</v>
      </c>
      <c r="C9" s="123">
        <v>100</v>
      </c>
      <c r="D9" s="126">
        <f t="shared" si="0"/>
        <v>2001000</v>
      </c>
    </row>
    <row r="10" spans="1:6" ht="15.75" x14ac:dyDescent="0.25">
      <c r="A10" s="122" t="s">
        <v>307</v>
      </c>
      <c r="B10" s="128">
        <v>10000</v>
      </c>
      <c r="C10" s="123">
        <v>4025</v>
      </c>
      <c r="D10" s="126">
        <f t="shared" si="0"/>
        <v>40250000</v>
      </c>
    </row>
    <row r="11" spans="1:6" ht="15.75" x14ac:dyDescent="0.25">
      <c r="A11" s="122" t="s">
        <v>308</v>
      </c>
      <c r="B11" s="128">
        <v>10000</v>
      </c>
      <c r="C11" s="123">
        <v>500</v>
      </c>
      <c r="D11" s="126">
        <f t="shared" si="0"/>
        <v>5000000</v>
      </c>
    </row>
    <row r="12" spans="1:6" ht="15.75" x14ac:dyDescent="0.25">
      <c r="A12" s="122" t="s">
        <v>309</v>
      </c>
      <c r="B12" s="128">
        <v>10000</v>
      </c>
      <c r="C12" s="123">
        <v>1600</v>
      </c>
      <c r="D12" s="126">
        <f t="shared" si="0"/>
        <v>16000000</v>
      </c>
    </row>
    <row r="13" spans="1:6" ht="15.75" x14ac:dyDescent="0.25">
      <c r="A13" s="229" t="s">
        <v>16</v>
      </c>
      <c r="B13" s="230"/>
      <c r="C13" s="231"/>
      <c r="D13" s="127">
        <f>SUM(D2:D12)</f>
        <v>235894000</v>
      </c>
      <c r="F13" s="132"/>
    </row>
    <row r="14" spans="1:6" x14ac:dyDescent="0.25">
      <c r="F14" s="132">
        <f>D15-D13</f>
        <v>0</v>
      </c>
    </row>
    <row r="15" spans="1:6" x14ac:dyDescent="0.25">
      <c r="D15" s="132">
        <v>235894000</v>
      </c>
    </row>
    <row r="22" spans="4:12" ht="15.75" x14ac:dyDescent="0.25">
      <c r="D22" s="118"/>
      <c r="E22" s="117"/>
      <c r="F22" s="41"/>
      <c r="G22" s="117"/>
      <c r="H22" s="10"/>
      <c r="I22" s="6"/>
      <c r="J22" s="10"/>
      <c r="K22" s="10"/>
      <c r="L22" s="43"/>
    </row>
    <row r="23" spans="4:12" x14ac:dyDescent="0.25">
      <c r="D23" s="118"/>
      <c r="E23" s="117"/>
      <c r="F23" s="120"/>
      <c r="G23" s="117"/>
      <c r="H23" s="10"/>
      <c r="I23" s="6"/>
      <c r="J23" s="10"/>
      <c r="K23" s="10"/>
      <c r="L23" s="43"/>
    </row>
    <row r="24" spans="4:12" x14ac:dyDescent="0.25">
      <c r="D24" s="118"/>
      <c r="E24" s="117"/>
      <c r="F24" s="120"/>
      <c r="G24" s="117"/>
      <c r="H24" s="10"/>
      <c r="I24" s="6"/>
      <c r="J24" s="10"/>
      <c r="K24" s="10"/>
      <c r="L24" s="43"/>
    </row>
    <row r="25" spans="4:12" x14ac:dyDescent="0.25">
      <c r="D25" s="118"/>
      <c r="E25" s="117"/>
      <c r="F25" s="120"/>
      <c r="G25" s="117"/>
      <c r="H25" s="10"/>
      <c r="I25" s="6"/>
      <c r="J25" s="10"/>
      <c r="K25" s="10"/>
      <c r="L25" s="43"/>
    </row>
    <row r="26" spans="4:12" x14ac:dyDescent="0.25">
      <c r="D26" s="118"/>
      <c r="E26" s="117"/>
      <c r="F26" s="120"/>
      <c r="G26" s="117"/>
      <c r="H26" s="10"/>
      <c r="I26" s="6"/>
      <c r="J26" s="10"/>
      <c r="K26" s="10"/>
      <c r="L26" s="43"/>
    </row>
    <row r="27" spans="4:12" x14ac:dyDescent="0.25">
      <c r="D27" s="119"/>
      <c r="E27" s="117"/>
      <c r="F27" s="120"/>
      <c r="G27" s="117"/>
      <c r="H27" s="10"/>
      <c r="I27" s="6"/>
      <c r="J27" s="10"/>
      <c r="K27" s="10"/>
      <c r="L27" s="43"/>
    </row>
    <row r="28" spans="4:12" x14ac:dyDescent="0.25">
      <c r="D28" s="118"/>
      <c r="E28" s="117"/>
      <c r="F28" s="120"/>
      <c r="G28" s="117"/>
      <c r="H28" s="10"/>
      <c r="I28" s="6"/>
      <c r="J28" s="10"/>
      <c r="K28" s="10"/>
      <c r="L28" s="43"/>
    </row>
    <row r="29" spans="4:12" x14ac:dyDescent="0.25">
      <c r="D29" s="118"/>
      <c r="E29" s="117"/>
      <c r="F29" s="120"/>
      <c r="G29" s="117"/>
      <c r="H29" s="10"/>
      <c r="I29" s="6"/>
      <c r="J29" s="10"/>
      <c r="K29" s="10"/>
      <c r="L29" s="43"/>
    </row>
    <row r="30" spans="4:12" x14ac:dyDescent="0.25">
      <c r="D30" s="118"/>
      <c r="E30" s="117"/>
      <c r="F30" s="120"/>
      <c r="G30" s="117"/>
      <c r="H30" s="10"/>
      <c r="I30" s="6"/>
      <c r="J30" s="10"/>
      <c r="K30" s="10"/>
      <c r="L30" s="43"/>
    </row>
    <row r="31" spans="4:12" x14ac:dyDescent="0.25">
      <c r="D31" s="118"/>
      <c r="E31" s="117"/>
      <c r="F31" s="120"/>
      <c r="G31" s="117"/>
      <c r="H31" s="10"/>
      <c r="I31" s="6"/>
      <c r="J31" s="10"/>
      <c r="K31" s="10"/>
      <c r="L31" s="43"/>
    </row>
    <row r="32" spans="4:12" x14ac:dyDescent="0.25">
      <c r="D32" s="118"/>
      <c r="E32" s="117"/>
      <c r="F32" s="120"/>
      <c r="G32" s="117"/>
      <c r="H32" s="10"/>
      <c r="I32" s="6"/>
      <c r="J32" s="10"/>
      <c r="K32" s="10"/>
      <c r="L32" s="43"/>
    </row>
  </sheetData>
  <mergeCells count="1">
    <mergeCell ref="A13:C13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PAWAF APP </vt:lpstr>
      <vt:lpstr>EPA 235M</vt:lpstr>
      <vt:lpstr>Sheet2</vt:lpstr>
      <vt:lpstr>PAWAF PPMP</vt:lpstr>
      <vt:lpstr>SPI less trvl PAWAF</vt:lpstr>
      <vt:lpstr>Sheet1</vt:lpstr>
      <vt:lpstr>'PAWAF APP '!Print_Area</vt:lpstr>
      <vt:lpstr>'SPI less trvl PAWAF'!Print_Area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FIBNCO</cp:lastModifiedBy>
  <cp:lastPrinted>2023-08-08T03:05:17Z</cp:lastPrinted>
  <dcterms:created xsi:type="dcterms:W3CDTF">2022-11-22T10:05:57Z</dcterms:created>
  <dcterms:modified xsi:type="dcterms:W3CDTF">2023-08-08T03:05:25Z</dcterms:modified>
</cp:coreProperties>
</file>