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D:\Desktop Files as of 03 May 2023\Indicative APP_PPMP_SPI FY 2024\"/>
    </mc:Choice>
  </mc:AlternateContent>
  <xr:revisionPtr revIDLastSave="0" documentId="13_ncr:1_{36C38FB3-670A-4398-910C-D2C1CE3B7B7B}" xr6:coauthVersionLast="47" xr6:coauthVersionMax="47" xr10:uidLastSave="{00000000-0000-0000-0000-000000000000}"/>
  <bookViews>
    <workbookView xWindow="-120" yWindow="-120" windowWidth="29040" windowHeight="15840" tabRatio="800" firstSheet="3" activeTab="3" xr2:uid="{00000000-000D-0000-FFFF-FFFF00000000}"/>
  </bookViews>
  <sheets>
    <sheet name="APP" sheetId="7" state="hidden" r:id="rId1"/>
    <sheet name="PPMP" sheetId="10" state="hidden" r:id="rId2"/>
    <sheet name="SPI" sheetId="11" state="hidden" r:id="rId3"/>
    <sheet name="IAPP 2024" sheetId="21" r:id="rId4"/>
    <sheet name="PPMP 2024" sheetId="22" r:id="rId5"/>
    <sheet name="SPI 2024" sheetId="23" r:id="rId6"/>
  </sheets>
  <definedNames>
    <definedName name="_xlnm.Print_Area" localSheetId="0">APP!$A$1:$N$42</definedName>
    <definedName name="_xlnm.Print_Area" localSheetId="3">'IAPP 2024'!$A$1:$O$34</definedName>
    <definedName name="_xlnm.Print_Area" localSheetId="1">PPMP!$A$1:$U$647</definedName>
    <definedName name="_xlnm.Print_Area" localSheetId="4">'PPMP 2024'!$A$1:$U$1103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19" i="22" l="1"/>
  <c r="H820" i="22"/>
  <c r="H891" i="22"/>
  <c r="H1048" i="22"/>
  <c r="H825" i="22"/>
  <c r="H826" i="22"/>
  <c r="H827" i="22"/>
  <c r="H1060" i="22"/>
  <c r="H1059" i="22"/>
  <c r="H1058" i="22" l="1"/>
  <c r="K436" i="22" l="1"/>
  <c r="H818" i="22"/>
  <c r="H817" i="22"/>
  <c r="H1064" i="22"/>
  <c r="H1065" i="22"/>
  <c r="H1066" i="22"/>
  <c r="H1067" i="22"/>
  <c r="H1068" i="22"/>
  <c r="H1069" i="22"/>
  <c r="H1070" i="22"/>
  <c r="H1063" i="22"/>
  <c r="H1044" i="22"/>
  <c r="H1043" i="22" s="1"/>
  <c r="H1042" i="22" s="1"/>
  <c r="M21" i="21" s="1"/>
  <c r="L21" i="21" s="1"/>
  <c r="H816" i="22" l="1"/>
  <c r="H1062" i="22"/>
  <c r="O22" i="23" l="1"/>
  <c r="L22" i="23"/>
  <c r="J22" i="23"/>
  <c r="H22" i="23"/>
  <c r="F22" i="23"/>
  <c r="D22" i="23"/>
  <c r="B22" i="23"/>
  <c r="B11" i="23"/>
  <c r="E11" i="23" s="1"/>
  <c r="Q12" i="23"/>
  <c r="Q11" i="23"/>
  <c r="M12" i="23"/>
  <c r="M11" i="23"/>
  <c r="O14" i="23"/>
  <c r="L14" i="23"/>
  <c r="J14" i="23"/>
  <c r="H14" i="23"/>
  <c r="F14" i="23"/>
  <c r="D14" i="23"/>
  <c r="B14" i="23"/>
  <c r="I11" i="23"/>
  <c r="B12" i="23"/>
  <c r="E12" i="23" s="1"/>
  <c r="M10" i="22"/>
  <c r="N10" i="22"/>
  <c r="P10" i="22"/>
  <c r="Q10" i="22"/>
  <c r="S10" i="22"/>
  <c r="S436" i="22"/>
  <c r="R436" i="22"/>
  <c r="H862" i="22"/>
  <c r="M436" i="22"/>
  <c r="N436" i="22"/>
  <c r="O436" i="22"/>
  <c r="P436" i="22"/>
  <c r="Q436" i="22"/>
  <c r="K832" i="22"/>
  <c r="L832" i="22"/>
  <c r="M832" i="22"/>
  <c r="N832" i="22"/>
  <c r="O832" i="22"/>
  <c r="P832" i="22"/>
  <c r="Q832" i="22"/>
  <c r="R832" i="22"/>
  <c r="S832" i="22"/>
  <c r="T832" i="22"/>
  <c r="J832" i="22"/>
  <c r="K900" i="22"/>
  <c r="L900" i="22"/>
  <c r="M900" i="22"/>
  <c r="N900" i="22"/>
  <c r="O900" i="22"/>
  <c r="P900" i="22"/>
  <c r="Q900" i="22"/>
  <c r="R900" i="22"/>
  <c r="S900" i="22"/>
  <c r="T900" i="22"/>
  <c r="J900" i="22"/>
  <c r="K1037" i="22"/>
  <c r="L1037" i="22"/>
  <c r="M1037" i="22"/>
  <c r="N1037" i="22"/>
  <c r="O1037" i="22"/>
  <c r="P1037" i="22"/>
  <c r="Q1037" i="22"/>
  <c r="R1037" i="22"/>
  <c r="S1037" i="22"/>
  <c r="T1037" i="22"/>
  <c r="J1037" i="22"/>
  <c r="H218" i="22"/>
  <c r="H219" i="22"/>
  <c r="H220" i="22"/>
  <c r="H221" i="22"/>
  <c r="H217" i="22"/>
  <c r="H192" i="22"/>
  <c r="H193" i="22"/>
  <c r="H194" i="22"/>
  <c r="H195" i="22"/>
  <c r="H196" i="22"/>
  <c r="H197" i="22"/>
  <c r="H198" i="22"/>
  <c r="H199" i="22"/>
  <c r="H200" i="22"/>
  <c r="H201" i="22"/>
  <c r="H202" i="22"/>
  <c r="H203" i="22"/>
  <c r="H204" i="22"/>
  <c r="H205" i="22"/>
  <c r="H206" i="22"/>
  <c r="H207" i="22"/>
  <c r="H208" i="22"/>
  <c r="H209" i="22"/>
  <c r="H210" i="22"/>
  <c r="H211" i="22"/>
  <c r="H212" i="22"/>
  <c r="H213" i="22"/>
  <c r="H214" i="22"/>
  <c r="H215" i="22"/>
  <c r="H216" i="22"/>
  <c r="H191" i="22"/>
  <c r="L13" i="23" l="1"/>
  <c r="R1079" i="22"/>
  <c r="O13" i="23"/>
  <c r="T1079" i="22"/>
  <c r="N13" i="23"/>
  <c r="S1079" i="22"/>
  <c r="K13" i="23"/>
  <c r="Q1079" i="22"/>
  <c r="D13" i="23"/>
  <c r="L1079" i="22"/>
  <c r="P1079" i="22"/>
  <c r="J13" i="23"/>
  <c r="N1079" i="22"/>
  <c r="G13" i="23"/>
  <c r="M1079" i="22"/>
  <c r="F13" i="23"/>
  <c r="O1079" i="22"/>
  <c r="H13" i="23"/>
  <c r="J1079" i="22"/>
  <c r="B13" i="23"/>
  <c r="R12" i="23"/>
  <c r="Q14" i="23"/>
  <c r="Q13" i="23"/>
  <c r="M14" i="23"/>
  <c r="E22" i="23"/>
  <c r="I14" i="23"/>
  <c r="E14" i="23"/>
  <c r="M13" i="23" l="1"/>
  <c r="I13" i="23"/>
  <c r="R14" i="23"/>
  <c r="H1051" i="22"/>
  <c r="H1052" i="22"/>
  <c r="H1053" i="22"/>
  <c r="H1054" i="22"/>
  <c r="H1055" i="22"/>
  <c r="H1056" i="22"/>
  <c r="H1057" i="22"/>
  <c r="H1050" i="22"/>
  <c r="H1049" i="22" l="1"/>
  <c r="H1041" i="22"/>
  <c r="M24" i="21" l="1"/>
  <c r="L24" i="21" s="1"/>
  <c r="B20" i="23"/>
  <c r="E20" i="23" s="1"/>
  <c r="R20" i="23" s="1"/>
  <c r="H898" i="22" l="1"/>
  <c r="H899" i="22"/>
  <c r="H897" i="22"/>
  <c r="H992" i="22"/>
  <c r="H993" i="22"/>
  <c r="H994" i="22"/>
  <c r="H995" i="22"/>
  <c r="H996" i="22"/>
  <c r="H997" i="22"/>
  <c r="H998" i="22"/>
  <c r="H999" i="22"/>
  <c r="H1000" i="22"/>
  <c r="H1001" i="22"/>
  <c r="H1002" i="22"/>
  <c r="H1003" i="22"/>
  <c r="H1004" i="22"/>
  <c r="H1005" i="22"/>
  <c r="H1006" i="22"/>
  <c r="H1007" i="22"/>
  <c r="H1008" i="22"/>
  <c r="H1009" i="22"/>
  <c r="H1010" i="22"/>
  <c r="H1011" i="22"/>
  <c r="H1012" i="22"/>
  <c r="H1013" i="22"/>
  <c r="H1014" i="22"/>
  <c r="H1015" i="22"/>
  <c r="H1016" i="22"/>
  <c r="H1017" i="22"/>
  <c r="H1018" i="22"/>
  <c r="H1019" i="22"/>
  <c r="H1020" i="22"/>
  <c r="H1021" i="22"/>
  <c r="H1022" i="22"/>
  <c r="H1023" i="22"/>
  <c r="H1024" i="22"/>
  <c r="H1025" i="22"/>
  <c r="H1026" i="22"/>
  <c r="H1027" i="22"/>
  <c r="H1028" i="22"/>
  <c r="H1029" i="22"/>
  <c r="H1030" i="22"/>
  <c r="H1031" i="22"/>
  <c r="H1032" i="22"/>
  <c r="H1033" i="22"/>
  <c r="H1034" i="22"/>
  <c r="H1035" i="22"/>
  <c r="H991" i="22"/>
  <c r="H896" i="22" l="1"/>
  <c r="H990" i="22"/>
  <c r="H803" i="22" l="1"/>
  <c r="H804" i="22"/>
  <c r="H805" i="22"/>
  <c r="H806" i="22"/>
  <c r="H807" i="22"/>
  <c r="H808" i="22"/>
  <c r="H809" i="22"/>
  <c r="H810" i="22"/>
  <c r="H811" i="22"/>
  <c r="H812" i="22"/>
  <c r="H813" i="22"/>
  <c r="H814" i="22"/>
  <c r="H815" i="22"/>
  <c r="H802" i="22"/>
  <c r="H787" i="22"/>
  <c r="H788" i="22"/>
  <c r="H789" i="22"/>
  <c r="H790" i="22"/>
  <c r="H791" i="22"/>
  <c r="H792" i="22"/>
  <c r="H793" i="22"/>
  <c r="H794" i="22"/>
  <c r="H795" i="22"/>
  <c r="H796" i="22"/>
  <c r="H797" i="22"/>
  <c r="H798" i="22"/>
  <c r="H799" i="22"/>
  <c r="H800" i="22"/>
  <c r="H786" i="22"/>
  <c r="H782" i="22"/>
  <c r="H772" i="22"/>
  <c r="H773" i="22"/>
  <c r="H774" i="22"/>
  <c r="H775" i="22"/>
  <c r="H776" i="22"/>
  <c r="H777" i="22"/>
  <c r="H778" i="22"/>
  <c r="H779" i="22"/>
  <c r="H780" i="22"/>
  <c r="H781" i="22"/>
  <c r="H783" i="22"/>
  <c r="H771" i="22"/>
  <c r="H766" i="22"/>
  <c r="H767" i="22"/>
  <c r="H768" i="22"/>
  <c r="H769" i="22"/>
  <c r="H765" i="22"/>
  <c r="H752" i="22"/>
  <c r="H753" i="22"/>
  <c r="H754" i="22"/>
  <c r="H755" i="22"/>
  <c r="H756" i="22"/>
  <c r="H757" i="22"/>
  <c r="H758" i="22"/>
  <c r="H759" i="22"/>
  <c r="H760" i="22"/>
  <c r="H761" i="22"/>
  <c r="H762" i="22"/>
  <c r="H763" i="22"/>
  <c r="H764" i="22"/>
  <c r="H751" i="22"/>
  <c r="H750" i="22"/>
  <c r="H744" i="22"/>
  <c r="H745" i="22"/>
  <c r="H746" i="22"/>
  <c r="H747" i="22"/>
  <c r="H748" i="22"/>
  <c r="H749" i="22"/>
  <c r="H742" i="22"/>
  <c r="H743" i="22"/>
  <c r="H741" i="22"/>
  <c r="H739" i="22"/>
  <c r="H738" i="22"/>
  <c r="H734" i="22"/>
  <c r="H735" i="22"/>
  <c r="H736" i="22"/>
  <c r="H733" i="22"/>
  <c r="H732" i="22"/>
  <c r="H731" i="22"/>
  <c r="H727" i="22"/>
  <c r="H728" i="22"/>
  <c r="H729" i="22"/>
  <c r="H726" i="22"/>
  <c r="H725" i="22"/>
  <c r="H724" i="22"/>
  <c r="H719" i="22"/>
  <c r="H720" i="22"/>
  <c r="H721" i="22"/>
  <c r="H722" i="22"/>
  <c r="H718" i="22"/>
  <c r="H717" i="22"/>
  <c r="H716" i="22"/>
  <c r="H712" i="22"/>
  <c r="H713" i="22"/>
  <c r="H714" i="22"/>
  <c r="H711" i="22"/>
  <c r="H710" i="22"/>
  <c r="H709" i="22"/>
  <c r="H661" i="22"/>
  <c r="H662" i="22"/>
  <c r="H663" i="22"/>
  <c r="H664" i="22"/>
  <c r="H665" i="22"/>
  <c r="H666" i="22"/>
  <c r="H667" i="22"/>
  <c r="H668" i="22"/>
  <c r="H669" i="22"/>
  <c r="H670" i="22"/>
  <c r="H671" i="22"/>
  <c r="H672" i="22"/>
  <c r="H673" i="22"/>
  <c r="H674" i="22"/>
  <c r="H675" i="22"/>
  <c r="H676" i="22"/>
  <c r="H677" i="22"/>
  <c r="H678" i="22"/>
  <c r="H679" i="22"/>
  <c r="H680" i="22"/>
  <c r="H681" i="22"/>
  <c r="H682" i="22"/>
  <c r="H683" i="22"/>
  <c r="H684" i="22"/>
  <c r="H685" i="22"/>
  <c r="H686" i="22"/>
  <c r="H687" i="22"/>
  <c r="H688" i="22"/>
  <c r="H689" i="22"/>
  <c r="H690" i="22"/>
  <c r="H691" i="22"/>
  <c r="H692" i="22"/>
  <c r="H693" i="22"/>
  <c r="H694" i="22"/>
  <c r="H695" i="22"/>
  <c r="H696" i="22"/>
  <c r="H697" i="22"/>
  <c r="H698" i="22"/>
  <c r="H699" i="22"/>
  <c r="H700" i="22"/>
  <c r="H701" i="22"/>
  <c r="H702" i="22"/>
  <c r="H703" i="22"/>
  <c r="H704" i="22"/>
  <c r="H705" i="22"/>
  <c r="H706" i="22"/>
  <c r="H707" i="22"/>
  <c r="H660" i="22"/>
  <c r="H659" i="22"/>
  <c r="H658" i="22"/>
  <c r="G785" i="22" l="1"/>
  <c r="H785" i="22" s="1"/>
  <c r="H801" i="22"/>
  <c r="G770" i="22"/>
  <c r="H770" i="22" s="1"/>
  <c r="H740" i="22"/>
  <c r="H708" i="22"/>
  <c r="H657" i="22"/>
  <c r="H737" i="22"/>
  <c r="H723" i="22"/>
  <c r="H715" i="22"/>
  <c r="H730" i="22"/>
  <c r="H656" i="22"/>
  <c r="H655" i="22"/>
  <c r="H638" i="22"/>
  <c r="H639" i="22"/>
  <c r="H640" i="22"/>
  <c r="H641" i="22"/>
  <c r="H642" i="22"/>
  <c r="H643" i="22"/>
  <c r="H644" i="22"/>
  <c r="H637" i="22"/>
  <c r="H648" i="22"/>
  <c r="H649" i="22"/>
  <c r="H650" i="22"/>
  <c r="H651" i="22"/>
  <c r="H652" i="22"/>
  <c r="H647" i="22"/>
  <c r="H645" i="22"/>
  <c r="H614" i="22"/>
  <c r="H615" i="22"/>
  <c r="H616" i="22"/>
  <c r="H617" i="22"/>
  <c r="H618" i="22"/>
  <c r="H619" i="22"/>
  <c r="H620" i="22"/>
  <c r="H621" i="22"/>
  <c r="H622" i="22"/>
  <c r="H623" i="22"/>
  <c r="H624" i="22"/>
  <c r="H625" i="22"/>
  <c r="H626" i="22"/>
  <c r="H627" i="22"/>
  <c r="H628" i="22"/>
  <c r="H629" i="22"/>
  <c r="H630" i="22"/>
  <c r="H631" i="22"/>
  <c r="H632" i="22"/>
  <c r="H633" i="22"/>
  <c r="H634" i="22"/>
  <c r="H635" i="22"/>
  <c r="H613" i="22"/>
  <c r="H607" i="22"/>
  <c r="H608" i="22"/>
  <c r="H609" i="22"/>
  <c r="H610" i="22"/>
  <c r="H611" i="22"/>
  <c r="H606" i="22"/>
  <c r="H594" i="22"/>
  <c r="H595" i="22"/>
  <c r="H596" i="22"/>
  <c r="H597" i="22"/>
  <c r="H598" i="22"/>
  <c r="H599" i="22"/>
  <c r="H600" i="22"/>
  <c r="H601" i="22"/>
  <c r="H602" i="22"/>
  <c r="H603" i="22"/>
  <c r="H604" i="22"/>
  <c r="H581" i="22"/>
  <c r="H582" i="22"/>
  <c r="H583" i="22"/>
  <c r="H584" i="22"/>
  <c r="H585" i="22"/>
  <c r="H586" i="22"/>
  <c r="H587" i="22"/>
  <c r="H588" i="22"/>
  <c r="H589" i="22"/>
  <c r="H590" i="22"/>
  <c r="H580" i="22"/>
  <c r="H577" i="22"/>
  <c r="H573" i="22"/>
  <c r="H574" i="22"/>
  <c r="H575" i="22"/>
  <c r="H576" i="22"/>
  <c r="H572" i="22"/>
  <c r="H560" i="22"/>
  <c r="H561" i="22"/>
  <c r="H562" i="22"/>
  <c r="H563" i="22"/>
  <c r="H564" i="22"/>
  <c r="H565" i="22"/>
  <c r="H566" i="22"/>
  <c r="H567" i="22"/>
  <c r="H568" i="22"/>
  <c r="H569" i="22"/>
  <c r="H559" i="22"/>
  <c r="H548" i="22"/>
  <c r="H549" i="22"/>
  <c r="H550" i="22"/>
  <c r="H551" i="22"/>
  <c r="H552" i="22"/>
  <c r="H553" i="22"/>
  <c r="H554" i="22"/>
  <c r="H555" i="22"/>
  <c r="H556" i="22"/>
  <c r="H557" i="22"/>
  <c r="H547" i="22"/>
  <c r="H536" i="22"/>
  <c r="H537" i="22"/>
  <c r="H538" i="22"/>
  <c r="H539" i="22"/>
  <c r="H540" i="22"/>
  <c r="H541" i="22"/>
  <c r="H542" i="22"/>
  <c r="H543" i="22"/>
  <c r="H544" i="22"/>
  <c r="H545" i="22"/>
  <c r="H535" i="22"/>
  <c r="H524" i="22"/>
  <c r="H525" i="22"/>
  <c r="H526" i="22"/>
  <c r="H527" i="22"/>
  <c r="H528" i="22"/>
  <c r="H529" i="22"/>
  <c r="H530" i="22"/>
  <c r="H531" i="22"/>
  <c r="H532" i="22"/>
  <c r="H533" i="22"/>
  <c r="H523" i="22"/>
  <c r="H512" i="22"/>
  <c r="H513" i="22"/>
  <c r="H514" i="22"/>
  <c r="H515" i="22"/>
  <c r="H516" i="22"/>
  <c r="H517" i="22"/>
  <c r="H518" i="22"/>
  <c r="H519" i="22"/>
  <c r="H520" i="22"/>
  <c r="H521" i="22"/>
  <c r="H511" i="22"/>
  <c r="H500" i="22"/>
  <c r="H501" i="22"/>
  <c r="H502" i="22"/>
  <c r="H503" i="22"/>
  <c r="H504" i="22"/>
  <c r="H505" i="22"/>
  <c r="H506" i="22"/>
  <c r="H507" i="22"/>
  <c r="H508" i="22"/>
  <c r="H509" i="22"/>
  <c r="H499" i="22"/>
  <c r="H488" i="22"/>
  <c r="H489" i="22"/>
  <c r="H490" i="22"/>
  <c r="H491" i="22"/>
  <c r="H492" i="22"/>
  <c r="H493" i="22"/>
  <c r="H494" i="22"/>
  <c r="H495" i="22"/>
  <c r="H496" i="22"/>
  <c r="H497" i="22"/>
  <c r="H487" i="22"/>
  <c r="H476" i="22"/>
  <c r="H477" i="22"/>
  <c r="H478" i="22"/>
  <c r="H479" i="22"/>
  <c r="H480" i="22"/>
  <c r="H481" i="22"/>
  <c r="H482" i="22"/>
  <c r="H483" i="22"/>
  <c r="H484" i="22"/>
  <c r="H485" i="22"/>
  <c r="H475" i="22"/>
  <c r="H464" i="22"/>
  <c r="H465" i="22"/>
  <c r="H466" i="22"/>
  <c r="H467" i="22"/>
  <c r="H468" i="22"/>
  <c r="H469" i="22"/>
  <c r="H470" i="22"/>
  <c r="H471" i="22"/>
  <c r="H472" i="22"/>
  <c r="H473" i="22"/>
  <c r="H463" i="22"/>
  <c r="H458" i="22"/>
  <c r="H459" i="22"/>
  <c r="H460" i="22"/>
  <c r="H461" i="22"/>
  <c r="H457" i="22"/>
  <c r="H452" i="22"/>
  <c r="H453" i="22"/>
  <c r="H454" i="22"/>
  <c r="H455" i="22"/>
  <c r="H456" i="22"/>
  <c r="H451" i="22"/>
  <c r="H510" i="22" l="1"/>
  <c r="H450" i="22"/>
  <c r="H784" i="22"/>
  <c r="H654" i="22"/>
  <c r="H653" i="22" s="1"/>
  <c r="H605" i="22"/>
  <c r="H646" i="22"/>
  <c r="H636" i="22"/>
  <c r="H612" i="22"/>
  <c r="H593" i="22"/>
  <c r="H591" i="22"/>
  <c r="H578" i="22"/>
  <c r="H558" i="22"/>
  <c r="H546" i="22"/>
  <c r="H534" i="22"/>
  <c r="H522" i="22"/>
  <c r="H498" i="22"/>
  <c r="H474" i="22"/>
  <c r="H486" i="22"/>
  <c r="H462" i="22"/>
  <c r="H592" i="22" l="1"/>
  <c r="H446" i="22"/>
  <c r="H447" i="22"/>
  <c r="H448" i="22"/>
  <c r="H449" i="22"/>
  <c r="H445" i="22"/>
  <c r="H440" i="22"/>
  <c r="H441" i="22"/>
  <c r="H442" i="22"/>
  <c r="H443" i="22"/>
  <c r="H444" i="22"/>
  <c r="H439" i="22"/>
  <c r="H438" i="22" l="1"/>
  <c r="H437" i="22" s="1"/>
  <c r="H436" i="22" s="1"/>
  <c r="H428" i="22"/>
  <c r="H429" i="22"/>
  <c r="H430" i="22"/>
  <c r="H431" i="22"/>
  <c r="H432" i="22"/>
  <c r="H433" i="22"/>
  <c r="H434" i="22"/>
  <c r="H435" i="22"/>
  <c r="H427" i="22"/>
  <c r="M12" i="21" l="1"/>
  <c r="L12" i="21" s="1"/>
  <c r="G426" i="22"/>
  <c r="H426" i="22" s="1"/>
  <c r="H390" i="22"/>
  <c r="H391" i="22"/>
  <c r="H392" i="22"/>
  <c r="H393" i="22"/>
  <c r="H394" i="22"/>
  <c r="H395" i="22"/>
  <c r="H396" i="22"/>
  <c r="H397" i="22"/>
  <c r="H398" i="22"/>
  <c r="H399" i="22"/>
  <c r="H400" i="22"/>
  <c r="H401" i="22"/>
  <c r="H402" i="22"/>
  <c r="H403" i="22"/>
  <c r="H404" i="22"/>
  <c r="H405" i="22"/>
  <c r="H406" i="22"/>
  <c r="H407" i="22"/>
  <c r="H408" i="22"/>
  <c r="H409" i="22"/>
  <c r="H410" i="22"/>
  <c r="H411" i="22"/>
  <c r="H412" i="22"/>
  <c r="H413" i="22"/>
  <c r="H414" i="22"/>
  <c r="H415" i="22"/>
  <c r="H416" i="22"/>
  <c r="H417" i="22"/>
  <c r="H418" i="22"/>
  <c r="H419" i="22"/>
  <c r="H420" i="22"/>
  <c r="H421" i="22"/>
  <c r="H422" i="22"/>
  <c r="H423" i="22"/>
  <c r="H424" i="22"/>
  <c r="H425" i="22"/>
  <c r="H389" i="22"/>
  <c r="H388" i="22" l="1"/>
  <c r="H355" i="22"/>
  <c r="H356" i="22"/>
  <c r="H357" i="22"/>
  <c r="H358" i="22"/>
  <c r="H359" i="22"/>
  <c r="H360" i="22"/>
  <c r="H361" i="22"/>
  <c r="H362" i="22"/>
  <c r="H363" i="22"/>
  <c r="H364" i="22"/>
  <c r="H365" i="22"/>
  <c r="H366" i="22"/>
  <c r="H367" i="22"/>
  <c r="H368" i="22"/>
  <c r="H369" i="22"/>
  <c r="H370" i="22"/>
  <c r="H371" i="22"/>
  <c r="H372" i="22"/>
  <c r="H373" i="22"/>
  <c r="H374" i="22"/>
  <c r="H375" i="22"/>
  <c r="H376" i="22"/>
  <c r="H377" i="22"/>
  <c r="H378" i="22"/>
  <c r="H379" i="22"/>
  <c r="H380" i="22"/>
  <c r="H381" i="22"/>
  <c r="H382" i="22"/>
  <c r="H383" i="22"/>
  <c r="H384" i="22"/>
  <c r="H385" i="22"/>
  <c r="H386" i="22"/>
  <c r="H387" i="22"/>
  <c r="H354" i="22"/>
  <c r="H277" i="22"/>
  <c r="H278" i="22"/>
  <c r="H279" i="22"/>
  <c r="H280" i="22"/>
  <c r="H281" i="22"/>
  <c r="H282" i="22"/>
  <c r="H283" i="22"/>
  <c r="H284" i="22"/>
  <c r="H285" i="22"/>
  <c r="H286" i="22"/>
  <c r="H287" i="22"/>
  <c r="H288" i="22"/>
  <c r="H289" i="22"/>
  <c r="H290" i="22"/>
  <c r="H291" i="22"/>
  <c r="H292" i="22"/>
  <c r="H293" i="22"/>
  <c r="H294" i="22"/>
  <c r="H295" i="22"/>
  <c r="H296" i="22"/>
  <c r="H297" i="22"/>
  <c r="H298" i="22"/>
  <c r="H299" i="22"/>
  <c r="H300" i="22"/>
  <c r="H301" i="22"/>
  <c r="H302" i="22"/>
  <c r="H303" i="22"/>
  <c r="H304" i="22"/>
  <c r="H305" i="22"/>
  <c r="H306" i="22"/>
  <c r="H276" i="22"/>
  <c r="K307" i="22"/>
  <c r="K10" i="22" s="1"/>
  <c r="K1079" i="22" s="1"/>
  <c r="E13" i="23" l="1"/>
  <c r="H275" i="22"/>
  <c r="G353" i="22"/>
  <c r="H353" i="22" s="1"/>
  <c r="H348" i="22"/>
  <c r="H349" i="22"/>
  <c r="H350" i="22"/>
  <c r="H351" i="22"/>
  <c r="H352" i="22"/>
  <c r="H343" i="22"/>
  <c r="H344" i="22"/>
  <c r="H345" i="22"/>
  <c r="H346" i="22"/>
  <c r="H342" i="22"/>
  <c r="H337" i="22"/>
  <c r="H338" i="22"/>
  <c r="H339" i="22"/>
  <c r="H340" i="22"/>
  <c r="H336" i="22"/>
  <c r="H324" i="22"/>
  <c r="H325" i="22"/>
  <c r="H326" i="22"/>
  <c r="H327" i="22"/>
  <c r="H328" i="22"/>
  <c r="H329" i="22"/>
  <c r="H330" i="22"/>
  <c r="H331" i="22"/>
  <c r="H332" i="22"/>
  <c r="H333" i="22"/>
  <c r="H334" i="22"/>
  <c r="H323" i="22"/>
  <c r="H310" i="22"/>
  <c r="H311" i="22"/>
  <c r="H312" i="22"/>
  <c r="H313" i="22"/>
  <c r="H314" i="22"/>
  <c r="H315" i="22"/>
  <c r="H316" i="22"/>
  <c r="H317" i="22"/>
  <c r="H318" i="22"/>
  <c r="H319" i="22"/>
  <c r="H320" i="22"/>
  <c r="H321" i="22"/>
  <c r="H309" i="22"/>
  <c r="H268" i="22"/>
  <c r="H269" i="22"/>
  <c r="H270" i="22"/>
  <c r="H271" i="22"/>
  <c r="H272" i="22"/>
  <c r="H273" i="22"/>
  <c r="H274" i="22"/>
  <c r="H267" i="22"/>
  <c r="H264" i="22"/>
  <c r="H265" i="22"/>
  <c r="H263" i="22"/>
  <c r="H261" i="22"/>
  <c r="H260" i="22"/>
  <c r="H256" i="22"/>
  <c r="H257" i="22"/>
  <c r="H258" i="22"/>
  <c r="E15" i="23" l="1"/>
  <c r="R13" i="23"/>
  <c r="G322" i="22"/>
  <c r="H322" i="22" s="1"/>
  <c r="G347" i="22"/>
  <c r="H347" i="22" s="1"/>
  <c r="H341" i="22"/>
  <c r="H308" i="22"/>
  <c r="H335" i="22"/>
  <c r="H307" i="22" l="1"/>
  <c r="H184" i="22" l="1"/>
  <c r="H185" i="22"/>
  <c r="H186" i="22"/>
  <c r="H187" i="22"/>
  <c r="H183" i="22"/>
  <c r="H170" i="22"/>
  <c r="H171" i="22"/>
  <c r="H172" i="22"/>
  <c r="H173" i="22"/>
  <c r="H174" i="22"/>
  <c r="H175" i="22"/>
  <c r="H176" i="22"/>
  <c r="H177" i="22"/>
  <c r="H178" i="22"/>
  <c r="H179" i="22"/>
  <c r="H180" i="22"/>
  <c r="H181" i="22"/>
  <c r="H182" i="22"/>
  <c r="H188" i="22"/>
  <c r="H189" i="22"/>
  <c r="H169" i="22"/>
  <c r="H161" i="22"/>
  <c r="H162" i="22"/>
  <c r="H163" i="22"/>
  <c r="H164" i="22"/>
  <c r="H160" i="22"/>
  <c r="H147" i="22"/>
  <c r="H148" i="22"/>
  <c r="H149" i="22"/>
  <c r="H150" i="22"/>
  <c r="H151" i="22"/>
  <c r="H152" i="22"/>
  <c r="H153" i="22"/>
  <c r="H154" i="22"/>
  <c r="H155" i="22"/>
  <c r="H156" i="22"/>
  <c r="H157" i="22"/>
  <c r="H158" i="22"/>
  <c r="H159" i="22"/>
  <c r="H165" i="22"/>
  <c r="H166" i="22"/>
  <c r="H167" i="22"/>
  <c r="H146" i="22"/>
  <c r="H140" i="22"/>
  <c r="H141" i="22"/>
  <c r="H138" i="22"/>
  <c r="H139" i="22"/>
  <c r="H137" i="22"/>
  <c r="H124" i="22"/>
  <c r="H125" i="22"/>
  <c r="H126" i="22"/>
  <c r="H127" i="22"/>
  <c r="H128" i="22"/>
  <c r="H129" i="22"/>
  <c r="H130" i="22"/>
  <c r="H131" i="22"/>
  <c r="H132" i="22"/>
  <c r="H133" i="22"/>
  <c r="H134" i="22"/>
  <c r="H135" i="22"/>
  <c r="H136" i="22"/>
  <c r="H142" i="22"/>
  <c r="H143" i="22"/>
  <c r="H144" i="22"/>
  <c r="H123" i="22"/>
  <c r="H30" i="22"/>
  <c r="H29" i="22"/>
  <c r="H27" i="22"/>
  <c r="H28" i="22"/>
  <c r="H26" i="22"/>
  <c r="H82" i="22"/>
  <c r="H83" i="22"/>
  <c r="H84" i="22"/>
  <c r="H85" i="22"/>
  <c r="H81" i="22"/>
  <c r="H78" i="22"/>
  <c r="H79" i="22"/>
  <c r="H77" i="22"/>
  <c r="H115" i="22"/>
  <c r="H109" i="22"/>
  <c r="H110" i="22"/>
  <c r="H111" i="22"/>
  <c r="H112" i="22"/>
  <c r="H108" i="22"/>
  <c r="H52" i="22"/>
  <c r="H53" i="22"/>
  <c r="H54" i="22"/>
  <c r="H55" i="22"/>
  <c r="H51" i="22"/>
  <c r="H48" i="22"/>
  <c r="H49" i="22"/>
  <c r="H47" i="22"/>
  <c r="H145" i="22" l="1"/>
  <c r="H168" i="22"/>
  <c r="H122" i="22"/>
  <c r="Q22" i="23" l="1"/>
  <c r="M22" i="23"/>
  <c r="I22" i="23"/>
  <c r="Q19" i="23"/>
  <c r="M19" i="23"/>
  <c r="I19" i="23"/>
  <c r="H1078" i="22"/>
  <c r="H1077" i="22"/>
  <c r="H1076" i="22"/>
  <c r="H1075" i="22"/>
  <c r="G1072" i="22"/>
  <c r="H1072" i="22" s="1"/>
  <c r="H1047" i="22"/>
  <c r="H1046" i="22" s="1"/>
  <c r="H1045" i="22" s="1"/>
  <c r="H1040" i="22"/>
  <c r="H1039" i="22"/>
  <c r="H1038" i="22"/>
  <c r="H989" i="22"/>
  <c r="H988" i="22"/>
  <c r="H987" i="22"/>
  <c r="H986" i="22"/>
  <c r="H985" i="22"/>
  <c r="H984" i="22"/>
  <c r="H982" i="22"/>
  <c r="H981" i="22"/>
  <c r="H980" i="22"/>
  <c r="H979" i="22"/>
  <c r="H978" i="22"/>
  <c r="H977" i="22"/>
  <c r="H976" i="22"/>
  <c r="H975" i="22"/>
  <c r="H974" i="22"/>
  <c r="H973" i="22"/>
  <c r="H972" i="22"/>
  <c r="H971" i="22"/>
  <c r="H970" i="22"/>
  <c r="H969" i="22"/>
  <c r="H968" i="22"/>
  <c r="H967" i="22"/>
  <c r="H966" i="22"/>
  <c r="H965" i="22"/>
  <c r="H964" i="22"/>
  <c r="H963" i="22"/>
  <c r="H962" i="22"/>
  <c r="H961" i="22"/>
  <c r="H960" i="22"/>
  <c r="H959" i="22"/>
  <c r="H958" i="22"/>
  <c r="H957" i="22"/>
  <c r="H956" i="22"/>
  <c r="H955" i="22"/>
  <c r="H954" i="22"/>
  <c r="H953" i="22"/>
  <c r="H952" i="22"/>
  <c r="H951" i="22"/>
  <c r="H950" i="22"/>
  <c r="H949" i="22"/>
  <c r="H948" i="22"/>
  <c r="H945" i="22"/>
  <c r="H944" i="22"/>
  <c r="H943" i="22"/>
  <c r="H942" i="22"/>
  <c r="H941" i="22"/>
  <c r="H940" i="22"/>
  <c r="H939" i="22"/>
  <c r="H938" i="22"/>
  <c r="H937" i="22"/>
  <c r="H936" i="22"/>
  <c r="H935" i="22"/>
  <c r="H934" i="22"/>
  <c r="H933" i="22"/>
  <c r="H932" i="22"/>
  <c r="H931" i="22"/>
  <c r="H930" i="22"/>
  <c r="H927" i="22"/>
  <c r="H926" i="22"/>
  <c r="H925" i="22"/>
  <c r="H924" i="22"/>
  <c r="H923" i="22"/>
  <c r="H922" i="22"/>
  <c r="H921" i="22"/>
  <c r="H919" i="22"/>
  <c r="H918" i="22"/>
  <c r="H917" i="22"/>
  <c r="H916" i="22"/>
  <c r="H915" i="22"/>
  <c r="H913" i="22"/>
  <c r="H912" i="22"/>
  <c r="H911" i="22"/>
  <c r="H910" i="22"/>
  <c r="H908" i="22"/>
  <c r="H907" i="22"/>
  <c r="H906" i="22"/>
  <c r="H905" i="22"/>
  <c r="H904" i="22"/>
  <c r="H903" i="22"/>
  <c r="H902" i="22"/>
  <c r="H895" i="22"/>
  <c r="H894" i="22"/>
  <c r="H893" i="22"/>
  <c r="H890" i="22"/>
  <c r="H889" i="22"/>
  <c r="H888" i="22"/>
  <c r="H887" i="22"/>
  <c r="H886" i="22"/>
  <c r="H885" i="22"/>
  <c r="H884" i="22"/>
  <c r="H883" i="22"/>
  <c r="H882" i="22"/>
  <c r="H881" i="22"/>
  <c r="H880" i="22"/>
  <c r="H879" i="22"/>
  <c r="H878" i="22"/>
  <c r="H876" i="22"/>
  <c r="H875" i="22"/>
  <c r="H874" i="22"/>
  <c r="H873" i="22"/>
  <c r="H872" i="22"/>
  <c r="H871" i="22"/>
  <c r="H870" i="22"/>
  <c r="H869" i="22"/>
  <c r="H868" i="22"/>
  <c r="H867" i="22"/>
  <c r="H866" i="22"/>
  <c r="H865" i="22"/>
  <c r="H864" i="22"/>
  <c r="H861" i="22"/>
  <c r="H860" i="22"/>
  <c r="H859" i="22"/>
  <c r="H857" i="22"/>
  <c r="H856" i="22"/>
  <c r="H855" i="22"/>
  <c r="H854" i="22"/>
  <c r="H853" i="22"/>
  <c r="H852" i="22"/>
  <c r="H851" i="22"/>
  <c r="H850" i="22"/>
  <c r="H849" i="22"/>
  <c r="H848" i="22"/>
  <c r="H847" i="22"/>
  <c r="H845" i="22"/>
  <c r="H844" i="22"/>
  <c r="H843" i="22"/>
  <c r="H842" i="22"/>
  <c r="H841" i="22"/>
  <c r="H840" i="22"/>
  <c r="H839" i="22"/>
  <c r="H838" i="22"/>
  <c r="H837" i="22"/>
  <c r="H836" i="22"/>
  <c r="H835" i="22"/>
  <c r="H834" i="22"/>
  <c r="H831" i="22"/>
  <c r="H830" i="22"/>
  <c r="H829" i="22"/>
  <c r="H824" i="22"/>
  <c r="H823" i="22"/>
  <c r="H822" i="22"/>
  <c r="H821" i="22"/>
  <c r="H255" i="22"/>
  <c r="H254" i="22"/>
  <c r="H253" i="22"/>
  <c r="H252" i="22"/>
  <c r="H251" i="22"/>
  <c r="H250" i="22"/>
  <c r="H249" i="22"/>
  <c r="H248" i="22"/>
  <c r="H247" i="22"/>
  <c r="H246" i="22"/>
  <c r="H245" i="22"/>
  <c r="H244" i="22"/>
  <c r="H243" i="22"/>
  <c r="H242" i="22"/>
  <c r="H241" i="22"/>
  <c r="H240" i="22"/>
  <c r="H239" i="22"/>
  <c r="H238" i="22"/>
  <c r="H237" i="22"/>
  <c r="H236" i="22"/>
  <c r="H235" i="22"/>
  <c r="H234" i="22"/>
  <c r="H233" i="22"/>
  <c r="H232" i="22"/>
  <c r="H231" i="22"/>
  <c r="H230" i="22"/>
  <c r="H229" i="22"/>
  <c r="H228" i="22"/>
  <c r="H227" i="22"/>
  <c r="H226" i="22"/>
  <c r="H225" i="22"/>
  <c r="H224" i="22"/>
  <c r="H223" i="22"/>
  <c r="H121" i="22"/>
  <c r="H120" i="22"/>
  <c r="H119" i="22"/>
  <c r="H118" i="22"/>
  <c r="H117" i="22"/>
  <c r="H116" i="22"/>
  <c r="H114" i="22"/>
  <c r="H113" i="22"/>
  <c r="H107" i="22"/>
  <c r="H106" i="22"/>
  <c r="H105" i="22"/>
  <c r="H104" i="22"/>
  <c r="H103" i="22"/>
  <c r="H102" i="22"/>
  <c r="H101" i="22"/>
  <c r="H100" i="22"/>
  <c r="H99" i="22"/>
  <c r="H98" i="22"/>
  <c r="H97" i="22"/>
  <c r="H96" i="22"/>
  <c r="H95" i="22"/>
  <c r="H94" i="22"/>
  <c r="H92" i="22"/>
  <c r="H91" i="22"/>
  <c r="H90" i="22"/>
  <c r="H89" i="22"/>
  <c r="H88" i="22"/>
  <c r="H87" i="22"/>
  <c r="H86" i="22"/>
  <c r="H80" i="22"/>
  <c r="H76" i="22"/>
  <c r="H75" i="22"/>
  <c r="H74" i="22"/>
  <c r="H73" i="22"/>
  <c r="H72" i="22"/>
  <c r="H71" i="22"/>
  <c r="H70" i="22"/>
  <c r="H69" i="22"/>
  <c r="H68" i="22"/>
  <c r="H67" i="22"/>
  <c r="H66" i="22"/>
  <c r="H65" i="22"/>
  <c r="H64" i="22"/>
  <c r="H62" i="22"/>
  <c r="H61" i="22"/>
  <c r="H60" i="22"/>
  <c r="H59" i="22"/>
  <c r="H58" i="22"/>
  <c r="H57" i="22"/>
  <c r="H56" i="22"/>
  <c r="H50" i="22"/>
  <c r="H46" i="22"/>
  <c r="H45" i="22"/>
  <c r="H44" i="22"/>
  <c r="H43" i="22"/>
  <c r="H42" i="22"/>
  <c r="H41" i="22"/>
  <c r="H40" i="22"/>
  <c r="H39" i="22"/>
  <c r="H38" i="22"/>
  <c r="H37" i="22"/>
  <c r="H36" i="22"/>
  <c r="H35" i="22"/>
  <c r="H34" i="22"/>
  <c r="H32" i="22"/>
  <c r="H31" i="22"/>
  <c r="H25" i="22"/>
  <c r="H24" i="22"/>
  <c r="H23" i="22"/>
  <c r="H22" i="22"/>
  <c r="H21" i="22"/>
  <c r="H20" i="22"/>
  <c r="H19" i="22"/>
  <c r="H18" i="22"/>
  <c r="H17" i="22"/>
  <c r="H16" i="22"/>
  <c r="H15" i="22"/>
  <c r="H14" i="22"/>
  <c r="H13" i="22"/>
  <c r="H12" i="22"/>
  <c r="G858" i="22" l="1"/>
  <c r="H858" i="22" s="1"/>
  <c r="G909" i="22"/>
  <c r="H909" i="22" s="1"/>
  <c r="H1037" i="22"/>
  <c r="H1036" i="22" s="1"/>
  <c r="M20" i="21" s="1"/>
  <c r="L20" i="21" s="1"/>
  <c r="H222" i="22"/>
  <c r="G190" i="22"/>
  <c r="H190" i="22" s="1"/>
  <c r="H983" i="22"/>
  <c r="G901" i="22"/>
  <c r="H901" i="22" s="1"/>
  <c r="G920" i="22"/>
  <c r="H920" i="22" s="1"/>
  <c r="H11" i="22"/>
  <c r="G846" i="22"/>
  <c r="H846" i="22" s="1"/>
  <c r="G947" i="22"/>
  <c r="H947" i="22" s="1"/>
  <c r="H946" i="22" s="1"/>
  <c r="Q15" i="23"/>
  <c r="G929" i="22"/>
  <c r="H929" i="22" s="1"/>
  <c r="H928" i="22" s="1"/>
  <c r="M18" i="21" s="1"/>
  <c r="L18" i="21" s="1"/>
  <c r="H33" i="22"/>
  <c r="H828" i="22"/>
  <c r="G914" i="22"/>
  <c r="H914" i="22" s="1"/>
  <c r="H93" i="22"/>
  <c r="G833" i="22"/>
  <c r="H833" i="22" s="1"/>
  <c r="G863" i="22"/>
  <c r="H863" i="22" s="1"/>
  <c r="H63" i="22"/>
  <c r="I15" i="23"/>
  <c r="G877" i="22"/>
  <c r="H892" i="22"/>
  <c r="G1074" i="22"/>
  <c r="H1074" i="22" s="1"/>
  <c r="H1071" i="22" s="1"/>
  <c r="M15" i="23"/>
  <c r="R11" i="23"/>
  <c r="R22" i="23"/>
  <c r="R15" i="23" l="1"/>
  <c r="M25" i="21"/>
  <c r="L25" i="21" s="1"/>
  <c r="H1061" i="22"/>
  <c r="M23" i="21" s="1"/>
  <c r="L23" i="21" s="1"/>
  <c r="N21" i="23"/>
  <c r="H877" i="22"/>
  <c r="B21" i="23"/>
  <c r="O21" i="23"/>
  <c r="D21" i="23"/>
  <c r="H900" i="22"/>
  <c r="H10" i="22"/>
  <c r="H832" i="22"/>
  <c r="M14" i="21" s="1"/>
  <c r="L14" i="21" s="1"/>
  <c r="M15" i="21"/>
  <c r="L15" i="21" s="1"/>
  <c r="M13" i="21" l="1"/>
  <c r="L13" i="21" s="1"/>
  <c r="H1079" i="22"/>
  <c r="B19" i="23"/>
  <c r="E19" i="23" s="1"/>
  <c r="R19" i="23" s="1"/>
  <c r="E21" i="23"/>
  <c r="M19" i="21"/>
  <c r="L19" i="21" s="1"/>
  <c r="M17" i="21"/>
  <c r="L17" i="21" s="1"/>
  <c r="M11" i="21"/>
  <c r="L11" i="21" l="1"/>
  <c r="G12" i="11"/>
  <c r="H472" i="10"/>
  <c r="O20" i="11" l="1"/>
  <c r="N20" i="11"/>
  <c r="K20" i="11"/>
  <c r="M20" i="11" s="1"/>
  <c r="H20" i="11"/>
  <c r="G20" i="11"/>
  <c r="F20" i="11"/>
  <c r="C20" i="11"/>
  <c r="E20" i="11" s="1"/>
  <c r="O13" i="11"/>
  <c r="O12" i="11"/>
  <c r="N13" i="11"/>
  <c r="N12" i="11"/>
  <c r="L12" i="11"/>
  <c r="K13" i="11"/>
  <c r="K12" i="11"/>
  <c r="J12" i="11"/>
  <c r="H13" i="11"/>
  <c r="H12" i="11"/>
  <c r="G13" i="11"/>
  <c r="F13" i="11"/>
  <c r="F12" i="11"/>
  <c r="D12" i="11"/>
  <c r="C13" i="11"/>
  <c r="C12" i="11"/>
  <c r="B12" i="11"/>
  <c r="B11" i="11"/>
  <c r="Q18" i="11"/>
  <c r="M18" i="11"/>
  <c r="I18" i="11"/>
  <c r="I20" i="11" l="1"/>
  <c r="Q20" i="11"/>
  <c r="R20" i="11" l="1"/>
  <c r="H313" i="10"/>
  <c r="H314" i="10"/>
  <c r="H315" i="10"/>
  <c r="H316" i="10"/>
  <c r="H317" i="10"/>
  <c r="H312" i="10"/>
  <c r="H311" i="10" l="1"/>
  <c r="H294" i="10"/>
  <c r="H293" i="10" s="1"/>
  <c r="H292" i="10" s="1"/>
  <c r="J623" i="10"/>
  <c r="L12" i="7" l="1"/>
  <c r="K12" i="7" s="1"/>
  <c r="H493" i="10"/>
  <c r="H494" i="10"/>
  <c r="H495" i="10"/>
  <c r="H496" i="10"/>
  <c r="H497" i="10"/>
  <c r="H492" i="10"/>
  <c r="H491" i="10" l="1"/>
  <c r="K623" i="10"/>
  <c r="L623" i="10"/>
  <c r="M623" i="10"/>
  <c r="N623" i="10"/>
  <c r="O623" i="10"/>
  <c r="P623" i="10"/>
  <c r="Q623" i="10"/>
  <c r="R623" i="10"/>
  <c r="S623" i="10"/>
  <c r="T623" i="10"/>
  <c r="U623" i="10"/>
  <c r="H583" i="10" l="1"/>
  <c r="H582" i="10"/>
  <c r="H592" i="10"/>
  <c r="H591" i="10"/>
  <c r="H590" i="10"/>
  <c r="H589" i="10"/>
  <c r="H587" i="10"/>
  <c r="H586" i="10"/>
  <c r="H585" i="10" s="1"/>
  <c r="H565" i="10"/>
  <c r="H566" i="10"/>
  <c r="H567" i="10"/>
  <c r="H568" i="10"/>
  <c r="H569" i="10"/>
  <c r="H570" i="10"/>
  <c r="H571" i="10"/>
  <c r="H572" i="10"/>
  <c r="H573" i="10"/>
  <c r="H574" i="10"/>
  <c r="H575" i="10"/>
  <c r="H576" i="10"/>
  <c r="H577" i="10"/>
  <c r="H578" i="10"/>
  <c r="H579" i="10"/>
  <c r="H564" i="10"/>
  <c r="H581" i="10" l="1"/>
  <c r="H580" i="10" s="1"/>
  <c r="H588" i="10"/>
  <c r="H584" i="10" s="1"/>
  <c r="H563" i="10"/>
  <c r="H558" i="10"/>
  <c r="H559" i="10"/>
  <c r="H560" i="10"/>
  <c r="H561" i="10"/>
  <c r="H562" i="10"/>
  <c r="H557" i="10"/>
  <c r="M29" i="7" l="1"/>
  <c r="K29" i="7" s="1"/>
  <c r="M30" i="7"/>
  <c r="K30" i="7" s="1"/>
  <c r="H556" i="10"/>
  <c r="H555" i="10" s="1"/>
  <c r="M28" i="7" l="1"/>
  <c r="K28" i="7" s="1"/>
  <c r="I638" i="10"/>
  <c r="H310" i="10"/>
  <c r="H309" i="10"/>
  <c r="H308" i="10"/>
  <c r="H307" i="10"/>
  <c r="H306" i="10" l="1"/>
  <c r="H506" i="10" l="1"/>
  <c r="H509" i="10"/>
  <c r="H508" i="10" s="1"/>
  <c r="H507" i="10" s="1"/>
  <c r="H515" i="10"/>
  <c r="H514" i="10" s="1"/>
  <c r="H513" i="10" s="1"/>
  <c r="M22" i="21" s="1"/>
  <c r="L22" i="21" s="1"/>
  <c r="H505" i="10"/>
  <c r="H504" i="10"/>
  <c r="H503" i="10"/>
  <c r="H512" i="10"/>
  <c r="H511" i="10" s="1"/>
  <c r="H510" i="10" s="1"/>
  <c r="I637" i="10" l="1"/>
  <c r="L22" i="7"/>
  <c r="K22" i="7" s="1"/>
  <c r="L23" i="7"/>
  <c r="K23" i="7" s="1"/>
  <c r="L21" i="7"/>
  <c r="K21" i="7" s="1"/>
  <c r="H619" i="10"/>
  <c r="H618" i="10" s="1"/>
  <c r="H622" i="10"/>
  <c r="H621" i="10"/>
  <c r="H617" i="10"/>
  <c r="H616" i="10" s="1"/>
  <c r="H615" i="10"/>
  <c r="H614" i="10" s="1"/>
  <c r="H611" i="10"/>
  <c r="H612" i="10"/>
  <c r="H610" i="10"/>
  <c r="H607" i="10"/>
  <c r="H608" i="10"/>
  <c r="H606" i="10"/>
  <c r="H602" i="10"/>
  <c r="H603" i="10"/>
  <c r="H604" i="10"/>
  <c r="H601" i="10"/>
  <c r="H597" i="10"/>
  <c r="H598" i="10"/>
  <c r="H596" i="10"/>
  <c r="H620" i="10" l="1"/>
  <c r="H613" i="10" s="1"/>
  <c r="H595" i="10"/>
  <c r="H600" i="10"/>
  <c r="H605" i="10"/>
  <c r="H609" i="10"/>
  <c r="H599" i="10" l="1"/>
  <c r="H594" i="10" s="1"/>
  <c r="M33" i="7" l="1"/>
  <c r="I639" i="10"/>
  <c r="K33" i="7"/>
  <c r="M34" i="7"/>
  <c r="H553" i="10"/>
  <c r="H552" i="10" s="1"/>
  <c r="H551" i="10" s="1"/>
  <c r="L26" i="7" l="1"/>
  <c r="K26" i="7" s="1"/>
  <c r="N26" i="21"/>
  <c r="H548" i="10"/>
  <c r="H549" i="10"/>
  <c r="H550" i="10"/>
  <c r="H547" i="10"/>
  <c r="H545" i="10"/>
  <c r="G544" i="10" s="1"/>
  <c r="H544" i="10" s="1"/>
  <c r="H519" i="10"/>
  <c r="H520" i="10"/>
  <c r="H521" i="10"/>
  <c r="H522" i="10"/>
  <c r="H523" i="10"/>
  <c r="H524" i="10"/>
  <c r="H525" i="10"/>
  <c r="H526" i="10"/>
  <c r="H527" i="10"/>
  <c r="H528" i="10"/>
  <c r="H529" i="10"/>
  <c r="H530" i="10"/>
  <c r="H531" i="10"/>
  <c r="H532" i="10"/>
  <c r="H533" i="10"/>
  <c r="H534" i="10"/>
  <c r="H535" i="10"/>
  <c r="H536" i="10"/>
  <c r="H537" i="10"/>
  <c r="H538" i="10"/>
  <c r="H539" i="10"/>
  <c r="H540" i="10"/>
  <c r="H541" i="10"/>
  <c r="H542" i="10"/>
  <c r="H518" i="10"/>
  <c r="H502" i="10"/>
  <c r="H501" i="10" s="1"/>
  <c r="H500" i="10"/>
  <c r="H499" i="10" s="1"/>
  <c r="H483" i="10"/>
  <c r="H484" i="10"/>
  <c r="H485" i="10"/>
  <c r="H486" i="10"/>
  <c r="H487" i="10"/>
  <c r="H488" i="10"/>
  <c r="H489" i="10"/>
  <c r="H490" i="10"/>
  <c r="H482" i="10"/>
  <c r="H447" i="10"/>
  <c r="H448" i="10"/>
  <c r="H449" i="10"/>
  <c r="H450" i="10"/>
  <c r="H451" i="10"/>
  <c r="H452" i="10"/>
  <c r="H453" i="10"/>
  <c r="H454" i="10"/>
  <c r="H455" i="10"/>
  <c r="H456" i="10"/>
  <c r="H457" i="10"/>
  <c r="H458" i="10"/>
  <c r="H459" i="10"/>
  <c r="H460" i="10"/>
  <c r="H461" i="10"/>
  <c r="H462" i="10"/>
  <c r="H463" i="10"/>
  <c r="H464" i="10"/>
  <c r="H465" i="10"/>
  <c r="H466" i="10"/>
  <c r="H467" i="10"/>
  <c r="H468" i="10"/>
  <c r="H469" i="10"/>
  <c r="H470" i="10"/>
  <c r="H471" i="10"/>
  <c r="H473" i="10"/>
  <c r="H474" i="10"/>
  <c r="H475" i="10"/>
  <c r="H476" i="10"/>
  <c r="H477" i="10"/>
  <c r="H478" i="10"/>
  <c r="H479" i="10"/>
  <c r="H480" i="10"/>
  <c r="H446" i="10"/>
  <c r="H429" i="10"/>
  <c r="H430" i="10"/>
  <c r="H431" i="10"/>
  <c r="H432" i="10"/>
  <c r="H433" i="10"/>
  <c r="H434" i="10"/>
  <c r="H435" i="10"/>
  <c r="H436" i="10"/>
  <c r="H437" i="10"/>
  <c r="H438" i="10"/>
  <c r="H439" i="10"/>
  <c r="H440" i="10"/>
  <c r="H441" i="10"/>
  <c r="H442" i="10"/>
  <c r="H443" i="10"/>
  <c r="H428" i="10"/>
  <c r="G481" i="10" l="1"/>
  <c r="H498" i="10"/>
  <c r="G546" i="10"/>
  <c r="H546" i="10" s="1"/>
  <c r="H543" i="10" s="1"/>
  <c r="H517" i="10"/>
  <c r="H516" i="10" s="1"/>
  <c r="L24" i="7" s="1"/>
  <c r="K24" i="7" s="1"/>
  <c r="H481" i="10"/>
  <c r="G445" i="10"/>
  <c r="G427" i="10"/>
  <c r="H427" i="10" s="1"/>
  <c r="H426" i="10" s="1"/>
  <c r="H420" i="10"/>
  <c r="H421" i="10"/>
  <c r="H422" i="10"/>
  <c r="H423" i="10"/>
  <c r="H424" i="10"/>
  <c r="H425" i="10"/>
  <c r="H419" i="10"/>
  <c r="H417" i="10"/>
  <c r="L18" i="7" l="1"/>
  <c r="K18" i="7" s="1"/>
  <c r="L20" i="7"/>
  <c r="K20" i="7" s="1"/>
  <c r="L25" i="7"/>
  <c r="K25" i="7" s="1"/>
  <c r="H445" i="10"/>
  <c r="H444" i="10" s="1"/>
  <c r="G418" i="10"/>
  <c r="H418" i="10" s="1"/>
  <c r="H414" i="10"/>
  <c r="H415" i="10"/>
  <c r="H416" i="10"/>
  <c r="H413" i="10"/>
  <c r="H409" i="10"/>
  <c r="H410" i="10"/>
  <c r="H411" i="10"/>
  <c r="H408" i="10"/>
  <c r="H397" i="10"/>
  <c r="H396" i="10"/>
  <c r="H393" i="10"/>
  <c r="H394" i="10"/>
  <c r="H392" i="10"/>
  <c r="H378" i="10"/>
  <c r="H379" i="10"/>
  <c r="H380" i="10"/>
  <c r="H381" i="10"/>
  <c r="H382" i="10"/>
  <c r="H383" i="10"/>
  <c r="H384" i="10"/>
  <c r="H385" i="10"/>
  <c r="H386" i="10"/>
  <c r="H387" i="10"/>
  <c r="H388" i="10"/>
  <c r="H389" i="10"/>
  <c r="H377" i="10"/>
  <c r="H401" i="10"/>
  <c r="H402" i="10"/>
  <c r="H403" i="10"/>
  <c r="H404" i="10"/>
  <c r="H405" i="10"/>
  <c r="H406" i="10"/>
  <c r="H400" i="10"/>
  <c r="H364" i="10"/>
  <c r="H365" i="10"/>
  <c r="H366" i="10"/>
  <c r="H367" i="10"/>
  <c r="H368" i="10"/>
  <c r="H369" i="10"/>
  <c r="H370" i="10"/>
  <c r="H371" i="10"/>
  <c r="H372" i="10"/>
  <c r="H373" i="10"/>
  <c r="H374" i="10"/>
  <c r="H375" i="10"/>
  <c r="H363" i="10"/>
  <c r="H352" i="10"/>
  <c r="H353" i="10"/>
  <c r="H354" i="10"/>
  <c r="H355" i="10"/>
  <c r="H356" i="10"/>
  <c r="H357" i="10"/>
  <c r="H358" i="10"/>
  <c r="H359" i="10"/>
  <c r="H360" i="10"/>
  <c r="H361" i="10"/>
  <c r="H351" i="10"/>
  <c r="H348" i="10"/>
  <c r="H349" i="10"/>
  <c r="H347" i="10"/>
  <c r="H336" i="10"/>
  <c r="H337" i="10"/>
  <c r="H338" i="10"/>
  <c r="H339" i="10"/>
  <c r="H340" i="10"/>
  <c r="H341" i="10"/>
  <c r="H342" i="10"/>
  <c r="H343" i="10"/>
  <c r="H344" i="10"/>
  <c r="H345" i="10"/>
  <c r="H335" i="10"/>
  <c r="H323" i="10"/>
  <c r="H324" i="10"/>
  <c r="H325" i="10"/>
  <c r="H326" i="10"/>
  <c r="H327" i="10"/>
  <c r="H328" i="10"/>
  <c r="H329" i="10"/>
  <c r="H330" i="10"/>
  <c r="H331" i="10"/>
  <c r="H332" i="10"/>
  <c r="H333" i="10"/>
  <c r="H322" i="10"/>
  <c r="L19" i="7" l="1"/>
  <c r="G334" i="10"/>
  <c r="G407" i="10"/>
  <c r="H407" i="10" s="1"/>
  <c r="G412" i="10"/>
  <c r="H412" i="10" s="1"/>
  <c r="H391" i="10"/>
  <c r="H395" i="10"/>
  <c r="M16" i="21" s="1"/>
  <c r="G376" i="10"/>
  <c r="G399" i="10"/>
  <c r="H399" i="10" s="1"/>
  <c r="H350" i="10"/>
  <c r="G346" i="10"/>
  <c r="H346" i="10" s="1"/>
  <c r="G362" i="10"/>
  <c r="H362" i="10" s="1"/>
  <c r="G321" i="10"/>
  <c r="H321" i="10" s="1"/>
  <c r="L16" i="21" l="1"/>
  <c r="M26" i="21"/>
  <c r="L16" i="7"/>
  <c r="K16" i="7" s="1"/>
  <c r="D19" i="11"/>
  <c r="L15" i="7"/>
  <c r="K15" i="7" s="1"/>
  <c r="H376" i="10"/>
  <c r="B19" i="11"/>
  <c r="O19" i="11"/>
  <c r="L19" i="11"/>
  <c r="H19" i="11"/>
  <c r="K19" i="7"/>
  <c r="H334" i="10"/>
  <c r="H398" i="10"/>
  <c r="H390" i="10"/>
  <c r="L17" i="7" l="1"/>
  <c r="K17" i="7" s="1"/>
  <c r="H320" i="10"/>
  <c r="H319" i="10"/>
  <c r="H303" i="10"/>
  <c r="H304" i="10"/>
  <c r="H302" i="10"/>
  <c r="H298" i="10"/>
  <c r="H299" i="10"/>
  <c r="H300" i="10"/>
  <c r="H297" i="10"/>
  <c r="H318" i="10" l="1"/>
  <c r="H305" i="10" s="1"/>
  <c r="H301" i="10"/>
  <c r="H296" i="10"/>
  <c r="B18" i="11" s="1"/>
  <c r="E18" i="11" s="1"/>
  <c r="R18" i="11" s="1"/>
  <c r="H236" i="10"/>
  <c r="H237" i="10"/>
  <c r="H238" i="10"/>
  <c r="H239" i="10"/>
  <c r="H240" i="10"/>
  <c r="H241" i="10"/>
  <c r="H242" i="10"/>
  <c r="H243" i="10"/>
  <c r="H244" i="10"/>
  <c r="H245" i="10"/>
  <c r="H246" i="10"/>
  <c r="H247" i="10"/>
  <c r="H248" i="10"/>
  <c r="H249" i="10"/>
  <c r="H250" i="10"/>
  <c r="H251" i="10"/>
  <c r="H252" i="10"/>
  <c r="H253" i="10"/>
  <c r="H254" i="10"/>
  <c r="H255" i="10"/>
  <c r="H256" i="10"/>
  <c r="H257" i="10"/>
  <c r="H258" i="10"/>
  <c r="H259" i="10"/>
  <c r="H260" i="10"/>
  <c r="H261" i="10"/>
  <c r="H262" i="10"/>
  <c r="H263" i="10"/>
  <c r="H264" i="10"/>
  <c r="H265" i="10"/>
  <c r="H266" i="10"/>
  <c r="H267" i="10"/>
  <c r="H268" i="10"/>
  <c r="H269" i="10"/>
  <c r="H270" i="10"/>
  <c r="H271" i="10"/>
  <c r="H272" i="10"/>
  <c r="H273" i="10"/>
  <c r="H274" i="10"/>
  <c r="H275" i="10"/>
  <c r="H276" i="10"/>
  <c r="H277" i="10"/>
  <c r="H278" i="10"/>
  <c r="H279" i="10"/>
  <c r="H280" i="10"/>
  <c r="H281" i="10"/>
  <c r="H282" i="10"/>
  <c r="H283" i="10"/>
  <c r="H284" i="10"/>
  <c r="H285" i="10"/>
  <c r="H286" i="10"/>
  <c r="H287" i="10"/>
  <c r="H288" i="10"/>
  <c r="H289" i="10"/>
  <c r="H290" i="10"/>
  <c r="H291" i="10"/>
  <c r="H235" i="10"/>
  <c r="H202" i="10"/>
  <c r="H203" i="10"/>
  <c r="H204" i="10"/>
  <c r="H205" i="10"/>
  <c r="H206" i="10"/>
  <c r="H207" i="10"/>
  <c r="H208" i="10"/>
  <c r="H209" i="10"/>
  <c r="H210" i="10"/>
  <c r="H211" i="10"/>
  <c r="H212" i="10"/>
  <c r="H213" i="10"/>
  <c r="H214" i="10"/>
  <c r="H215" i="10"/>
  <c r="H216" i="10"/>
  <c r="H217" i="10"/>
  <c r="H218" i="10"/>
  <c r="H219" i="10"/>
  <c r="H220" i="10"/>
  <c r="H221" i="10"/>
  <c r="H222" i="10"/>
  <c r="H223" i="10"/>
  <c r="H224" i="10"/>
  <c r="H225" i="10"/>
  <c r="H226" i="10"/>
  <c r="H227" i="10"/>
  <c r="H228" i="10"/>
  <c r="H229" i="10"/>
  <c r="H230" i="10"/>
  <c r="H231" i="10"/>
  <c r="H232" i="10"/>
  <c r="H233" i="10"/>
  <c r="H201" i="10"/>
  <c r="H193" i="10"/>
  <c r="H194" i="10"/>
  <c r="H195" i="10"/>
  <c r="H196" i="10"/>
  <c r="H197" i="10"/>
  <c r="H198" i="10"/>
  <c r="H199" i="10"/>
  <c r="H192" i="10"/>
  <c r="H174" i="10"/>
  <c r="H175" i="10"/>
  <c r="H176" i="10"/>
  <c r="H177" i="10"/>
  <c r="H178" i="10"/>
  <c r="H179" i="10"/>
  <c r="H180" i="10"/>
  <c r="H181" i="10"/>
  <c r="H182" i="10"/>
  <c r="H183" i="10"/>
  <c r="H184" i="10"/>
  <c r="H185" i="10"/>
  <c r="H186" i="10"/>
  <c r="H187" i="10"/>
  <c r="H188" i="10"/>
  <c r="H189" i="10"/>
  <c r="H190" i="10"/>
  <c r="H173" i="10"/>
  <c r="H146" i="10"/>
  <c r="H147" i="10"/>
  <c r="H148" i="10"/>
  <c r="H149" i="10"/>
  <c r="H150" i="10"/>
  <c r="H151" i="10"/>
  <c r="H152" i="10"/>
  <c r="H153" i="10"/>
  <c r="H154" i="10"/>
  <c r="H155" i="10"/>
  <c r="H156" i="10"/>
  <c r="H157" i="10"/>
  <c r="H158" i="10"/>
  <c r="H159" i="10"/>
  <c r="H160" i="10"/>
  <c r="H161" i="10"/>
  <c r="H162" i="10"/>
  <c r="H163" i="10"/>
  <c r="H164" i="10"/>
  <c r="H165" i="10"/>
  <c r="H166" i="10"/>
  <c r="H167" i="10"/>
  <c r="H168" i="10"/>
  <c r="H169" i="10"/>
  <c r="H170" i="10"/>
  <c r="H171" i="10"/>
  <c r="H145" i="10"/>
  <c r="H124" i="10"/>
  <c r="H125" i="10"/>
  <c r="H126" i="10"/>
  <c r="H127" i="10"/>
  <c r="H128" i="10"/>
  <c r="H129" i="10"/>
  <c r="H130" i="10"/>
  <c r="H131" i="10"/>
  <c r="H132" i="10"/>
  <c r="H133" i="10"/>
  <c r="H134" i="10"/>
  <c r="H135" i="10"/>
  <c r="H136" i="10"/>
  <c r="H137" i="10"/>
  <c r="H138" i="10"/>
  <c r="H139" i="10"/>
  <c r="H140" i="10"/>
  <c r="H141" i="10"/>
  <c r="H142" i="10"/>
  <c r="H143" i="10"/>
  <c r="H123" i="10"/>
  <c r="H101" i="10"/>
  <c r="H102" i="10"/>
  <c r="H103" i="10"/>
  <c r="H104" i="10"/>
  <c r="H105" i="10"/>
  <c r="H106" i="10"/>
  <c r="H107" i="10"/>
  <c r="H108" i="10"/>
  <c r="H109" i="10"/>
  <c r="H110" i="10"/>
  <c r="H111" i="10"/>
  <c r="H112" i="10"/>
  <c r="H113" i="10"/>
  <c r="H114" i="10"/>
  <c r="H115" i="10"/>
  <c r="H116" i="10"/>
  <c r="H117" i="10"/>
  <c r="H118" i="10"/>
  <c r="H119" i="10"/>
  <c r="H120" i="10"/>
  <c r="H121" i="10"/>
  <c r="H100" i="10"/>
  <c r="H70" i="10"/>
  <c r="H71" i="10"/>
  <c r="H72" i="10"/>
  <c r="H73" i="10"/>
  <c r="H74" i="10"/>
  <c r="H75" i="10"/>
  <c r="H76" i="10"/>
  <c r="H77" i="10"/>
  <c r="H78" i="10"/>
  <c r="H79" i="10"/>
  <c r="H80" i="10"/>
  <c r="H81" i="10"/>
  <c r="H82" i="10"/>
  <c r="H83" i="10"/>
  <c r="H84" i="10"/>
  <c r="H85" i="10"/>
  <c r="H86" i="10"/>
  <c r="H87" i="10"/>
  <c r="H88" i="10"/>
  <c r="H89" i="10"/>
  <c r="H90" i="10"/>
  <c r="H91" i="10"/>
  <c r="H92" i="10"/>
  <c r="H93" i="10"/>
  <c r="H94" i="10"/>
  <c r="H95" i="10"/>
  <c r="H96" i="10"/>
  <c r="H97" i="10"/>
  <c r="H98" i="10"/>
  <c r="H69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58" i="10"/>
  <c r="H59" i="10"/>
  <c r="H60" i="10"/>
  <c r="H61" i="10"/>
  <c r="H62" i="10"/>
  <c r="H63" i="10"/>
  <c r="H64" i="10"/>
  <c r="H65" i="10"/>
  <c r="H66" i="10"/>
  <c r="H67" i="10"/>
  <c r="H38" i="10"/>
  <c r="H36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12" i="10"/>
  <c r="L14" i="7" l="1"/>
  <c r="K14" i="7" s="1"/>
  <c r="G172" i="10"/>
  <c r="H295" i="10"/>
  <c r="H234" i="10"/>
  <c r="H191" i="10"/>
  <c r="H200" i="10"/>
  <c r="H144" i="10"/>
  <c r="H122" i="10"/>
  <c r="H68" i="10"/>
  <c r="H99" i="10"/>
  <c r="H37" i="10"/>
  <c r="H11" i="10"/>
  <c r="G19" i="11" l="1"/>
  <c r="L13" i="7"/>
  <c r="K13" i="7" s="1"/>
  <c r="I21" i="23"/>
  <c r="I23" i="23" s="1"/>
  <c r="F19" i="11"/>
  <c r="I19" i="11" s="1"/>
  <c r="I21" i="11" s="1"/>
  <c r="C19" i="11"/>
  <c r="E19" i="11" s="1"/>
  <c r="E21" i="11" s="1"/>
  <c r="N19" i="11"/>
  <c r="Q19" i="11" s="1"/>
  <c r="Q21" i="11" s="1"/>
  <c r="Q21" i="23"/>
  <c r="J19" i="11"/>
  <c r="M21" i="23"/>
  <c r="H172" i="10"/>
  <c r="K19" i="11"/>
  <c r="H10" i="10"/>
  <c r="M23" i="23" l="1"/>
  <c r="R21" i="23"/>
  <c r="I635" i="10"/>
  <c r="I640" i="10" s="1"/>
  <c r="I642" i="10" s="1"/>
  <c r="Q23" i="23"/>
  <c r="M19" i="11"/>
  <c r="M21" i="11" s="1"/>
  <c r="R21" i="11" s="1"/>
  <c r="L11" i="7"/>
  <c r="H623" i="10"/>
  <c r="I13" i="11"/>
  <c r="R19" i="11" l="1"/>
  <c r="L26" i="21"/>
  <c r="K11" i="7"/>
  <c r="K34" i="7" s="1"/>
  <c r="L34" i="7"/>
  <c r="Q12" i="11"/>
  <c r="Q13" i="11"/>
  <c r="M12" i="11"/>
  <c r="M13" i="11"/>
  <c r="I12" i="11"/>
  <c r="I14" i="11" s="1"/>
  <c r="E12" i="11"/>
  <c r="E13" i="11"/>
  <c r="E11" i="11"/>
  <c r="E14" i="11" l="1"/>
  <c r="M14" i="11"/>
  <c r="Q14" i="11"/>
  <c r="R14" i="11" s="1"/>
  <c r="R13" i="11"/>
  <c r="R12" i="11"/>
  <c r="R11" i="11"/>
  <c r="E23" i="23" l="1"/>
  <c r="R23" i="23" s="1"/>
</calcChain>
</file>

<file path=xl/sharedStrings.xml><?xml version="1.0" encoding="utf-8"?>
<sst xmlns="http://schemas.openxmlformats.org/spreadsheetml/2006/main" count="4054" uniqueCount="1006">
  <si>
    <t>L/Nr</t>
  </si>
  <si>
    <t>General Description</t>
  </si>
  <si>
    <t>End user</t>
  </si>
  <si>
    <t>Qty/Size</t>
  </si>
  <si>
    <t>Procurement Schedule</t>
  </si>
  <si>
    <t>MOOE</t>
  </si>
  <si>
    <t>Total</t>
  </si>
  <si>
    <t>CO</t>
  </si>
  <si>
    <t>Approved By:</t>
  </si>
  <si>
    <t>H E A D Q U A R T E R S</t>
  </si>
  <si>
    <t>Fort Andres Bonifacio, Metro Manila</t>
  </si>
  <si>
    <t>Line Item Nr</t>
  </si>
  <si>
    <t>Procurement Method</t>
  </si>
  <si>
    <t>Schedule for Each Procurement Entity</t>
  </si>
  <si>
    <t>Source of Funds</t>
  </si>
  <si>
    <t>Estimated Budget (PhP)</t>
  </si>
  <si>
    <t>Remarks</t>
  </si>
  <si>
    <t>Ads/Post of ID/BEI</t>
  </si>
  <si>
    <t>Sub/Open of Bids</t>
  </si>
  <si>
    <t>Award of Contract</t>
  </si>
  <si>
    <t>Contract Signing</t>
  </si>
  <si>
    <t>(Brief Description of Program/Project)</t>
  </si>
  <si>
    <t>Prepared By:</t>
  </si>
  <si>
    <t>Recommended By:</t>
  </si>
  <si>
    <t xml:space="preserve">Code </t>
  </si>
  <si>
    <t xml:space="preserve">                  Estimated Budget                  </t>
  </si>
  <si>
    <t>J</t>
  </si>
  <si>
    <t>F</t>
  </si>
  <si>
    <t>M</t>
  </si>
  <si>
    <t>A</t>
  </si>
  <si>
    <t>S</t>
  </si>
  <si>
    <t>O</t>
  </si>
  <si>
    <t>N</t>
  </si>
  <si>
    <t>D</t>
  </si>
  <si>
    <t>Grand Total</t>
  </si>
  <si>
    <t>Code (PAP)</t>
  </si>
  <si>
    <t>Procurement
Project</t>
  </si>
  <si>
    <t>PMO/
End-User</t>
  </si>
  <si>
    <t>Method Procurement</t>
  </si>
  <si>
    <t>OFFICE OF THE ASSISTANT CHIEF OF STAFF FOR C4S, G6, PA</t>
  </si>
  <si>
    <t>Negotiated 53.9</t>
  </si>
  <si>
    <t>OFFICE OF THE ASSISTANT CHIEF OF STAFF FOR C4S, G6</t>
  </si>
  <si>
    <t>AC of S for C4S, G6</t>
  </si>
  <si>
    <t>Chief PBB, OG6, PA</t>
  </si>
  <si>
    <t>AC of S for C4S, G6, PA</t>
  </si>
  <si>
    <t>Commanding General, PA</t>
  </si>
  <si>
    <t>Brigadier  General   PA</t>
  </si>
  <si>
    <t>Public Bidding</t>
  </si>
  <si>
    <t>Fort Bonifacio, Metro Manila</t>
  </si>
  <si>
    <t>Summary of Program of Implementation</t>
  </si>
  <si>
    <t>Projects Calendared and Processed for the Month Broken Down by Mode of Procurement - Program of Implementation (In Number of Transaction)</t>
  </si>
  <si>
    <t>Indicators</t>
  </si>
  <si>
    <t>Jan</t>
  </si>
  <si>
    <t>Feb</t>
  </si>
  <si>
    <t>Mar</t>
  </si>
  <si>
    <t>1st Qtr</t>
  </si>
  <si>
    <t>Apr</t>
  </si>
  <si>
    <t>May</t>
  </si>
  <si>
    <t>Jun</t>
  </si>
  <si>
    <t>2nd Qtr</t>
  </si>
  <si>
    <t>Jul</t>
  </si>
  <si>
    <t>Aug</t>
  </si>
  <si>
    <t>Sep</t>
  </si>
  <si>
    <t>3rd Qtr</t>
  </si>
  <si>
    <t>Oct</t>
  </si>
  <si>
    <t>Nov</t>
  </si>
  <si>
    <t>Dec</t>
  </si>
  <si>
    <t>4th Qtr</t>
  </si>
  <si>
    <t>Projects Calendared and Processed for the Month Broken Down by Mode of Procurement</t>
  </si>
  <si>
    <t>Projects Calendared and Processed for the Month Broken Down by Mode of Procurement - Program of Implementation (In Amount)</t>
  </si>
  <si>
    <t>Mode of Procurement</t>
  </si>
  <si>
    <t>5-02-13-050-07</t>
  </si>
  <si>
    <t>Chairperson, PABAC 2</t>
  </si>
  <si>
    <t>Direct Contracting</t>
  </si>
  <si>
    <t>5-02-03-210-07</t>
  </si>
  <si>
    <t>5-02-03-210-03</t>
  </si>
  <si>
    <t>5-02-03-210-09</t>
  </si>
  <si>
    <t>Project Procurement Management Plan (PPMP) CY 2023</t>
  </si>
  <si>
    <t>MOOE CY 2023</t>
  </si>
  <si>
    <t>5-02-05-030-00</t>
  </si>
  <si>
    <t>5-02-05-040-00</t>
  </si>
  <si>
    <t>Semi Expendable - Communication Equipment</t>
  </si>
  <si>
    <t>Semi Expendable - ICT Equipment</t>
  </si>
  <si>
    <t>GAA CY 2023</t>
  </si>
  <si>
    <t>Internet Subscription Exepnses</t>
  </si>
  <si>
    <t>Cable, Satellite, Telegraph, and Radio Subscription Expenses</t>
  </si>
  <si>
    <t>N/A</t>
  </si>
  <si>
    <t>PA-USARPAC Signal (C4S) Operations SMEE 23-1 (In-Country)</t>
  </si>
  <si>
    <t>ROMEO S BRAWNER JR</t>
  </si>
  <si>
    <t>Semi-Expendable - Military, Police and Security Equipment</t>
  </si>
  <si>
    <t>Procurement will be on 1st to 4th Qtr 2023</t>
  </si>
  <si>
    <t>CONSTANCIO M ESPINA II</t>
  </si>
  <si>
    <t>ALVIN     V    FLORES</t>
  </si>
  <si>
    <t xml:space="preserve">Colonel     GSC   (SC)     PA </t>
  </si>
  <si>
    <t>MAJ       (SC)      PA</t>
  </si>
  <si>
    <t>5-02-03-990-00</t>
  </si>
  <si>
    <t>Other Supplies and Materials Expenses</t>
  </si>
  <si>
    <t>Colonel     GSC  (SC)     PA</t>
  </si>
  <si>
    <t>Lieutenant General      PA</t>
  </si>
  <si>
    <t>5-02-02-010-01</t>
  </si>
  <si>
    <t>5-02-13-050-10</t>
  </si>
  <si>
    <t>Annual Procurement Plan (APP) CY 2023</t>
  </si>
  <si>
    <t>ICT Training Expenses</t>
  </si>
  <si>
    <t>ROLAN M GUSINALEM</t>
  </si>
  <si>
    <t>Memento for GOHAS</t>
  </si>
  <si>
    <t>Token for SME</t>
  </si>
  <si>
    <t>Customized Notebook w/ Pen</t>
  </si>
  <si>
    <t>Printer Ink (Colored/Black)</t>
  </si>
  <si>
    <t>Cert Holder</t>
  </si>
  <si>
    <t>Plaque of Appreciation</t>
  </si>
  <si>
    <t>Photo Paper</t>
  </si>
  <si>
    <t>Sticker Paper</t>
  </si>
  <si>
    <t>Specialty Board Paper for Certificate</t>
  </si>
  <si>
    <t>Alcohol (1 gallon)</t>
  </si>
  <si>
    <t>Face Mask (disposable)</t>
  </si>
  <si>
    <t>Face Shield</t>
  </si>
  <si>
    <t>Mini Alcohol Spray</t>
  </si>
  <si>
    <t>Pop Filter</t>
  </si>
  <si>
    <t>Bag (Supplies of Participants)</t>
  </si>
  <si>
    <t>Paper Towel</t>
  </si>
  <si>
    <t>Payment of Luna Hall</t>
  </si>
  <si>
    <t>Lunch</t>
  </si>
  <si>
    <t>PM Snacks</t>
  </si>
  <si>
    <t>Ice Breaker</t>
  </si>
  <si>
    <t>Cocktails after Closing Ceremony</t>
  </si>
  <si>
    <t>Cultural Tour</t>
  </si>
  <si>
    <t>G6 Hosted Dinner</t>
  </si>
  <si>
    <t>Van Rental (Tour)</t>
  </si>
  <si>
    <t>AM Snacks</t>
  </si>
  <si>
    <t>pcs</t>
  </si>
  <si>
    <t>sets</t>
  </si>
  <si>
    <t>pc</t>
  </si>
  <si>
    <t>packs</t>
  </si>
  <si>
    <t>box</t>
  </si>
  <si>
    <t>days</t>
  </si>
  <si>
    <t>pax</t>
  </si>
  <si>
    <t>lots</t>
  </si>
  <si>
    <t>Ink</t>
  </si>
  <si>
    <t>Wires and Cables</t>
  </si>
  <si>
    <t>Breakfast</t>
  </si>
  <si>
    <t>Dinner</t>
  </si>
  <si>
    <t>Drinks during Cocktails</t>
  </si>
  <si>
    <t>Janitorial</t>
  </si>
  <si>
    <t>Toll Fee</t>
  </si>
  <si>
    <t>Load (Broadband)</t>
  </si>
  <si>
    <t>Giveaways</t>
  </si>
  <si>
    <t>Billeting</t>
  </si>
  <si>
    <t>lot</t>
  </si>
  <si>
    <t>PA-USARPAC Signal (C4S) Operations SMEE 23-2 (In-Country)</t>
  </si>
  <si>
    <t>PA-USARPAC Cybersecurity SMEE (In-Country)</t>
  </si>
  <si>
    <t>Payment of Ricarte Hall</t>
  </si>
  <si>
    <t>ICT Requirements</t>
  </si>
  <si>
    <t>PA-USARPAC IT SMEE (In-Country)</t>
  </si>
  <si>
    <t>AM Snacks (5 Days)</t>
  </si>
  <si>
    <t>Lunch (5 Days)</t>
  </si>
  <si>
    <t>PM Snacks (5 Days)</t>
  </si>
  <si>
    <t>day</t>
  </si>
  <si>
    <t>C4S Capability Development Workshop</t>
  </si>
  <si>
    <t>Memento for Lecturers</t>
  </si>
  <si>
    <t>Token Participants</t>
  </si>
  <si>
    <t>Alcohol (pump)</t>
  </si>
  <si>
    <t>Venue Rental (Jalandoni and Ricarte)</t>
  </si>
  <si>
    <t>Tarpauline</t>
  </si>
  <si>
    <t>Flashdrive</t>
  </si>
  <si>
    <t>Honoraria for Lecturers</t>
  </si>
  <si>
    <t>Ballpen</t>
  </si>
  <si>
    <t>Notebook</t>
  </si>
  <si>
    <t>Board Marker (red, blue, black)</t>
  </si>
  <si>
    <t>Long Brown Envelope</t>
  </si>
  <si>
    <t>Permanent Marker (blue, red, black)</t>
  </si>
  <si>
    <t>Breakfast (150 pax x 3 days)</t>
  </si>
  <si>
    <t>Snacks AM (150 pax x 3 days)</t>
  </si>
  <si>
    <t>Lunch (150 pax x 3 days)</t>
  </si>
  <si>
    <t>Snacks PM(150 pax x 3 days)</t>
  </si>
  <si>
    <t>Cocktails</t>
  </si>
  <si>
    <t>bottle</t>
  </si>
  <si>
    <t>Conduct of Cyber Exercises</t>
  </si>
  <si>
    <t>3in1 Router</t>
  </si>
  <si>
    <t>Masking Tape</t>
  </si>
  <si>
    <t>Bond Paper</t>
  </si>
  <si>
    <t>Printer Ink (Colored)</t>
  </si>
  <si>
    <t>Printer Ink (Black)</t>
  </si>
  <si>
    <t>Duct Tape</t>
  </si>
  <si>
    <t>15" Laptop Computer</t>
  </si>
  <si>
    <t>Printer</t>
  </si>
  <si>
    <t>HDMI Cables 15 Meters</t>
  </si>
  <si>
    <t>Microsoft Windows (Operating System)</t>
  </si>
  <si>
    <t>UTP Cable Cat6</t>
  </si>
  <si>
    <t>RJ45</t>
  </si>
  <si>
    <t>Lunch (Buffet)</t>
  </si>
  <si>
    <t>Dinner (Buffet)</t>
  </si>
  <si>
    <t>Snacks (AM and PM)</t>
  </si>
  <si>
    <t>rm</t>
  </si>
  <si>
    <t>rolls</t>
  </si>
  <si>
    <t>Cybersecurity Training (PA CTC)</t>
  </si>
  <si>
    <t>Laptop</t>
  </si>
  <si>
    <t>Anti Virus</t>
  </si>
  <si>
    <t>Microsoft Office</t>
  </si>
  <si>
    <t>Snacks AM</t>
  </si>
  <si>
    <t>Snacks PM</t>
  </si>
  <si>
    <t>Cybersecurity Summit</t>
  </si>
  <si>
    <t>Parchment Paper</t>
  </si>
  <si>
    <t>Memento for CS, PA and GOHAS</t>
  </si>
  <si>
    <t>ID Holder with ID Lace</t>
  </si>
  <si>
    <t>Token for Guest Speakers</t>
  </si>
  <si>
    <t>Specialty Paper (Certificates)</t>
  </si>
  <si>
    <t>Board Paper for ID</t>
  </si>
  <si>
    <t>Cell Card Expenses</t>
  </si>
  <si>
    <t>HDMI Cable</t>
  </si>
  <si>
    <t>Double "A" Battery</t>
  </si>
  <si>
    <t>1st Day - Breakfast</t>
  </si>
  <si>
    <t>2nd Day - Breakfast</t>
  </si>
  <si>
    <t>Airfare (PAMU Reps from Vis &amp; Min)</t>
  </si>
  <si>
    <t>Signal Consultative Workshop</t>
  </si>
  <si>
    <t>1ID (Manila to Pagadian)</t>
  </si>
  <si>
    <t>3ID (Manila to Roxas/Cebu)</t>
  </si>
  <si>
    <t>4ID (Manila to Cagayan de Oro)</t>
  </si>
  <si>
    <t>5ID (Manila to Cauayan)</t>
  </si>
  <si>
    <t>6ID (Manila to Cotabato)</t>
  </si>
  <si>
    <t>8ID (Manila to Tacloban)</t>
  </si>
  <si>
    <t>9ID (Manila to Naga)</t>
  </si>
  <si>
    <t>10ID (Manila to Davao)</t>
  </si>
  <si>
    <t>11ID (Manila to Zamboanga)</t>
  </si>
  <si>
    <t>11ID (Zamboanga to Jolo)</t>
  </si>
  <si>
    <t>1ID</t>
  </si>
  <si>
    <t>2ID</t>
  </si>
  <si>
    <t>3ID</t>
  </si>
  <si>
    <t>4ID</t>
  </si>
  <si>
    <t>5ID</t>
  </si>
  <si>
    <t>6ID</t>
  </si>
  <si>
    <t>7ID</t>
  </si>
  <si>
    <t>8ID</t>
  </si>
  <si>
    <t>9ID</t>
  </si>
  <si>
    <t>10ID</t>
  </si>
  <si>
    <t>11ID</t>
  </si>
  <si>
    <t>1ID (Pagadian to Manila )</t>
  </si>
  <si>
    <t>3ID (Roxas to Manila)</t>
  </si>
  <si>
    <t>4ID (Cagayan de Oro to Manila)</t>
  </si>
  <si>
    <t>5ID (Cauayan to Manila)</t>
  </si>
  <si>
    <t>6ID (Cotabato to Manila)</t>
  </si>
  <si>
    <t>8ID (Tacloban to Manila)</t>
  </si>
  <si>
    <t>9ID (Naga to Manila)</t>
  </si>
  <si>
    <t>10ID (Davao to Manila)</t>
  </si>
  <si>
    <t>11ID (Zamboanga to Manila)</t>
  </si>
  <si>
    <t>11ID (Jolo to Zamboanga)</t>
  </si>
  <si>
    <t>52EBDE</t>
  </si>
  <si>
    <t>Frame (210"X297"-A4)</t>
  </si>
  <si>
    <t>53EBDE</t>
  </si>
  <si>
    <t>54EBDE</t>
  </si>
  <si>
    <t>55EBDE</t>
  </si>
  <si>
    <t>Breakfast (Buffet)</t>
  </si>
  <si>
    <t>Medallion (GOHAS)</t>
  </si>
  <si>
    <t>Memento (GOHAS)</t>
  </si>
  <si>
    <t>Cybersecurity Resource Speakers (Tokens)</t>
  </si>
  <si>
    <t>Special Paper (Certificates) (210"X297"-A4)</t>
  </si>
  <si>
    <t>Semi-Expendable - Information and Communications Technology Equipment</t>
  </si>
  <si>
    <t>ICT Support to Newly Activated Units</t>
  </si>
  <si>
    <t>Desktop Computer with OS</t>
  </si>
  <si>
    <t>Laptop Computer</t>
  </si>
  <si>
    <t>Multimedia Projector</t>
  </si>
  <si>
    <t>Electronics Support to Newly Activated Units</t>
  </si>
  <si>
    <t>PAS</t>
  </si>
  <si>
    <t>GPS handheld</t>
  </si>
  <si>
    <t>Digital Camera</t>
  </si>
  <si>
    <t xml:space="preserve">Public Bidding </t>
  </si>
  <si>
    <t>External Drive</t>
  </si>
  <si>
    <t>Portable Optical Drive</t>
  </si>
  <si>
    <t>Electronics Refurbishment for Retraining Program</t>
  </si>
  <si>
    <t>Speaker stand</t>
  </si>
  <si>
    <t>12 Channel Trident mixer (BOE)</t>
  </si>
  <si>
    <t>Powered Speaker</t>
  </si>
  <si>
    <t>Microphone Cord ready made 10 mtrs</t>
  </si>
  <si>
    <t>XLR Male Connector</t>
  </si>
  <si>
    <t>XLR Female Connector</t>
  </si>
  <si>
    <t>Atlantic Pro Chairman</t>
  </si>
  <si>
    <t>Atlantic Pro Delegate</t>
  </si>
  <si>
    <t>Shure Microphone</t>
  </si>
  <si>
    <t>Desktop Computer (CRP)</t>
  </si>
  <si>
    <t>UPS</t>
  </si>
  <si>
    <t>Enhancement of Audio Visual System</t>
  </si>
  <si>
    <t>Amplifier</t>
  </si>
  <si>
    <t>Speaker</t>
  </si>
  <si>
    <t>Speaker Wall Bracket</t>
  </si>
  <si>
    <t>Central Console Unit</t>
  </si>
  <si>
    <t>Condenser Gooseneck Mic</t>
  </si>
  <si>
    <t>Wireless Microphone</t>
  </si>
  <si>
    <t>Dynamic Microphone</t>
  </si>
  <si>
    <t>AVR 10KVA</t>
  </si>
  <si>
    <t>TV Monitor</t>
  </si>
  <si>
    <t>UPS (KStar 2000VA)</t>
  </si>
  <si>
    <t>Microphone Stand</t>
  </si>
  <si>
    <t>Speaker Wire</t>
  </si>
  <si>
    <t>Microphone Cord</t>
  </si>
  <si>
    <t>XLR Male/ Female Socket</t>
  </si>
  <si>
    <t>XLR Male/ Female</t>
  </si>
  <si>
    <t>3.5mm to PL55 (20mtrs)</t>
  </si>
  <si>
    <t>roll</t>
  </si>
  <si>
    <t>Repair and Maintenance of Total Protection</t>
  </si>
  <si>
    <t>Total Lightning Protection System</t>
  </si>
  <si>
    <t>Soil Conductivity Materials</t>
  </si>
  <si>
    <t>Exothermic Weld Powder #90</t>
  </si>
  <si>
    <t>bags</t>
  </si>
  <si>
    <t>IS Support for PA Anniversary</t>
  </si>
  <si>
    <t>Speaker MTS10</t>
  </si>
  <si>
    <t>UPS (2000VA)</t>
  </si>
  <si>
    <t>Information System Refurbishment for Retraining Program</t>
  </si>
  <si>
    <t>Desktop Computer (BOE)</t>
  </si>
  <si>
    <t>Projector</t>
  </si>
  <si>
    <t>Desktop Computer (BRP)</t>
  </si>
  <si>
    <t>set</t>
  </si>
  <si>
    <t>Semi-Expendable - Communications Equipment</t>
  </si>
  <si>
    <t>Enhancement of Operations Centers</t>
  </si>
  <si>
    <t>Desktop</t>
  </si>
  <si>
    <t>MS Office</t>
  </si>
  <si>
    <t>Monitor (Smart TV)</t>
  </si>
  <si>
    <t>Dynamic Microphone (shure)</t>
  </si>
  <si>
    <t>Blue Force Tracking System</t>
  </si>
  <si>
    <t>Server License</t>
  </si>
  <si>
    <t>HPE DL360 Gen10 Intel Xeon-Silver 4114 Processor</t>
  </si>
  <si>
    <t>16GB RDIMM 2R 2666 MT/s</t>
  </si>
  <si>
    <t>Embedded 4-port 1GbE with optional HPE FlexibleLOM and/or standup cards</t>
  </si>
  <si>
    <t>HPE Smart Array P408i-a SR Gen10 12G SAS Modular Controller</t>
  </si>
  <si>
    <t>HPE 480GB SATA 6G Read Intensive LFF (3.5in)</t>
  </si>
  <si>
    <t>8 SFF HDD Bays</t>
  </si>
  <si>
    <t>2 PCIe: 1 x16 FH / 1 x8 LP</t>
  </si>
  <si>
    <t>HPE 500W Flex Slot Platinum Hot Plug Low Halogen Power Supply Kit</t>
  </si>
  <si>
    <t>Operating System</t>
  </si>
  <si>
    <t>Transport Case</t>
  </si>
  <si>
    <t>GPs Tracker Device (Satellite Based) with 1 year Subscription</t>
  </si>
  <si>
    <t>GPS Tracker Device (SIM Based) with 1 year subscription</t>
  </si>
  <si>
    <t>Communication Equipment Support to Newly Activated Units</t>
  </si>
  <si>
    <t>Satellite Phone, Handheld</t>
  </si>
  <si>
    <t>UHF/FM 40-100W Base Radio</t>
  </si>
  <si>
    <t>UHF/FM 2-10W Handheld Radio</t>
  </si>
  <si>
    <t>Communication Equipment for RRU</t>
  </si>
  <si>
    <t>UHF/FM HH Radio</t>
  </si>
  <si>
    <t>GPS Handheld</t>
  </si>
  <si>
    <t>Enhancement of Satellite Communications</t>
  </si>
  <si>
    <t>VSAT Equipment</t>
  </si>
  <si>
    <t>Subscription (1year/12 Months)</t>
  </si>
  <si>
    <t>Satellite Phone</t>
  </si>
  <si>
    <t>Subscription (1year)</t>
  </si>
  <si>
    <t>Battery Fabrication through 3D Printing</t>
  </si>
  <si>
    <t>3D Printer</t>
  </si>
  <si>
    <t>Filament</t>
  </si>
  <si>
    <t>Paint</t>
  </si>
  <si>
    <t>kls</t>
  </si>
  <si>
    <t>ltrs</t>
  </si>
  <si>
    <t>Commo System Refurbishment for Retraining Program</t>
  </si>
  <si>
    <t>UHF Base Radio (BOE)</t>
  </si>
  <si>
    <t>UHFHandheld Radio</t>
  </si>
  <si>
    <t>Battery</t>
  </si>
  <si>
    <t>RG8 Cable</t>
  </si>
  <si>
    <t>Satellite Phones</t>
  </si>
  <si>
    <t>Antenna for UHF Base Radios</t>
  </si>
  <si>
    <t>Headset for Handheld Radios</t>
  </si>
  <si>
    <t>Semi-Expendable - Military Police and Security Equipment</t>
  </si>
  <si>
    <t>CCTV Enhancement</t>
  </si>
  <si>
    <t>Network Video Recorder (NVR) 24 Channel</t>
  </si>
  <si>
    <t>Hard drive 4TB for NVR</t>
  </si>
  <si>
    <t>5MP Network Bullet IP Camera</t>
  </si>
  <si>
    <t>32MP IR Panoramic Outdoor Dome Camera</t>
  </si>
  <si>
    <t>18-Port Unmanaged Switch</t>
  </si>
  <si>
    <t>Pole Hoop Bracket for Security Outdoor Camera</t>
  </si>
  <si>
    <t>Hikvision DS-2CD6984G0-HIS 32MP PanoVu Series IR Panoramic Outdoor Dome Camera</t>
  </si>
  <si>
    <t>UPS APC BX625 CIMS</t>
  </si>
  <si>
    <t>LED TV</t>
  </si>
  <si>
    <t>Media Converter</t>
  </si>
  <si>
    <t>Pool Hope Bracket</t>
  </si>
  <si>
    <t>Outdoor Pole type Rack Cabinet</t>
  </si>
  <si>
    <t>Fiber Optic Cable</t>
  </si>
  <si>
    <t>STP Cable Cat6 305m (Heavy Duty)</t>
  </si>
  <si>
    <t>STP Cable</t>
  </si>
  <si>
    <t>mtrs</t>
  </si>
  <si>
    <t>Repair and Maintenance of PA UHF Repeater</t>
  </si>
  <si>
    <t>Solar Battery</t>
  </si>
  <si>
    <t>Bariloop Antenna</t>
  </si>
  <si>
    <t>20AH Change Controller</t>
  </si>
  <si>
    <t>16mm x 0.80m Eye Bolt - (Anchorage)</t>
  </si>
  <si>
    <t>190mm x 12mm Thick Plate (3" to 2.5")</t>
  </si>
  <si>
    <t>12mm A325 Bolt with N&amp;W</t>
  </si>
  <si>
    <t>12mm x 6.0m Square Bar (Ladder)</t>
  </si>
  <si>
    <t>Welding Rod</t>
  </si>
  <si>
    <t>6mm - 7 Strands x 2.10mm Guy Wire</t>
  </si>
  <si>
    <t>12mm Shackle Bolt</t>
  </si>
  <si>
    <t>3 Bolt Clamp HD (2-sets) on 8mm Guy Wire</t>
  </si>
  <si>
    <t>12mm Tumbuckle</t>
  </si>
  <si>
    <t>3-sets Clamp with Rope Thimble</t>
  </si>
  <si>
    <t>2 Bolt Clamp with Thimble</t>
  </si>
  <si>
    <t>Adjustable 3-Way Down Guy Ring Assembly</t>
  </si>
  <si>
    <t>Early Streamer Air Terminals, 100 mtrs</t>
  </si>
  <si>
    <t>5/8" Ground Rod x 3mtrs Copperweld</t>
  </si>
  <si>
    <t>Lightning Rod Copper Connector</t>
  </si>
  <si>
    <t>Ground Rod Connector</t>
  </si>
  <si>
    <t>Copper Wire Soft Drawn, 30mm2</t>
  </si>
  <si>
    <t>20mm PVC Pipe</t>
  </si>
  <si>
    <t>Royal Cord Wire, 3.5mm2, 2-Strand</t>
  </si>
  <si>
    <t>Nema 3R Enclosure with 30AT CB</t>
  </si>
  <si>
    <t>Hangers, Clamps &amp; Support</t>
  </si>
  <si>
    <t>Metal Primer</t>
  </si>
  <si>
    <t>Paint Thinner</t>
  </si>
  <si>
    <t>Paint Brush 3"</t>
  </si>
  <si>
    <t>Paint Brush 5"</t>
  </si>
  <si>
    <t>Solar Panel 100W</t>
  </si>
  <si>
    <t>RG58 Coaxial Cable</t>
  </si>
  <si>
    <t>RG8 Coaxial Cable</t>
  </si>
  <si>
    <t>RG6 Cable</t>
  </si>
  <si>
    <t>Connectors</t>
  </si>
  <si>
    <t>gal</t>
  </si>
  <si>
    <t>qtrs</t>
  </si>
  <si>
    <t>Repair and Maintenance of Fixed Communication</t>
  </si>
  <si>
    <t>Lashing Wire Clamp</t>
  </si>
  <si>
    <t>Grounding Wire # 14</t>
  </si>
  <si>
    <t>Grounding Rod (½ x 3")</t>
  </si>
  <si>
    <t>Discharge Element</t>
  </si>
  <si>
    <t>Terminal Lugs</t>
  </si>
  <si>
    <t>TW Green Wire 30mm2</t>
  </si>
  <si>
    <t>Exothermic Welding Connection</t>
  </si>
  <si>
    <t>Dyna Bolt 5/8</t>
  </si>
  <si>
    <t>Internet Subscription Expenses</t>
  </si>
  <si>
    <t>Internet Protocol Virtual Private Network (IPVPN) Subscription MITHI</t>
  </si>
  <si>
    <t>IPVPN Subscription</t>
  </si>
  <si>
    <t>Enhancement of Night Fighting System (NFS)</t>
  </si>
  <si>
    <t>Image Intensifier Tube</t>
  </si>
  <si>
    <t>Electronic Housing</t>
  </si>
  <si>
    <t>Eyecup</t>
  </si>
  <si>
    <t>Demist Shield</t>
  </si>
  <si>
    <t>Sacrificial window</t>
  </si>
  <si>
    <t>Neck Cord</t>
  </si>
  <si>
    <t>Carrying Case</t>
  </si>
  <si>
    <t>Carrying Case Strap</t>
  </si>
  <si>
    <t>Weapon Mount</t>
  </si>
  <si>
    <t>Head/Helmet Mount Adaptor</t>
  </si>
  <si>
    <t>Headmount Assembly</t>
  </si>
  <si>
    <t>Eyepiece Cover</t>
  </si>
  <si>
    <t>Eyecup Retainer</t>
  </si>
  <si>
    <t>Battery Housing Cap with Retainer</t>
  </si>
  <si>
    <t>Power Switch Knob</t>
  </si>
  <si>
    <t>Variable Gain Knob</t>
  </si>
  <si>
    <t>Eyepiece Lens Assy</t>
  </si>
  <si>
    <t>Objective Lens Assy</t>
  </si>
  <si>
    <t>Monocular Housing</t>
  </si>
  <si>
    <t>O-ring Eyepiece Lens Assy</t>
  </si>
  <si>
    <t>O-ring Main Housing</t>
  </si>
  <si>
    <t>O-ring Objective Lens Assy</t>
  </si>
  <si>
    <t>O-ring Batt Housing Cap</t>
  </si>
  <si>
    <t>O-ring Purge Screw</t>
  </si>
  <si>
    <t>Objective Lens Cap</t>
  </si>
  <si>
    <t>UHF Base Radio</t>
  </si>
  <si>
    <t>Terminal Head</t>
  </si>
  <si>
    <t>Ion Converter Module</t>
  </si>
  <si>
    <t>Brace Bracket 1/2 dia. S-40</t>
  </si>
  <si>
    <t>ICT Software Subscription</t>
  </si>
  <si>
    <t>5-02-99-070-01</t>
  </si>
  <si>
    <t>Renewal of Enterprise Anti-virus</t>
  </si>
  <si>
    <t>VPN Subscription MITHI</t>
  </si>
  <si>
    <t>VPN Subscription</t>
  </si>
  <si>
    <t>CAPITAL OUTLAY CY 2023</t>
  </si>
  <si>
    <t xml:space="preserve">Office Productivity </t>
  </si>
  <si>
    <t xml:space="preserve">Desktop Computer </t>
  </si>
  <si>
    <t>Multi-function Printer</t>
  </si>
  <si>
    <t>Information and Communications Technology Equipment</t>
  </si>
  <si>
    <t>5-06-04-050-03</t>
  </si>
  <si>
    <t>Server</t>
  </si>
  <si>
    <t>Desktop Computer</t>
  </si>
  <si>
    <t>PA Information System Development</t>
  </si>
  <si>
    <t>Enhancement of Reservist Personnel Management Information System</t>
  </si>
  <si>
    <t>Development of PA Program Objective Memorandum (POM) Management Information System (MIS)</t>
  </si>
  <si>
    <t xml:space="preserve">Server </t>
  </si>
  <si>
    <t>Enhancement of Army Training Management Information System</t>
  </si>
  <si>
    <t>UPS 6000 Watts</t>
  </si>
  <si>
    <t>Laptop Computer i7</t>
  </si>
  <si>
    <t>Laptop Computer i5</t>
  </si>
  <si>
    <t>Developers Workstation</t>
  </si>
  <si>
    <t>PA Cybersecurity Enhancement Project</t>
  </si>
  <si>
    <t>Cybersecurity SIEM</t>
  </si>
  <si>
    <t>Security Information and Event Management</t>
  </si>
  <si>
    <t xml:space="preserve">CSIRT Forensic Equipment </t>
  </si>
  <si>
    <t xml:space="preserve">Forensic Equipment </t>
  </si>
  <si>
    <t xml:space="preserve">R&amp;F Cyber Range Training </t>
  </si>
  <si>
    <t>Intrusion Detection System (IDS)/ Intrusion Prevention System (IPS) Equipment</t>
  </si>
  <si>
    <t xml:space="preserve">Network Security </t>
  </si>
  <si>
    <t xml:space="preserve">Packet Sniffing Tools </t>
  </si>
  <si>
    <t>Data Leak Prevention Tools</t>
  </si>
  <si>
    <t>VSAT Subscription</t>
  </si>
  <si>
    <t xml:space="preserve">Payment of VSAT Subscription </t>
  </si>
  <si>
    <t>Cable, Satellite, Telegraph and Radio Expenses</t>
  </si>
  <si>
    <t>Payment of PA Internet Bills (PANET)</t>
  </si>
  <si>
    <t>Payment of HPA Wi-Fi Network</t>
  </si>
  <si>
    <t>Payment of SaaS/PaaS Subscription (Roll-base)</t>
  </si>
  <si>
    <t xml:space="preserve">Payment PA Web Hosting </t>
  </si>
  <si>
    <t>Telephone Expense - Landline</t>
  </si>
  <si>
    <t>5-02-05-020-02</t>
  </si>
  <si>
    <t>Payment of Telephone Landline Bills</t>
  </si>
  <si>
    <t>Telephone Landline Bills</t>
  </si>
  <si>
    <t>R&amp;M of Communications Equipment</t>
  </si>
  <si>
    <t>R&amp;M of Military Police and Security Equipment</t>
  </si>
  <si>
    <t>units</t>
  </si>
  <si>
    <t>Web Camera 4K</t>
  </si>
  <si>
    <t>CAPITAL OUTLAY (MITHI) CY 2023</t>
  </si>
  <si>
    <t xml:space="preserve">Projector </t>
  </si>
  <si>
    <t>Sound System</t>
  </si>
  <si>
    <t>Sustainment of Newly completed facilities under TIKAS Project - 10ID, PA</t>
  </si>
  <si>
    <t>Sustainment of Newly completed facilities under TIKAS Project - 5ID, PA</t>
  </si>
  <si>
    <t>Television set</t>
  </si>
  <si>
    <t xml:space="preserve">CCTV Camera </t>
  </si>
  <si>
    <t>Speaker w/Amplifier/Mixer</t>
  </si>
  <si>
    <t xml:space="preserve">Television set </t>
  </si>
  <si>
    <t>Sustainment of Newly completed facilities under TIKAS Project - Cyber Bn &amp; NETBn, ASR, PA</t>
  </si>
  <si>
    <t>Cyber Bn/ NETBn</t>
  </si>
  <si>
    <t>Public Address System</t>
  </si>
  <si>
    <t>Television set 70"</t>
  </si>
  <si>
    <t>Television set 55"</t>
  </si>
  <si>
    <t>Television set 40"</t>
  </si>
  <si>
    <t>Desktop Computer i5</t>
  </si>
  <si>
    <t>Network Server</t>
  </si>
  <si>
    <t>Sustainment of Newly completed facilities under TIKAS Project - PAICoE, AIR, PA</t>
  </si>
  <si>
    <t>AIR</t>
  </si>
  <si>
    <t xml:space="preserve"> Smart LED TV Samsung  LED TV 40”</t>
  </si>
  <si>
    <t>Sennheizer D1 Wireless Microphone (Black)</t>
  </si>
  <si>
    <t>School Registration System (3pcs. ViewSonic 55” 4K UHD Interactive All-In-One</t>
  </si>
  <si>
    <t xml:space="preserve">Projector Screen Large 250" 16:9 Wall Mounted Canvas HD </t>
  </si>
  <si>
    <t>HP N270 27” Monitor</t>
  </si>
  <si>
    <t>LG Super UHD 4K HDR Smart LED TV 86”</t>
  </si>
  <si>
    <t>Smart LED TV Samsung UA65F8000 65"</t>
  </si>
  <si>
    <t>Samsung LED TV 40"</t>
  </si>
  <si>
    <t>Asus Vivo Book K571 Intel Core i7, 16GB RAM</t>
  </si>
  <si>
    <t>Projector Screen with stand 135”</t>
  </si>
  <si>
    <t>Epson L1455 A3 Wi-Fi Duplex All-In-One Tank Printer</t>
  </si>
  <si>
    <t>Lexmark MX622adhe Multifunction Monochrome Printer, 7", Grey (36S0920)</t>
  </si>
  <si>
    <t>Bosch Public System (6-speakers [30-watt] wall mounted)</t>
  </si>
  <si>
    <t>Sound System with speakers &amp; Wireless Discussion System</t>
  </si>
  <si>
    <t>Sony Shake X10 Components</t>
  </si>
  <si>
    <t>Yamaha STAGEPAS 600BT 680W Bluetooth PA System with Stands (2-speakers)</t>
  </si>
  <si>
    <t>unit</t>
  </si>
  <si>
    <t xml:space="preserve">Communication Equipment </t>
  </si>
  <si>
    <t>5-06-04-050-07</t>
  </si>
  <si>
    <t>Motorola DM4600e Base Station Digital (vhf-uhf radio)</t>
  </si>
  <si>
    <t>Motorola Base Radio Station (vhf-uhf) w/ antenna</t>
  </si>
  <si>
    <t>(Office Productivity) Enhancement of ICT Equipment MITHI</t>
  </si>
  <si>
    <t>HPAG6</t>
  </si>
  <si>
    <t>PAMU</t>
  </si>
  <si>
    <t>HPA</t>
  </si>
  <si>
    <t>RESCOM</t>
  </si>
  <si>
    <t>NETBn</t>
  </si>
  <si>
    <t>Cyber Bn</t>
  </si>
  <si>
    <t>PA-RTA Cyber Security SMEE (In-Country)</t>
  </si>
  <si>
    <t>5-02-03-210-02</t>
  </si>
  <si>
    <t>Airconditioning Unit</t>
  </si>
  <si>
    <t xml:space="preserve">Semi-Expendable - Office Equipment </t>
  </si>
  <si>
    <t xml:space="preserve">Router </t>
  </si>
  <si>
    <t xml:space="preserve">Wireless Router </t>
  </si>
  <si>
    <t xml:space="preserve">24 ports Management Switch </t>
  </si>
  <si>
    <t xml:space="preserve">24 ports Distribution Switch </t>
  </si>
  <si>
    <t>Wi-Fi Mesh</t>
  </si>
  <si>
    <t>(Office Productivity) ICT Equipment Maintenance MITHI</t>
  </si>
  <si>
    <t>(Office Productivity) Renewal of Enterprise Anti-virus MITHI</t>
  </si>
  <si>
    <t>Public Biidding</t>
  </si>
  <si>
    <t>(Office Productivity) Enhancement of Closed Network MITHI</t>
  </si>
  <si>
    <t xml:space="preserve">Repair and Maintenance of Communication Equipment </t>
  </si>
  <si>
    <t xml:space="preserve">Process thru Early Procurement </t>
  </si>
  <si>
    <t>MITHI CY 2023</t>
  </si>
  <si>
    <t>CO CY 2023</t>
  </si>
  <si>
    <t>None</t>
  </si>
  <si>
    <t>PAWAF</t>
  </si>
  <si>
    <t>SPF</t>
  </si>
  <si>
    <t>MITHI</t>
  </si>
  <si>
    <t>Paint (Black)</t>
  </si>
  <si>
    <t>Paint (Green)</t>
  </si>
  <si>
    <t>(Office Productivity) Enhancement of Office Equipment MITHI</t>
  </si>
  <si>
    <t>Mandatory</t>
  </si>
  <si>
    <t>Capital Outlay</t>
  </si>
  <si>
    <t>Sub-Total</t>
  </si>
  <si>
    <t>Grand-Total</t>
  </si>
  <si>
    <t>Date:  14 November 2022</t>
  </si>
  <si>
    <t>MAJ          (SC)          PA</t>
  </si>
  <si>
    <t xml:space="preserve">Payment of IPVPN Subscription </t>
  </si>
  <si>
    <t>PA-USARPAC Signal (C4S) Operations SMEE 24-1 (In-Country)</t>
  </si>
  <si>
    <t>PA-USARPAC Cyber/EW Defense SMEE (In-Country)</t>
  </si>
  <si>
    <t>PA-USARPAC Signal (C4S) Operations SMEE 24-2 (In-Country)</t>
  </si>
  <si>
    <t>PA-TNI AD C4S SMEE (In-Country)</t>
  </si>
  <si>
    <t xml:space="preserve">Ink </t>
  </si>
  <si>
    <t>Tokenfor SME</t>
  </si>
  <si>
    <t>Meals during Preparation (3 days)</t>
  </si>
  <si>
    <t xml:space="preserve">  Breakfast</t>
  </si>
  <si>
    <t xml:space="preserve">  Lunch</t>
  </si>
  <si>
    <t xml:space="preserve">  Dinner</t>
  </si>
  <si>
    <t>Meals during D-day (7 days)</t>
  </si>
  <si>
    <t xml:space="preserve">  AM Snacks</t>
  </si>
  <si>
    <t xml:space="preserve">  Lunch </t>
  </si>
  <si>
    <t xml:space="preserve">  PM Snacks </t>
  </si>
  <si>
    <t xml:space="preserve">Cocktails after Closing Ceremony </t>
  </si>
  <si>
    <t>pack</t>
  </si>
  <si>
    <t xml:space="preserve">lot </t>
  </si>
  <si>
    <t>Project Procurement Management Plan (PPMP) CY 2024</t>
  </si>
  <si>
    <t xml:space="preserve">Lunch </t>
  </si>
  <si>
    <t xml:space="preserve">PM Snacks </t>
  </si>
  <si>
    <t xml:space="preserve">G6 Hosted Dinner </t>
  </si>
  <si>
    <t>PA-JGSDF C4S SMEE (In Country)</t>
  </si>
  <si>
    <t>PA-USARPAC Cyber/EW Integration SMEE (In-Country)</t>
  </si>
  <si>
    <t>PA-SA C4S SMEE (In-Country)</t>
  </si>
  <si>
    <t>Cyber Exercise</t>
  </si>
  <si>
    <t xml:space="preserve">Printer Ink </t>
  </si>
  <si>
    <t>Bond Paper 70GSM A4</t>
  </si>
  <si>
    <t>Masking Tape 1/4</t>
  </si>
  <si>
    <t>Specialty Paper</t>
  </si>
  <si>
    <t>Certificate Holder</t>
  </si>
  <si>
    <t xml:space="preserve">Heavy Duty Stapler </t>
  </si>
  <si>
    <t>Staple Wire Standard</t>
  </si>
  <si>
    <t>Alcohol Spray 70%</t>
  </si>
  <si>
    <t>Facemask Cloth (Personalized)</t>
  </si>
  <si>
    <t>Gigabit Network Tap Switch</t>
  </si>
  <si>
    <t xml:space="preserve">2TB SSD </t>
  </si>
  <si>
    <t xml:space="preserve">Universal Power Supply Unit </t>
  </si>
  <si>
    <t>Dual-Bay Hard Drive Docking Station</t>
  </si>
  <si>
    <t xml:space="preserve">Extension Wire 15meters </t>
  </si>
  <si>
    <t>64GB Ultra USB</t>
  </si>
  <si>
    <t>Office Productivity Software</t>
  </si>
  <si>
    <t xml:space="preserve">VMWare Workstation 15 PRO </t>
  </si>
  <si>
    <t>Anti-Virus</t>
  </si>
  <si>
    <t>Breakfast (5 days)</t>
  </si>
  <si>
    <t>AM Snacks (5 days)</t>
  </si>
  <si>
    <t>Lunch (5 days)</t>
  </si>
  <si>
    <t>PM Snacks (5 days)</t>
  </si>
  <si>
    <t>Dinner (5 days)</t>
  </si>
  <si>
    <t>rms</t>
  </si>
  <si>
    <t>boxes</t>
  </si>
  <si>
    <t>1st Day</t>
  </si>
  <si>
    <t xml:space="preserve">   Breakfast </t>
  </si>
  <si>
    <t xml:space="preserve">   Lunch</t>
  </si>
  <si>
    <t xml:space="preserve">   Snacks (AM and PM)</t>
  </si>
  <si>
    <t>2nd Day</t>
  </si>
  <si>
    <t xml:space="preserve">   Cocktails</t>
  </si>
  <si>
    <t>Airfare (PAMU Reps from Luzon)</t>
  </si>
  <si>
    <t>H5ID, PA</t>
  </si>
  <si>
    <t>H9ID, PA</t>
  </si>
  <si>
    <t>Airfare (PAMU Reps from Visayas)</t>
  </si>
  <si>
    <t>H3ID, PA</t>
  </si>
  <si>
    <t>H8ID, PA</t>
  </si>
  <si>
    <t>H53EBde</t>
  </si>
  <si>
    <t>Airfare (PAMU Reps from Mindanao)</t>
  </si>
  <si>
    <t>H1ID, PA</t>
  </si>
  <si>
    <t>H4ID, PA</t>
  </si>
  <si>
    <t>H6ID, PA</t>
  </si>
  <si>
    <t xml:space="preserve"> H10ID, PA</t>
  </si>
  <si>
    <t xml:space="preserve"> H11ID, PA</t>
  </si>
  <si>
    <t>H52EBde</t>
  </si>
  <si>
    <t>H54EBde</t>
  </si>
  <si>
    <t>H55EBde</t>
  </si>
  <si>
    <t>Cybersecurity Awareness Month</t>
  </si>
  <si>
    <t>Tarpulin</t>
  </si>
  <si>
    <t>Token for Keynote Speakers</t>
  </si>
  <si>
    <t>Cybersecurity Magazine</t>
  </si>
  <si>
    <t>Venue</t>
  </si>
  <si>
    <t>Antigen Test Kit</t>
  </si>
  <si>
    <t xml:space="preserve">   AM Snacks</t>
  </si>
  <si>
    <t xml:space="preserve">   PM Snacks</t>
  </si>
  <si>
    <t>Cyber Risk Assessment (CRA)</t>
  </si>
  <si>
    <t>CyBn:</t>
  </si>
  <si>
    <t xml:space="preserve">Printer (Epson EcoTank) </t>
  </si>
  <si>
    <t>2TB SSD with Enclosure</t>
  </si>
  <si>
    <t>Winhex Lab Edition</t>
  </si>
  <si>
    <t>Broad Band Router</t>
  </si>
  <si>
    <t>USB WiFi Adapter</t>
  </si>
  <si>
    <t>HDMI Cable Copper</t>
  </si>
  <si>
    <t>Extension Wire 5 meters</t>
  </si>
  <si>
    <t>1-10 Infantry Divisions:</t>
  </si>
  <si>
    <t>11 Infantry Division:</t>
  </si>
  <si>
    <t>TRADOC:</t>
  </si>
  <si>
    <t>1BCT(P), AAR, ARMOR DIV, AIR(P), CMOR(P), SFR(A), FSRR, ARESCOM, ASCOM, IMCOM, Aviation Regiment, LRR, 51EBde and FCPA:</t>
  </si>
  <si>
    <t>Computer Security Incident Response Team Training</t>
  </si>
  <si>
    <t>Printer Ink (Yellow)</t>
  </si>
  <si>
    <t>Printer Ink (Magenta)</t>
  </si>
  <si>
    <t>Printer Ink (Cyan)</t>
  </si>
  <si>
    <t>Permanent Marker (Black)</t>
  </si>
  <si>
    <t>Whiteboard Marker (Blue)</t>
  </si>
  <si>
    <t>Whiteboard Marker (Black)</t>
  </si>
  <si>
    <t>Hardware:</t>
  </si>
  <si>
    <t>Type C Hub Adapter,USB C Aluminum Multi Port</t>
  </si>
  <si>
    <t>SD Card Reader</t>
  </si>
  <si>
    <t>4TB External 3.0 HDD</t>
  </si>
  <si>
    <t>128GB Ultra USB 3.0 Drive with Type C adapter</t>
  </si>
  <si>
    <t>Dual-Bay Hard Drive Docking Station with Offline Clone</t>
  </si>
  <si>
    <t>Hard Disk Drive 3.5 1TB</t>
  </si>
  <si>
    <t xml:space="preserve">Gigabit Network Tap Switch </t>
  </si>
  <si>
    <t xml:space="preserve">Voltage Surge Protector </t>
  </si>
  <si>
    <t>Pelican Waterproof  Carrying Case</t>
  </si>
  <si>
    <t>15" Pelican Laptop Case</t>
  </si>
  <si>
    <t>PATCH CABLE 5M 1GB</t>
  </si>
  <si>
    <t xml:space="preserve">5M EXTENSION WIRE 4 GANG </t>
  </si>
  <si>
    <t>Pocket Wifi</t>
  </si>
  <si>
    <t>WiFi Router</t>
  </si>
  <si>
    <t>Software:</t>
  </si>
  <si>
    <t>Microsoft Windows 10 Pro 64 Bit OEM</t>
  </si>
  <si>
    <t>MS Office Pro 2019 Eng 1 Lic</t>
  </si>
  <si>
    <t>CSIRT Symposium/Convention/Workshop</t>
  </si>
  <si>
    <t xml:space="preserve">   Breakfast</t>
  </si>
  <si>
    <t xml:space="preserve">   Snacks AM</t>
  </si>
  <si>
    <t xml:space="preserve">   Snacks PM</t>
  </si>
  <si>
    <t>Support to VAPT</t>
  </si>
  <si>
    <t>External Solid State Drive 1TB</t>
  </si>
  <si>
    <t>Wifi Ethernet Adapter</t>
  </si>
  <si>
    <t>Office Productivity Tool</t>
  </si>
  <si>
    <t>Anti-virus</t>
  </si>
  <si>
    <t>Office Supplies</t>
  </si>
  <si>
    <t>Envelope</t>
  </si>
  <si>
    <t>Printer Ink (EPSON L3110)</t>
  </si>
  <si>
    <t>rims</t>
  </si>
  <si>
    <t>5-02-02-010-02</t>
  </si>
  <si>
    <t>Signal Family Consultation, Visitation, Conference and Technology Day 2023</t>
  </si>
  <si>
    <t>OG6 Family Conference</t>
  </si>
  <si>
    <t>Meals of Participants (19-20 November 2022)</t>
  </si>
  <si>
    <t>Tokens for Participants</t>
  </si>
  <si>
    <t>Printer (EPSON L3110) 3-IN-1</t>
  </si>
  <si>
    <t>Laptop Computer (Lenovo)</t>
  </si>
  <si>
    <t>Canon EOS 800D</t>
  </si>
  <si>
    <t>Backdraft (6'x10')</t>
  </si>
  <si>
    <t>Spider (6'x3')</t>
  </si>
  <si>
    <t>C4S Support to Philippine Army Anniversary</t>
  </si>
  <si>
    <t>Token for GOHAS</t>
  </si>
  <si>
    <t>Cybersecurity Handbook</t>
  </si>
  <si>
    <t>Tarpaulin</t>
  </si>
  <si>
    <t>Speciaty Paper for Certificates</t>
  </si>
  <si>
    <t>Epson Ink</t>
  </si>
  <si>
    <t>Ribbon</t>
  </si>
  <si>
    <t>Scissors</t>
  </si>
  <si>
    <t>Ricarte Hall Rental</t>
  </si>
  <si>
    <t>Patio Rental</t>
  </si>
  <si>
    <t>Pavilion Rental</t>
  </si>
  <si>
    <t>3 Gang Outlet</t>
  </si>
  <si>
    <t>Surface Plug</t>
  </si>
  <si>
    <t>Flat Cord</t>
  </si>
  <si>
    <t>THHN Wire 12</t>
  </si>
  <si>
    <t>PVC Tape</t>
  </si>
  <si>
    <t>Admin requirements:</t>
  </si>
  <si>
    <t>Electrical requirements:</t>
  </si>
  <si>
    <t>SDI Cable</t>
  </si>
  <si>
    <t>UGREEN Video Capture Card 4k HDMI to USB/Type-C</t>
  </si>
  <si>
    <t>Vention USB Sound Card USB to 3.5mm Audio Adapter</t>
  </si>
  <si>
    <t>Rubber Cable Ramp 1inch</t>
  </si>
  <si>
    <t>Flat wire Gauge 16</t>
  </si>
  <si>
    <t>Zoom Subscription upgrade to 1000 Participants (1 month)</t>
  </si>
  <si>
    <t>RJ45 Ethernet Connector</t>
  </si>
  <si>
    <t>Energizer Battery AA (1 pair)</t>
  </si>
  <si>
    <t>STP Cable CAT6 1376 (Belden)</t>
  </si>
  <si>
    <t>Media Converter Giga</t>
  </si>
  <si>
    <t>RJ45 (AMP)</t>
  </si>
  <si>
    <t>Other C4S requirements:</t>
  </si>
  <si>
    <t>acct</t>
  </si>
  <si>
    <t xml:space="preserve">box </t>
  </si>
  <si>
    <t>AM Snacks (Technology Day)</t>
  </si>
  <si>
    <t>Lunch (Technology Day)</t>
  </si>
  <si>
    <t>PM Snacks (Technology Day)</t>
  </si>
  <si>
    <t>Dinner (Technology Day)</t>
  </si>
  <si>
    <t>AM Snacks (C4ISTAR Exhibit)</t>
  </si>
  <si>
    <t>Lunch (C4ISTAR Exhibit)</t>
  </si>
  <si>
    <t>PM Snacks (C4ISTAR Exhibit)</t>
  </si>
  <si>
    <t>Dinner (C4ISTAR Exhibit)</t>
  </si>
  <si>
    <t>Table Rental</t>
  </si>
  <si>
    <t>Meals and Snacks for Preparation:</t>
  </si>
  <si>
    <t>Refreshments (Technology Day)</t>
  </si>
  <si>
    <t>Meals and Snacks for the D-Day:</t>
  </si>
  <si>
    <t>Consolidation at Fort Magsaysay</t>
  </si>
  <si>
    <t xml:space="preserve">Meals </t>
  </si>
  <si>
    <t xml:space="preserve">Snacks </t>
  </si>
  <si>
    <t>UHF Female PL259 Straight Connector</t>
  </si>
  <si>
    <t xml:space="preserve">BNC Male – TNC Female Connector </t>
  </si>
  <si>
    <t>BNC Connector</t>
  </si>
  <si>
    <t>SO 239 Connectors</t>
  </si>
  <si>
    <t>TNC plug with boot</t>
  </si>
  <si>
    <t>Transmission cable</t>
  </si>
  <si>
    <t>Hose Clamp</t>
  </si>
  <si>
    <t>PL259 Connectors</t>
  </si>
  <si>
    <t>Center Radial Stainless Pipe (1 ½” x 1.2)</t>
  </si>
  <si>
    <t>Bracket Stainless Pipe (1 ¼” in x 1.5)</t>
  </si>
  <si>
    <t>Stainless Flat Bar (1.5 in x 3mm)</t>
  </si>
  <si>
    <t>Stainless Angle bar (1.5” x 1.5” x 3mm)</t>
  </si>
  <si>
    <t>Aluminum Tube 5/8 x 21 ft (inside element)</t>
  </si>
  <si>
    <t>Aluminum Tube 3/4 x 16 ft (outside element)</t>
  </si>
  <si>
    <t>Welding rod</t>
  </si>
  <si>
    <t>Battery Paper insulator (3”)</t>
  </si>
  <si>
    <t>Spray paint 200g</t>
  </si>
  <si>
    <t>Thermal Adhesive Tape (20mm)</t>
  </si>
  <si>
    <t>Step drill  (3pcs 4-12mm, 4-20mm, 4-32mm)</t>
  </si>
  <si>
    <t>Velcro (1”)</t>
  </si>
  <si>
    <t>Paint olive drab</t>
  </si>
  <si>
    <t>Epoxy (marine)</t>
  </si>
  <si>
    <t>Round File (6”)</t>
  </si>
  <si>
    <t>Flat File (150mm)</t>
  </si>
  <si>
    <t>Flat Bar (Aluminum ½ x 1mm)</t>
  </si>
  <si>
    <t>PVC electrical pipe (0.5”)</t>
  </si>
  <si>
    <t>Cut-off cutting disk</t>
  </si>
  <si>
    <t>Jigsaw blade (Aluminum Cutting)</t>
  </si>
  <si>
    <t>Angle Bar (Aluminum ½” x ½” x 1mm)</t>
  </si>
  <si>
    <t>Grinding stone</t>
  </si>
  <si>
    <t>Battery Wrap (170mm)</t>
  </si>
  <si>
    <t>Nickel Strip/Tabbing Wires (0.12 x 6mm)</t>
  </si>
  <si>
    <t>Cutting Disk</t>
  </si>
  <si>
    <t>Drill bit (6.4mm)</t>
  </si>
  <si>
    <t>Drill bit (4.8mm)</t>
  </si>
  <si>
    <t>Drill bit (3.2mm)</t>
  </si>
  <si>
    <t>Soldering lead (0.8mm)</t>
  </si>
  <si>
    <t>Sand paper</t>
  </si>
  <si>
    <t>Blind rivets ¼ x ½”</t>
  </si>
  <si>
    <t xml:space="preserve">Blind rivets 1/8 x ½” </t>
  </si>
  <si>
    <t>U-bolt</t>
  </si>
  <si>
    <t>VSAT one (1) Month subscription Unlimited (15mbps up/50mbps down) for the month of April 2023</t>
  </si>
  <si>
    <t>Wireless Router</t>
  </si>
  <si>
    <t>RG45 Connector</t>
  </si>
  <si>
    <t>UTP Cable</t>
  </si>
  <si>
    <t>C4S Support to ECG</t>
  </si>
  <si>
    <t>C4S Support for PH-US Balikatan Exercise</t>
  </si>
  <si>
    <t>C4S Support to CIEFC</t>
  </si>
  <si>
    <t>C4S Support to Wallace</t>
  </si>
  <si>
    <t>C4S Support to A2AD Team NETC</t>
  </si>
  <si>
    <t>C4S Support to CERAB</t>
  </si>
  <si>
    <t>Back to Unit</t>
  </si>
  <si>
    <t>PA-Wide Signal Officer Orientation Training</t>
  </si>
  <si>
    <t>UHF Female PL 259 Traight Connector</t>
  </si>
  <si>
    <t>BNC Male - TNC Female Connector</t>
  </si>
  <si>
    <t>Remote Ethernet Device (RED)</t>
  </si>
  <si>
    <t>RJ45 Connector</t>
  </si>
  <si>
    <t>10 meters HDMI Cable</t>
  </si>
  <si>
    <t>Automatic Voltage Regulator</t>
  </si>
  <si>
    <t>VSAT one (1) Month Unlimited Subscription (15mbps up/50mbps down)</t>
  </si>
  <si>
    <t>C-purlins (1.2mm x 2"x3" x 20ft)</t>
  </si>
  <si>
    <t>GI-pipe (Sched # 20 x 20ft)</t>
  </si>
  <si>
    <t>Cement</t>
  </si>
  <si>
    <t>Drill Bit</t>
  </si>
  <si>
    <t>Round Bar (8mm)</t>
  </si>
  <si>
    <t>Round Bar (10mm)</t>
  </si>
  <si>
    <t>Gravel</t>
  </si>
  <si>
    <t>Sand</t>
  </si>
  <si>
    <t>Tum and Buckle</t>
  </si>
  <si>
    <t>Wire Roof Tube</t>
  </si>
  <si>
    <t>Guying Wire</t>
  </si>
  <si>
    <t>kl</t>
  </si>
  <si>
    <t>sack</t>
  </si>
  <si>
    <t>C4S Support for AFP Joint Exercise (AJEX)</t>
  </si>
  <si>
    <t>White Board with Stand 4x8 feet</t>
  </si>
  <si>
    <t>White Board Marker</t>
  </si>
  <si>
    <t>Bond Paper (A4)</t>
  </si>
  <si>
    <t xml:space="preserve">Folder Long (AOR/ACR) </t>
  </si>
  <si>
    <t>AA Battery</t>
  </si>
  <si>
    <t>EPSON Ink</t>
  </si>
  <si>
    <t xml:space="preserve">Ball pen </t>
  </si>
  <si>
    <t>Pencil</t>
  </si>
  <si>
    <t>Specialty paper (Certificate)</t>
  </si>
  <si>
    <t>Clear Holder (Certificate)</t>
  </si>
  <si>
    <t>Snacks of Instructors/Asst Instructors</t>
  </si>
  <si>
    <t xml:space="preserve">Snacks Opening/Closing  Ceremony </t>
  </si>
  <si>
    <t xml:space="preserve">SMMART Deployment </t>
  </si>
  <si>
    <t>Territorial Signal Battalions of ASR</t>
  </si>
  <si>
    <t>Spot welder</t>
  </si>
  <si>
    <t xml:space="preserve">Walker Telephone Lineman Handset Tester </t>
  </si>
  <si>
    <t>VSWR/antenna tester</t>
  </si>
  <si>
    <t>Cordless Drill with Drill Bit (stone and metal)</t>
  </si>
  <si>
    <t>Multi Tester Digital</t>
  </si>
  <si>
    <t>Grinder Machine</t>
  </si>
  <si>
    <t>Allen Wrench Set</t>
  </si>
  <si>
    <t>Soldering Iron Station Rework</t>
  </si>
  <si>
    <t>Docking Station</t>
  </si>
  <si>
    <t>Hot Air</t>
  </si>
  <si>
    <t xml:space="preserve">Hot Air Soldering Station </t>
  </si>
  <si>
    <t>Portable Air Blower</t>
  </si>
  <si>
    <t>Electronic Heat Gun</t>
  </si>
  <si>
    <t>Socket Wrench (1 Set)</t>
  </si>
  <si>
    <t>Heavy Duty Extension Wire 15M Gang</t>
  </si>
  <si>
    <t xml:space="preserve">set </t>
  </si>
  <si>
    <t>SIMBn, ASR</t>
  </si>
  <si>
    <t>Tool Organizer</t>
  </si>
  <si>
    <t>Digital Multi Tester</t>
  </si>
  <si>
    <t>Analog Multi Tester</t>
  </si>
  <si>
    <t>Screw Driver</t>
  </si>
  <si>
    <t>Pliers</t>
  </si>
  <si>
    <t>Mini Screw Drivers</t>
  </si>
  <si>
    <t>Mini Pliers</t>
  </si>
  <si>
    <t>Precision Tools</t>
  </si>
  <si>
    <t>Soldering Iron 40W</t>
  </si>
  <si>
    <t>Allen Wrench</t>
  </si>
  <si>
    <t>Soldering Iron 30 W</t>
  </si>
  <si>
    <t>Soldering Lead</t>
  </si>
  <si>
    <t>Cutting Knife</t>
  </si>
  <si>
    <t>1ID (Pagadian)</t>
  </si>
  <si>
    <t>2ID (Tanay)</t>
  </si>
  <si>
    <t>3ID (Roxas)</t>
  </si>
  <si>
    <t>4ID (Cagayan de Oro)</t>
  </si>
  <si>
    <t>5ID (Cauayan)</t>
  </si>
  <si>
    <t>7ID (Fort Magsaysay)</t>
  </si>
  <si>
    <t>6ID (Cotabato)</t>
  </si>
  <si>
    <t>8ID (Tacloban)</t>
  </si>
  <si>
    <t>9ID (Naga)</t>
  </si>
  <si>
    <t>10ID (Davao)</t>
  </si>
  <si>
    <t>11ID (Jolo)</t>
  </si>
  <si>
    <t>Indicative Annual Procurement Plan (IAPP) CY 2024</t>
  </si>
  <si>
    <t>MOOE CY 2024</t>
  </si>
  <si>
    <t>Rubber 1sq ft</t>
  </si>
  <si>
    <t>Force fit clip</t>
  </si>
  <si>
    <t>Terminal connector</t>
  </si>
  <si>
    <t>Spring</t>
  </si>
  <si>
    <t>Flat latex paint</t>
  </si>
  <si>
    <t>Polytope/body filler</t>
  </si>
  <si>
    <t>Rugby</t>
  </si>
  <si>
    <t>Sad paper #600</t>
  </si>
  <si>
    <t>Engineering plastic 1ft x 1ft</t>
  </si>
  <si>
    <t>Spring 1 mtr</t>
  </si>
  <si>
    <t>Connector cord</t>
  </si>
  <si>
    <t>Pin</t>
  </si>
  <si>
    <t>Metal epoxy</t>
  </si>
  <si>
    <t>Electric drill bolt</t>
  </si>
  <si>
    <t>Jungle pack</t>
  </si>
  <si>
    <t>Velcro/Magic tape</t>
  </si>
  <si>
    <t>Battery 112VDC/7Ah sealed type</t>
  </si>
  <si>
    <t>Power supply/Charger 12-12.6V</t>
  </si>
  <si>
    <t>Buck converter</t>
  </si>
  <si>
    <t>Project box</t>
  </si>
  <si>
    <t>Stainless Tube 1" x 6"</t>
  </si>
  <si>
    <t>Aluminum tube 19mm x 2.7ft</t>
  </si>
  <si>
    <t>Aluminum tube 15mm x 4ft</t>
  </si>
  <si>
    <t>Bolt &amp; nuts stainless 19mm x 2"</t>
  </si>
  <si>
    <t>Hose clamp stainless 25mm</t>
  </si>
  <si>
    <t>Welding rod stainless</t>
  </si>
  <si>
    <t>All purpose epoxy 375g</t>
  </si>
  <si>
    <t>Soldering lead</t>
  </si>
  <si>
    <t>Shrinkable tube 1" x 1mtr</t>
  </si>
  <si>
    <t>PL259 male &amp; female connector</t>
  </si>
  <si>
    <t>Stranded copper wire #14</t>
  </si>
  <si>
    <t>Hacksaw blade</t>
  </si>
  <si>
    <t>Metal/Stainless Drill bit #14</t>
  </si>
  <si>
    <t>Blind rivet 1/4</t>
  </si>
  <si>
    <t>TNC Connector</t>
  </si>
  <si>
    <t>Paint Olive drab</t>
  </si>
  <si>
    <t>Sand paper #800</t>
  </si>
  <si>
    <t>Sand paper #30</t>
  </si>
  <si>
    <t>Mic Connector male and female</t>
  </si>
  <si>
    <t>Aluminum 2x3</t>
  </si>
  <si>
    <t>Blind rivet 1/8</t>
  </si>
  <si>
    <t>Steel epoxy</t>
  </si>
  <si>
    <t>Stainless allen bolt</t>
  </si>
  <si>
    <t>Flat bar 1ft</t>
  </si>
  <si>
    <t>Bolt and butterfly nut 1/4x8</t>
  </si>
  <si>
    <t>mtr</t>
  </si>
  <si>
    <t>UHF/FM Handheld Radio</t>
  </si>
  <si>
    <t xml:space="preserve">Spare Battery </t>
  </si>
  <si>
    <t>Radio Programming Cable</t>
  </si>
  <si>
    <t>Procurement will be on 1st to 4th Qtr 2024</t>
  </si>
  <si>
    <t>GAA CY 2024</t>
  </si>
  <si>
    <t>Training Expenses</t>
  </si>
  <si>
    <t>Projects to be implemented through Early Procurement Activities</t>
  </si>
  <si>
    <t>Fabrication of Secure Mode VHF Repeater System (SMVRS)</t>
  </si>
  <si>
    <t>Blade Antenna, Whip</t>
  </si>
  <si>
    <t>KDU Kit Green</t>
  </si>
  <si>
    <t>HF Dipole Antenna</t>
  </si>
  <si>
    <t>HF MP Lithium-ion Battery 28.8V</t>
  </si>
  <si>
    <t>Battery pack rechargeable 7.0AHR lith GRN</t>
  </si>
  <si>
    <t>Handheld Radio Battery Charger - 2bay</t>
  </si>
  <si>
    <t>Hand Set H-250</t>
  </si>
  <si>
    <t>GPS Antenna</t>
  </si>
  <si>
    <t>Repair and Maintenance of Accessories of Tactical Radio (FMS)</t>
  </si>
  <si>
    <t>Enhancement of Total Protection System</t>
  </si>
  <si>
    <t>Surge Protection Device for Data-Lines, Radio, Modem RJ45 Ethernet</t>
  </si>
  <si>
    <t>PoE Surge Protection Device DC48V 10-pin IDU ODU</t>
  </si>
  <si>
    <t>Enclosure, Grounding Wires, Bar Terminals, Connectors &amp; Consumables</t>
  </si>
  <si>
    <t>One (1) unit of eca3G LP-Series "all-in-one" Surge Protection 240KA &amp; Digital-Grounding Device with equi-potential bonding for install near electrical DB; can cover an area of 10x10m</t>
  </si>
  <si>
    <t>Negotiated 53.8</t>
  </si>
  <si>
    <t>Date:  25 April 2023</t>
  </si>
  <si>
    <t>Payment for Support and Services of Zimbra Email</t>
  </si>
  <si>
    <t>5-02-13-050-03</t>
  </si>
  <si>
    <t>R&amp;M of ICT Equipment</t>
  </si>
  <si>
    <t>Enhancement of Server (Virtualization)</t>
  </si>
  <si>
    <t>24 Port Switch Manage</t>
  </si>
  <si>
    <t>Wifi Access Point Outdoor</t>
  </si>
  <si>
    <t>16 Port Switch Manage</t>
  </si>
  <si>
    <t xml:space="preserve">Printer 3 in 1 </t>
  </si>
  <si>
    <t>8 Port Switch Unmanage</t>
  </si>
  <si>
    <t>Media Converter Single Mode</t>
  </si>
  <si>
    <t>UPS 700VA 360W 230V</t>
  </si>
  <si>
    <t>ICT Specialization Courses</t>
  </si>
  <si>
    <t xml:space="preserve">CybersCool Program </t>
  </si>
  <si>
    <t>Cyber Strategy and Policy Program</t>
  </si>
  <si>
    <t xml:space="preserve">Repair and Maintenance of ICT Equipment </t>
  </si>
  <si>
    <t>Is this an Early Procurement Activity? (Yes/No)</t>
  </si>
  <si>
    <t>Yes</t>
  </si>
  <si>
    <t>No</t>
  </si>
  <si>
    <t>4K Android TV with stand</t>
  </si>
  <si>
    <t>Cat5 UTP Cable</t>
  </si>
  <si>
    <t>High Speed HDMI Cable 20m</t>
  </si>
  <si>
    <t>High Speed HDMI Cable 15m</t>
  </si>
  <si>
    <t>High Speed HDMI Cable 5m</t>
  </si>
  <si>
    <t>1x4 HDMI Splitter</t>
  </si>
  <si>
    <t>1x8 HDMI Splitter</t>
  </si>
  <si>
    <t xml:space="preserve">1080P 50 HDMI Extender over Singler Cat5e/6 </t>
  </si>
  <si>
    <t>16port Switch Hub</t>
  </si>
  <si>
    <t>Regular Plug</t>
  </si>
  <si>
    <t>4 Gang Heavy Duty Surface Type Outlet</t>
  </si>
  <si>
    <t>Blue Force Tracking System (2ID, 201Bde, 202Bde and 203Bde)  (9ID, 901Bde, 902Bde and 903Bde)</t>
  </si>
  <si>
    <t>LUIS REX D BERGANTE</t>
  </si>
  <si>
    <t>Chairperson, PABAC 1</t>
  </si>
  <si>
    <t>Major General             PA</t>
  </si>
  <si>
    <t>Telephone Sets</t>
  </si>
  <si>
    <t>Repair and Maintenance of Tactical Radios (Harris)</t>
  </si>
  <si>
    <t xml:space="preserve">Harris Manpack Batteries </t>
  </si>
  <si>
    <t>Harris HH Batteries</t>
  </si>
  <si>
    <t>Routers</t>
  </si>
  <si>
    <t>Photocopier</t>
  </si>
  <si>
    <t>Television Screen/Monitor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</si>
</sst>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#,##0_ ;\-#,##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rgb="FFFF0000"/>
      <name val="Arial Narrow"/>
      <family val="2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</font>
    <font>
      <b/>
      <u/>
      <sz val="10"/>
      <color theme="1"/>
      <name val="Arial"/>
      <family val="2"/>
    </font>
    <font>
      <sz val="10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1FFCE"/>
        <bgColor indexed="64"/>
      </patternFill>
    </fill>
    <fill>
      <patternFill patternType="solid">
        <fgColor rgb="FFD6EAC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" fillId="0" borderId="0"/>
  </cellStyleXfs>
  <cellXfs count="247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 wrapText="1"/>
    </xf>
    <xf numFmtId="164" fontId="2" fillId="3" borderId="0" xfId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3" borderId="1" xfId="1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3" fontId="2" fillId="3" borderId="0" xfId="0" applyNumberFormat="1" applyFont="1" applyFill="1" applyAlignment="1">
      <alignment vertical="center" wrapText="1"/>
    </xf>
    <xf numFmtId="0" fontId="2" fillId="3" borderId="0" xfId="0" applyFont="1" applyFill="1" applyAlignment="1">
      <alignment horizontal="center" vertical="center"/>
    </xf>
    <xf numFmtId="164" fontId="2" fillId="3" borderId="0" xfId="1" applyFont="1" applyFill="1" applyAlignment="1">
      <alignment vertical="center"/>
    </xf>
    <xf numFmtId="0" fontId="4" fillId="0" borderId="0" xfId="0" applyFont="1"/>
    <xf numFmtId="3" fontId="4" fillId="3" borderId="0" xfId="0" applyNumberFormat="1" applyFont="1" applyFill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3" fontId="2" fillId="3" borderId="0" xfId="0" applyNumberFormat="1" applyFont="1" applyFill="1" applyAlignment="1">
      <alignment horizontal="center" vertical="center" wrapText="1"/>
    </xf>
    <xf numFmtId="0" fontId="3" fillId="2" borderId="1" xfId="0" quotePrefix="1" applyFont="1" applyFill="1" applyBorder="1" applyAlignment="1">
      <alignment horizontal="center" vertical="center"/>
    </xf>
    <xf numFmtId="3" fontId="2" fillId="3" borderId="1" xfId="1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/>
    </xf>
    <xf numFmtId="3" fontId="2" fillId="3" borderId="0" xfId="0" applyNumberFormat="1" applyFont="1" applyFill="1" applyAlignment="1">
      <alignment horizontal="center" vertical="center"/>
    </xf>
    <xf numFmtId="0" fontId="3" fillId="2" borderId="0" xfId="0" quotePrefix="1" applyFont="1" applyFill="1" applyAlignment="1">
      <alignment horizontal="center" vertical="center" wrapText="1"/>
    </xf>
    <xf numFmtId="164" fontId="2" fillId="3" borderId="0" xfId="1" applyFont="1" applyFill="1" applyBorder="1" applyAlignment="1">
      <alignment horizontal="left" vertical="center" wrapText="1"/>
    </xf>
    <xf numFmtId="164" fontId="2" fillId="3" borderId="0" xfId="1" applyFont="1" applyFill="1" applyBorder="1" applyAlignment="1">
      <alignment horizontal="center" vertical="center" wrapText="1"/>
    </xf>
    <xf numFmtId="3" fontId="2" fillId="3" borderId="0" xfId="1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 vertical="center" wrapText="1"/>
    </xf>
    <xf numFmtId="164" fontId="4" fillId="3" borderId="0" xfId="1" applyFont="1" applyFill="1" applyAlignment="1">
      <alignment horizontal="left" vertical="center" wrapText="1"/>
    </xf>
    <xf numFmtId="164" fontId="4" fillId="3" borderId="0" xfId="1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3" fontId="4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164" fontId="2" fillId="3" borderId="0" xfId="1" applyFont="1" applyFill="1" applyAlignment="1">
      <alignment horizontal="center" vertical="center"/>
    </xf>
    <xf numFmtId="164" fontId="4" fillId="3" borderId="0" xfId="1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3" fontId="4" fillId="3" borderId="0" xfId="1" applyNumberFormat="1" applyFont="1" applyFill="1" applyAlignment="1">
      <alignment horizontal="center" vertical="center" wrapText="1"/>
    </xf>
    <xf numFmtId="4" fontId="2" fillId="3" borderId="0" xfId="0" applyNumberFormat="1" applyFont="1" applyFill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wrapText="1"/>
    </xf>
    <xf numFmtId="3" fontId="2" fillId="3" borderId="1" xfId="1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 vertical="center" wrapText="1"/>
    </xf>
    <xf numFmtId="164" fontId="2" fillId="3" borderId="0" xfId="1" applyFont="1" applyFill="1" applyAlignment="1">
      <alignment horizontal="left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4" fillId="3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vertical="center" wrapText="1"/>
    </xf>
    <xf numFmtId="164" fontId="2" fillId="5" borderId="1" xfId="1" applyFont="1" applyFill="1" applyBorder="1" applyAlignment="1">
      <alignment horizontal="center" vertical="center" wrapText="1"/>
    </xf>
    <xf numFmtId="164" fontId="2" fillId="3" borderId="0" xfId="1" applyFont="1" applyFill="1" applyBorder="1" applyAlignment="1">
      <alignment horizontal="center" vertical="center"/>
    </xf>
    <xf numFmtId="164" fontId="4" fillId="3" borderId="0" xfId="1" applyFont="1" applyFill="1" applyBorder="1" applyAlignment="1">
      <alignment horizontal="center" vertical="center"/>
    </xf>
    <xf numFmtId="166" fontId="2" fillId="3" borderId="0" xfId="0" applyNumberFormat="1" applyFont="1" applyFill="1" applyAlignment="1">
      <alignment horizontal="center" vertical="center"/>
    </xf>
    <xf numFmtId="164" fontId="2" fillId="3" borderId="0" xfId="0" applyNumberFormat="1" applyFont="1" applyFill="1" applyAlignment="1">
      <alignment horizontal="center" vertical="center"/>
    </xf>
    <xf numFmtId="166" fontId="2" fillId="3" borderId="0" xfId="1" applyNumberFormat="1" applyFont="1" applyFill="1" applyBorder="1" applyAlignment="1">
      <alignment horizontal="center" vertical="center"/>
    </xf>
    <xf numFmtId="164" fontId="4" fillId="3" borderId="0" xfId="0" applyNumberFormat="1" applyFont="1" applyFill="1" applyAlignment="1">
      <alignment horizontal="center" vertical="center"/>
    </xf>
    <xf numFmtId="166" fontId="4" fillId="3" borderId="0" xfId="1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4" fontId="4" fillId="3" borderId="0" xfId="0" applyNumberFormat="1" applyFont="1" applyFill="1" applyAlignment="1">
      <alignment horizontal="center" vertical="center"/>
    </xf>
    <xf numFmtId="164" fontId="9" fillId="3" borderId="0" xfId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2" fillId="3" borderId="0" xfId="1" applyFont="1" applyFill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4" fillId="3" borderId="1" xfId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wrapText="1"/>
    </xf>
    <xf numFmtId="0" fontId="14" fillId="0" borderId="1" xfId="0" applyFont="1" applyBorder="1" applyAlignment="1">
      <alignment horizontal="center" wrapText="1"/>
    </xf>
    <xf numFmtId="0" fontId="15" fillId="0" borderId="4" xfId="0" applyFont="1" applyBorder="1" applyAlignment="1">
      <alignment horizontal="right" wrapText="1"/>
    </xf>
    <xf numFmtId="0" fontId="14" fillId="0" borderId="0" xfId="0" applyFont="1" applyAlignment="1">
      <alignment wrapText="1"/>
    </xf>
    <xf numFmtId="0" fontId="15" fillId="0" borderId="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43" fontId="0" fillId="0" borderId="0" xfId="3" applyFont="1"/>
    <xf numFmtId="0" fontId="14" fillId="0" borderId="5" xfId="0" applyFont="1" applyBorder="1" applyAlignment="1">
      <alignment horizontal="left" wrapText="1"/>
    </xf>
    <xf numFmtId="43" fontId="11" fillId="0" borderId="0" xfId="3" applyFont="1"/>
    <xf numFmtId="43" fontId="0" fillId="0" borderId="0" xfId="0" applyNumberFormat="1"/>
    <xf numFmtId="0" fontId="15" fillId="0" borderId="5" xfId="0" applyFont="1" applyBorder="1" applyAlignment="1">
      <alignment horizontal="right" wrapText="1"/>
    </xf>
    <xf numFmtId="0" fontId="13" fillId="0" borderId="0" xfId="0" applyFont="1" applyAlignment="1">
      <alignment wrapText="1"/>
    </xf>
    <xf numFmtId="43" fontId="13" fillId="0" borderId="0" xfId="3" applyFont="1" applyAlignment="1">
      <alignment wrapText="1"/>
    </xf>
    <xf numFmtId="43" fontId="12" fillId="0" borderId="0" xfId="3" applyFont="1" applyAlignment="1">
      <alignment wrapText="1"/>
    </xf>
    <xf numFmtId="0" fontId="13" fillId="0" borderId="0" xfId="0" applyFont="1"/>
    <xf numFmtId="43" fontId="13" fillId="2" borderId="0" xfId="3" applyFont="1" applyFill="1"/>
    <xf numFmtId="43" fontId="16" fillId="2" borderId="0" xfId="3" applyFont="1" applyFill="1"/>
    <xf numFmtId="43" fontId="13" fillId="0" borderId="0" xfId="0" applyNumberFormat="1" applyFont="1"/>
    <xf numFmtId="43" fontId="13" fillId="0" borderId="0" xfId="3" applyFont="1"/>
    <xf numFmtId="4" fontId="13" fillId="0" borderId="0" xfId="0" applyNumberFormat="1" applyFont="1"/>
    <xf numFmtId="164" fontId="0" fillId="0" borderId="0" xfId="0" applyNumberFormat="1"/>
    <xf numFmtId="164" fontId="13" fillId="0" borderId="0" xfId="0" applyNumberFormat="1" applyFont="1"/>
    <xf numFmtId="0" fontId="13" fillId="2" borderId="0" xfId="0" applyFont="1" applyFill="1"/>
    <xf numFmtId="43" fontId="16" fillId="0" borderId="0" xfId="3" applyFont="1"/>
    <xf numFmtId="43" fontId="17" fillId="0" borderId="0" xfId="3" applyFont="1" applyBorder="1" applyAlignment="1">
      <alignment horizontal="center" vertical="center" wrapText="1"/>
    </xf>
    <xf numFmtId="43" fontId="18" fillId="0" borderId="0" xfId="3" applyFont="1" applyBorder="1"/>
    <xf numFmtId="43" fontId="17" fillId="2" borderId="0" xfId="3" applyFont="1" applyFill="1" applyBorder="1" applyAlignment="1">
      <alignment horizontal="left" vertical="center" wrapText="1"/>
    </xf>
    <xf numFmtId="43" fontId="13" fillId="2" borderId="0" xfId="3" applyFont="1" applyFill="1" applyBorder="1" applyAlignment="1">
      <alignment horizontal="center" vertical="center" wrapText="1"/>
    </xf>
    <xf numFmtId="43" fontId="13" fillId="2" borderId="0" xfId="3" applyFont="1" applyFill="1" applyBorder="1"/>
    <xf numFmtId="43" fontId="0" fillId="0" borderId="0" xfId="3" applyFont="1" applyBorder="1"/>
    <xf numFmtId="0" fontId="0" fillId="0" borderId="0" xfId="0" applyAlignment="1">
      <alignment horizontal="right"/>
    </xf>
    <xf numFmtId="43" fontId="19" fillId="0" borderId="0" xfId="3" applyFont="1" applyBorder="1"/>
    <xf numFmtId="43" fontId="17" fillId="0" borderId="0" xfId="3" applyFont="1" applyBorder="1"/>
    <xf numFmtId="0" fontId="18" fillId="0" borderId="0" xfId="0" applyFont="1"/>
    <xf numFmtId="43" fontId="17" fillId="2" borderId="0" xfId="3" applyFont="1" applyFill="1" applyBorder="1"/>
    <xf numFmtId="0" fontId="18" fillId="2" borderId="0" xfId="0" applyFont="1" applyFill="1"/>
    <xf numFmtId="0" fontId="17" fillId="0" borderId="0" xfId="0" applyFont="1"/>
    <xf numFmtId="43" fontId="17" fillId="0" borderId="0" xfId="0" applyNumberFormat="1" applyFont="1"/>
    <xf numFmtId="0" fontId="4" fillId="3" borderId="0" xfId="0" applyFont="1" applyFill="1" applyAlignment="1">
      <alignment vertical="center"/>
    </xf>
    <xf numFmtId="3" fontId="4" fillId="5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3" fontId="14" fillId="0" borderId="1" xfId="0" applyNumberFormat="1" applyFont="1" applyBorder="1" applyAlignment="1">
      <alignment horizontal="center" wrapText="1"/>
    </xf>
    <xf numFmtId="3" fontId="15" fillId="0" borderId="5" xfId="0" applyNumberFormat="1" applyFont="1" applyBorder="1" applyAlignment="1">
      <alignment horizontal="center" wrapText="1"/>
    </xf>
    <xf numFmtId="3" fontId="15" fillId="7" borderId="1" xfId="0" applyNumberFormat="1" applyFont="1" applyFill="1" applyBorder="1" applyAlignment="1">
      <alignment horizontal="center" wrapText="1"/>
    </xf>
    <xf numFmtId="3" fontId="15" fillId="0" borderId="1" xfId="0" applyNumberFormat="1" applyFont="1" applyBorder="1" applyAlignment="1">
      <alignment horizontal="center" wrapText="1"/>
    </xf>
    <xf numFmtId="43" fontId="2" fillId="3" borderId="0" xfId="0" applyNumberFormat="1" applyFont="1" applyFill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14" fillId="0" borderId="1" xfId="1" applyFont="1" applyBorder="1" applyAlignment="1">
      <alignment horizontal="right" wrapText="1"/>
    </xf>
    <xf numFmtId="43" fontId="2" fillId="3" borderId="1" xfId="3" applyFont="1" applyFill="1" applyBorder="1" applyAlignment="1">
      <alignment horizontal="right" vertical="center" wrapText="1"/>
    </xf>
    <xf numFmtId="4" fontId="14" fillId="0" borderId="1" xfId="0" applyNumberFormat="1" applyFont="1" applyBorder="1" applyAlignment="1">
      <alignment horizontal="right" wrapText="1"/>
    </xf>
    <xf numFmtId="4" fontId="15" fillId="7" borderId="1" xfId="0" applyNumberFormat="1" applyFont="1" applyFill="1" applyBorder="1" applyAlignment="1">
      <alignment horizontal="right" wrapText="1"/>
    </xf>
    <xf numFmtId="0" fontId="14" fillId="0" borderId="1" xfId="0" applyFont="1" applyBorder="1" applyAlignment="1">
      <alignment horizontal="right" wrapText="1"/>
    </xf>
    <xf numFmtId="43" fontId="15" fillId="8" borderId="1" xfId="0" applyNumberFormat="1" applyFont="1" applyFill="1" applyBorder="1" applyAlignment="1">
      <alignment horizontal="right" vertical="center" wrapText="1"/>
    </xf>
    <xf numFmtId="43" fontId="14" fillId="0" borderId="1" xfId="0" applyNumberFormat="1" applyFont="1" applyBorder="1" applyAlignment="1">
      <alignment horizontal="right" vertical="center" wrapText="1"/>
    </xf>
    <xf numFmtId="43" fontId="15" fillId="7" borderId="1" xfId="0" applyNumberFormat="1" applyFont="1" applyFill="1" applyBorder="1" applyAlignment="1">
      <alignment horizontal="right" vertical="center" wrapText="1"/>
    </xf>
    <xf numFmtId="164" fontId="15" fillId="7" borderId="1" xfId="1" applyFont="1" applyFill="1" applyBorder="1" applyAlignment="1">
      <alignment horizontal="right" vertical="center" wrapText="1"/>
    </xf>
    <xf numFmtId="0" fontId="15" fillId="7" borderId="1" xfId="0" applyFont="1" applyFill="1" applyBorder="1" applyAlignment="1">
      <alignment horizontal="center" wrapText="1"/>
    </xf>
    <xf numFmtId="43" fontId="2" fillId="3" borderId="1" xfId="3" applyFont="1" applyFill="1" applyBorder="1" applyAlignment="1">
      <alignment horizontal="center" vertical="center"/>
    </xf>
    <xf numFmtId="164" fontId="3" fillId="2" borderId="2" xfId="1" applyFont="1" applyFill="1" applyBorder="1" applyAlignment="1">
      <alignment horizontal="center" vertical="center" wrapText="1"/>
    </xf>
    <xf numFmtId="164" fontId="3" fillId="2" borderId="2" xfId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43" fontId="2" fillId="3" borderId="1" xfId="3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/>
    </xf>
    <xf numFmtId="164" fontId="4" fillId="2" borderId="1" xfId="1" applyFont="1" applyFill="1" applyBorder="1" applyAlignment="1">
      <alignment horizontal="center" vertical="center"/>
    </xf>
    <xf numFmtId="164" fontId="4" fillId="6" borderId="1" xfId="3" applyNumberFormat="1" applyFont="1" applyFill="1" applyBorder="1" applyAlignment="1">
      <alignment horizontal="right" vertical="center" wrapText="1"/>
    </xf>
    <xf numFmtId="166" fontId="2" fillId="6" borderId="1" xfId="1" applyNumberFormat="1" applyFont="1" applyFill="1" applyBorder="1" applyAlignment="1">
      <alignment horizontal="center" vertical="center"/>
    </xf>
    <xf numFmtId="164" fontId="2" fillId="6" borderId="1" xfId="1" applyFont="1" applyFill="1" applyBorder="1" applyAlignment="1">
      <alignment horizontal="center" vertical="center"/>
    </xf>
    <xf numFmtId="165" fontId="2" fillId="6" borderId="1" xfId="1" applyNumberFormat="1" applyFont="1" applyFill="1" applyBorder="1" applyAlignment="1">
      <alignment horizontal="center" vertical="center"/>
    </xf>
    <xf numFmtId="164" fontId="4" fillId="6" borderId="1" xfId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4" fontId="4" fillId="0" borderId="0" xfId="0" applyNumberFormat="1" applyFont="1" applyAlignment="1">
      <alignment horizontal="center" vertical="center" wrapText="1"/>
    </xf>
    <xf numFmtId="164" fontId="7" fillId="2" borderId="2" xfId="1" applyFont="1" applyFill="1" applyBorder="1" applyAlignment="1">
      <alignment horizontal="center" vertical="center" wrapText="1"/>
    </xf>
    <xf numFmtId="43" fontId="2" fillId="3" borderId="0" xfId="0" applyNumberFormat="1" applyFont="1" applyFill="1" applyAlignment="1">
      <alignment horizontal="left" vertical="center" wrapText="1"/>
    </xf>
    <xf numFmtId="164" fontId="4" fillId="3" borderId="0" xfId="1" applyFont="1" applyFill="1" applyAlignment="1">
      <alignment horizontal="left" vertical="center"/>
    </xf>
    <xf numFmtId="43" fontId="4" fillId="3" borderId="0" xfId="0" applyNumberFormat="1" applyFont="1" applyFill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3" fontId="2" fillId="2" borderId="1" xfId="1" applyNumberFormat="1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4" fillId="9" borderId="1" xfId="0" applyFont="1" applyFill="1" applyBorder="1" applyAlignment="1">
      <alignment horizontal="left" vertical="center" wrapText="1"/>
    </xf>
    <xf numFmtId="3" fontId="2" fillId="9" borderId="1" xfId="1" applyNumberFormat="1" applyFont="1" applyFill="1" applyBorder="1" applyAlignment="1">
      <alignment horizontal="center" vertical="center" wrapText="1"/>
    </xf>
    <xf numFmtId="164" fontId="2" fillId="9" borderId="1" xfId="1" applyFont="1" applyFill="1" applyBorder="1" applyAlignment="1">
      <alignment horizontal="center" vertical="center" wrapText="1"/>
    </xf>
    <xf numFmtId="164" fontId="4" fillId="9" borderId="1" xfId="1" applyFont="1" applyFill="1" applyBorder="1" applyAlignment="1">
      <alignment horizontal="center" vertical="center"/>
    </xf>
    <xf numFmtId="0" fontId="7" fillId="9" borderId="1" xfId="1" applyNumberFormat="1" applyFont="1" applyFill="1" applyBorder="1" applyAlignment="1">
      <alignment horizontal="center" vertical="center"/>
    </xf>
    <xf numFmtId="0" fontId="7" fillId="9" borderId="1" xfId="0" quotePrefix="1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left" vertical="center"/>
    </xf>
    <xf numFmtId="164" fontId="4" fillId="9" borderId="1" xfId="1" applyFont="1" applyFill="1" applyBorder="1" applyAlignment="1">
      <alignment horizontal="left" vertical="center"/>
    </xf>
    <xf numFmtId="164" fontId="4" fillId="2" borderId="1" xfId="1" applyFont="1" applyFill="1" applyBorder="1" applyAlignment="1">
      <alignment horizontal="left" vertical="center"/>
    </xf>
    <xf numFmtId="0" fontId="4" fillId="10" borderId="1" xfId="0" applyFont="1" applyFill="1" applyBorder="1" applyAlignment="1">
      <alignment horizontal="left" vertical="center"/>
    </xf>
    <xf numFmtId="3" fontId="2" fillId="10" borderId="1" xfId="1" applyNumberFormat="1" applyFont="1" applyFill="1" applyBorder="1" applyAlignment="1">
      <alignment horizontal="center" vertical="center" wrapText="1"/>
    </xf>
    <xf numFmtId="164" fontId="2" fillId="10" borderId="1" xfId="1" applyFont="1" applyFill="1" applyBorder="1" applyAlignment="1">
      <alignment horizontal="center" vertical="center" wrapText="1"/>
    </xf>
    <xf numFmtId="164" fontId="4" fillId="10" borderId="1" xfId="1" applyFont="1" applyFill="1" applyBorder="1" applyAlignment="1">
      <alignment horizontal="center" vertical="center"/>
    </xf>
    <xf numFmtId="0" fontId="7" fillId="10" borderId="1" xfId="1" applyNumberFormat="1" applyFont="1" applyFill="1" applyBorder="1" applyAlignment="1">
      <alignment horizontal="center" vertical="center"/>
    </xf>
    <xf numFmtId="164" fontId="4" fillId="10" borderId="1" xfId="1" applyFont="1" applyFill="1" applyBorder="1" applyAlignment="1">
      <alignment horizontal="left" vertical="center"/>
    </xf>
    <xf numFmtId="0" fontId="4" fillId="1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164" fontId="21" fillId="2" borderId="1" xfId="1" applyFont="1" applyFill="1" applyBorder="1" applyAlignment="1">
      <alignment horizontal="center" vertical="center"/>
    </xf>
    <xf numFmtId="164" fontId="9" fillId="2" borderId="1" xfId="1" applyFont="1" applyFill="1" applyBorder="1" applyAlignment="1">
      <alignment horizontal="center" vertical="center"/>
    </xf>
    <xf numFmtId="3" fontId="4" fillId="10" borderId="1" xfId="1" applyNumberFormat="1" applyFont="1" applyFill="1" applyBorder="1" applyAlignment="1">
      <alignment horizontal="center" vertical="center" wrapText="1"/>
    </xf>
    <xf numFmtId="164" fontId="4" fillId="10" borderId="1" xfId="1" applyFont="1" applyFill="1" applyBorder="1" applyAlignment="1">
      <alignment horizontal="center" vertical="center" wrapText="1"/>
    </xf>
    <xf numFmtId="0" fontId="3" fillId="9" borderId="1" xfId="1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43" fontId="21" fillId="3" borderId="0" xfId="0" applyNumberFormat="1" applyFont="1" applyFill="1" applyAlignment="1">
      <alignment horizontal="left" vertical="center"/>
    </xf>
    <xf numFmtId="164" fontId="21" fillId="3" borderId="0" xfId="1" applyFont="1" applyFill="1" applyAlignment="1">
      <alignment horizontal="left" vertical="center"/>
    </xf>
    <xf numFmtId="3" fontId="4" fillId="6" borderId="1" xfId="0" applyNumberFormat="1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vertical="center"/>
    </xf>
    <xf numFmtId="0" fontId="4" fillId="12" borderId="1" xfId="0" applyFont="1" applyFill="1" applyBorder="1" applyAlignment="1">
      <alignment horizontal="right" vertical="center" wrapText="1"/>
    </xf>
    <xf numFmtId="0" fontId="2" fillId="12" borderId="1" xfId="0" applyFont="1" applyFill="1" applyBorder="1" applyAlignment="1">
      <alignment horizontal="center" vertical="center" wrapText="1"/>
    </xf>
    <xf numFmtId="164" fontId="4" fillId="12" borderId="1" xfId="1" applyFont="1" applyFill="1" applyBorder="1" applyAlignment="1">
      <alignment vertical="center"/>
    </xf>
    <xf numFmtId="164" fontId="2" fillId="12" borderId="1" xfId="1" applyFont="1" applyFill="1" applyBorder="1" applyAlignment="1">
      <alignment vertical="center"/>
    </xf>
    <xf numFmtId="0" fontId="4" fillId="11" borderId="1" xfId="0" applyFont="1" applyFill="1" applyBorder="1" applyAlignment="1">
      <alignment horizontal="center" vertical="center" wrapText="1"/>
    </xf>
    <xf numFmtId="3" fontId="2" fillId="3" borderId="0" xfId="0" applyNumberFormat="1" applyFont="1" applyFill="1" applyAlignment="1">
      <alignment vertical="center"/>
    </xf>
    <xf numFmtId="164" fontId="3" fillId="2" borderId="1" xfId="1" applyFont="1" applyFill="1" applyBorder="1" applyAlignment="1">
      <alignment horizontal="center" vertical="center" wrapText="1"/>
    </xf>
    <xf numFmtId="164" fontId="7" fillId="2" borderId="1" xfId="1" applyFont="1" applyFill="1" applyBorder="1" applyAlignment="1">
      <alignment horizontal="center" vertical="center" wrapText="1"/>
    </xf>
    <xf numFmtId="164" fontId="3" fillId="2" borderId="1" xfId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164" fontId="3" fillId="2" borderId="0" xfId="1" applyFont="1" applyFill="1" applyBorder="1" applyAlignment="1">
      <alignment horizontal="center" vertical="center" wrapText="1"/>
    </xf>
    <xf numFmtId="164" fontId="3" fillId="2" borderId="0" xfId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17" fontId="2" fillId="2" borderId="0" xfId="0" applyNumberFormat="1" applyFont="1" applyFill="1" applyAlignment="1">
      <alignment horizontal="center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164" fontId="2" fillId="2" borderId="0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7" fillId="10" borderId="1" xfId="0" quotePrefix="1" applyFont="1" applyFill="1" applyBorder="1" applyAlignment="1">
      <alignment horizontal="center" vertical="center"/>
    </xf>
    <xf numFmtId="0" fontId="7" fillId="2" borderId="1" xfId="0" quotePrefix="1" applyFont="1" applyFill="1" applyBorder="1" applyAlignment="1">
      <alignment horizontal="center" vertical="center"/>
    </xf>
    <xf numFmtId="0" fontId="21" fillId="9" borderId="1" xfId="1" applyNumberFormat="1" applyFont="1" applyFill="1" applyBorder="1" applyAlignment="1">
      <alignment horizontal="center" vertical="center"/>
    </xf>
    <xf numFmtId="0" fontId="2" fillId="9" borderId="1" xfId="1" applyNumberFormat="1" applyFont="1" applyFill="1" applyBorder="1" applyAlignment="1">
      <alignment horizontal="center" vertical="center"/>
    </xf>
    <xf numFmtId="164" fontId="4" fillId="3" borderId="0" xfId="1" applyFont="1" applyFill="1" applyAlignment="1">
      <alignment horizontal="center" vertical="center"/>
    </xf>
    <xf numFmtId="164" fontId="2" fillId="2" borderId="1" xfId="1" applyFont="1" applyFill="1" applyBorder="1" applyAlignment="1">
      <alignment horizontal="right" vertical="center" wrapText="1"/>
    </xf>
    <xf numFmtId="3" fontId="2" fillId="2" borderId="1" xfId="1" applyNumberFormat="1" applyFont="1" applyFill="1" applyBorder="1" applyAlignment="1">
      <alignment vertical="center" wrapText="1"/>
    </xf>
    <xf numFmtId="164" fontId="2" fillId="2" borderId="1" xfId="1" applyFont="1" applyFill="1" applyBorder="1" applyAlignment="1">
      <alignment vertical="center" wrapText="1"/>
    </xf>
    <xf numFmtId="164" fontId="2" fillId="2" borderId="1" xfId="1" applyFont="1" applyFill="1" applyBorder="1" applyAlignment="1">
      <alignment vertical="center"/>
    </xf>
    <xf numFmtId="164" fontId="4" fillId="2" borderId="1" xfId="1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left" vertical="center"/>
    </xf>
    <xf numFmtId="0" fontId="3" fillId="10" borderId="1" xfId="1" applyNumberFormat="1" applyFont="1" applyFill="1" applyBorder="1" applyAlignment="1">
      <alignment horizontal="center" vertical="center"/>
    </xf>
    <xf numFmtId="164" fontId="13" fillId="0" borderId="0" xfId="1" applyFont="1"/>
    <xf numFmtId="0" fontId="4" fillId="9" borderId="1" xfId="1" applyNumberFormat="1" applyFont="1" applyFill="1" applyBorder="1" applyAlignment="1">
      <alignment horizontal="center" vertical="center"/>
    </xf>
    <xf numFmtId="0" fontId="4" fillId="2" borderId="1" xfId="1" applyNumberFormat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/>
    </xf>
    <xf numFmtId="0" fontId="4" fillId="10" borderId="1" xfId="1" applyNumberFormat="1" applyFont="1" applyFill="1" applyBorder="1" applyAlignment="1">
      <alignment horizontal="center" vertical="center"/>
    </xf>
    <xf numFmtId="0" fontId="2" fillId="10" borderId="1" xfId="1" applyNumberFormat="1" applyFont="1" applyFill="1" applyBorder="1" applyAlignment="1">
      <alignment horizontal="center" vertical="center"/>
    </xf>
    <xf numFmtId="164" fontId="13" fillId="0" borderId="0" xfId="1" applyFont="1" applyAlignment="1">
      <alignment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3" fontId="2" fillId="3" borderId="0" xfId="0" applyNumberFormat="1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164" fontId="2" fillId="3" borderId="0" xfId="1" applyFont="1" applyFill="1" applyBorder="1" applyAlignment="1">
      <alignment horizontal="center" vertical="center"/>
    </xf>
    <xf numFmtId="164" fontId="2" fillId="3" borderId="0" xfId="0" applyNumberFormat="1" applyFont="1" applyFill="1" applyAlignment="1">
      <alignment horizontal="center" vertical="center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2" fillId="0" borderId="3" xfId="0" applyFont="1" applyBorder="1" applyAlignment="1">
      <alignment wrapText="1"/>
    </xf>
    <xf numFmtId="0" fontId="12" fillId="0" borderId="5" xfId="0" applyFont="1" applyBorder="1" applyAlignment="1">
      <alignment wrapText="1"/>
    </xf>
    <xf numFmtId="0" fontId="12" fillId="0" borderId="6" xfId="0" applyFont="1" applyBorder="1" applyAlignment="1">
      <alignment wrapText="1"/>
    </xf>
    <xf numFmtId="0" fontId="12" fillId="0" borderId="7" xfId="0" applyFont="1" applyBorder="1" applyAlignment="1">
      <alignment wrapText="1"/>
    </xf>
    <xf numFmtId="0" fontId="15" fillId="0" borderId="3" xfId="0" applyFont="1" applyBorder="1" applyAlignment="1">
      <alignment wrapText="1"/>
    </xf>
    <xf numFmtId="0" fontId="15" fillId="0" borderId="0" xfId="0" applyFont="1" applyAlignment="1">
      <alignment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3" xr:uid="{00000000-0005-0000-0000-000001000000}"/>
    <cellStyle name="Normal" xfId="0" builtinId="0"/>
    <cellStyle name="Normal 2" xfId="2" xr:uid="{00000000-0005-0000-0000-000003000000}"/>
    <cellStyle name="Normal 2 2" xfId="4" xr:uid="{00000000-0005-0000-0000-000004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" name="Text Box 5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" name="Text Box 5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" name="Text Box 5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" name="Text Box 39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" name="Text Box 40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" name="Text Box 41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" name="Text Box 4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" name="Text Box 43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" name="Text Box 44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" name="Text Box 45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" name="Text Box 46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" name="Text Box 47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" name="Text Box 48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" name="Text Box 55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" name="Text Box 56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" name="Text Box 57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" name="Text Box 58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" name="Text Box 59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" name="Text Box 60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" name="Text Box 61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" name="Text Box 62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" name="Text Box 63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" name="Text Box 64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" name="Text Box 66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" name="Text Box 67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" name="Text Box 68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" name="Text Box 69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" name="Text Box 70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" name="Text Box 71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" name="Text Box 72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" name="Text Box 73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" name="Text Box 74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" name="Text Box 75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" name="Text Box 77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" name="Text Box 78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" name="Text Box 80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" name="Text Box 81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" name="Text Box 39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" name="Text Box 40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" name="Text Box 41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" name="Text Box 42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" name="Text Box 43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" name="Text Box 44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" name="Text Box 45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" name="Text Box 46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" name="Text Box 47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" name="Text Box 48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9" name="Text Box 55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0" name="Text Box 56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1" name="Text Box 57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2" name="Text Box 58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3" name="Text Box 59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4" name="Text Box 60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5" name="Text Box 61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6" name="Text Box 62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7" name="Text Box 63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8" name="Text Box 64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9" name="Text Box 66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0" name="Text Box 67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1" name="Text Box 68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2" name="Text Box 69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3" name="Text Box 70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4" name="Text Box 71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5" name="Text Box 72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6" name="Text Box 73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7" name="Text Box 74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8" name="Text Box 75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9" name="Text Box 77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0" name="Text Box 78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1" name="Text Box 80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2" name="Text Box 81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3" name="Text Box 39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4" name="Text Box 40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5" name="Text Box 41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6" name="Text Box 42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7" name="Text Box 43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8" name="Text Box 44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9" name="Text Box 45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0" name="Text Box 46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1" name="Text Box 47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2" name="Text Box 48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3" name="Text Box 55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4" name="Text Box 56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5" name="Text Box 57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6" name="Text Box 58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7" name="Text Box 59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8" name="Text Box 60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9" name="Text Box 61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0" name="Text Box 62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1" name="Text Box 63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2" name="Text Box 64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3" name="Text Box 66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4" name="Text Box 67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5" name="Text Box 68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6" name="Text Box 69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7" name="Text Box 70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8" name="Text Box 71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9" name="Text Box 72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0" name="Text Box 73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1" name="Text Box 74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2" name="Text Box 75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3" name="Text Box 77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4" name="Text Box 78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5" name="Text Box 80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6" name="Text Box 81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7" name="Text Box 3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8" name="Text Box 4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9" name="Text Box 5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0" name="Text Box 6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1" name="Text Box 7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2" name="Text Box 8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3" name="Text Box 9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4" name="Text Box 10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5" name="Text Box 11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6" name="Text Box 12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7" name="Text Box 49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8" name="Text Box 50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9" name="Text Box 52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0" name="Text Box 53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1" name="Text Box 3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2" name="Text Box 4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3" name="Text Box 5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4" name="Text Box 6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5" name="Text Box 7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6" name="Text Box 8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7" name="Text Box 9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8" name="Text Box 10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9" name="Text Box 11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0" name="Text Box 12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1" name="Text Box 39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2" name="Text Box 40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3" name="Text Box 41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4" name="Text Box 42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5" name="Text Box 43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6" name="Text Box 44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7" name="Text Box 45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8" name="Text Box 46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9" name="Text Box 47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0" name="Text Box 48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1" name="Text Box 49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2" name="Text Box 50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3" name="Text Box 52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4" name="Text Box 53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5" name="Text Box 55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6" name="Text Box 56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7" name="Text Box 57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8" name="Text Box 58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9" name="Text Box 59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0" name="Text Box 60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1" name="Text Box 61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2" name="Text Box 62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3" name="Text Box 63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4" name="Text Box 64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5" name="Text Box 66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6" name="Text Box 67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7" name="Text Box 68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8" name="Text Box 69">
          <a:extLst>
            <a:ext uri="{FF2B5EF4-FFF2-40B4-BE49-F238E27FC236}">
              <a16:creationId xmlns:a16="http://schemas.microsoft.com/office/drawing/2014/main" id="{00000000-0008-0000-0200-00009E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9" name="Text Box 70">
          <a:extLst>
            <a:ext uri="{FF2B5EF4-FFF2-40B4-BE49-F238E27FC236}">
              <a16:creationId xmlns:a16="http://schemas.microsoft.com/office/drawing/2014/main" id="{00000000-0008-0000-0200-00009F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0" name="Text Box 71">
          <a:extLst>
            <a:ext uri="{FF2B5EF4-FFF2-40B4-BE49-F238E27FC236}">
              <a16:creationId xmlns:a16="http://schemas.microsoft.com/office/drawing/2014/main" id="{00000000-0008-0000-0200-0000A0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1" name="Text Box 72">
          <a:extLst>
            <a:ext uri="{FF2B5EF4-FFF2-40B4-BE49-F238E27FC236}">
              <a16:creationId xmlns:a16="http://schemas.microsoft.com/office/drawing/2014/main" id="{00000000-0008-0000-0200-0000A1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2" name="Text Box 73">
          <a:extLst>
            <a:ext uri="{FF2B5EF4-FFF2-40B4-BE49-F238E27FC236}">
              <a16:creationId xmlns:a16="http://schemas.microsoft.com/office/drawing/2014/main" id="{00000000-0008-0000-0200-0000A2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3" name="Text Box 74">
          <a:extLst>
            <a:ext uri="{FF2B5EF4-FFF2-40B4-BE49-F238E27FC236}">
              <a16:creationId xmlns:a16="http://schemas.microsoft.com/office/drawing/2014/main" id="{00000000-0008-0000-0200-0000A3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4" name="Text Box 75">
          <a:extLst>
            <a:ext uri="{FF2B5EF4-FFF2-40B4-BE49-F238E27FC236}">
              <a16:creationId xmlns:a16="http://schemas.microsoft.com/office/drawing/2014/main" id="{00000000-0008-0000-0200-0000A4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5" name="Text Box 77">
          <a:extLst>
            <a:ext uri="{FF2B5EF4-FFF2-40B4-BE49-F238E27FC236}">
              <a16:creationId xmlns:a16="http://schemas.microsoft.com/office/drawing/2014/main" id="{00000000-0008-0000-0200-0000A5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6" name="Text Box 78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7" name="Text Box 80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8" name="Text Box 81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9" name="Text Box 39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0" name="Text Box 40">
          <a:extLst>
            <a:ext uri="{FF2B5EF4-FFF2-40B4-BE49-F238E27FC236}">
              <a16:creationId xmlns:a16="http://schemas.microsoft.com/office/drawing/2014/main" id="{00000000-0008-0000-0200-0000AA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1" name="Text Box 41">
          <a:extLst>
            <a:ext uri="{FF2B5EF4-FFF2-40B4-BE49-F238E27FC236}">
              <a16:creationId xmlns:a16="http://schemas.microsoft.com/office/drawing/2014/main" id="{00000000-0008-0000-0200-0000AB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2" name="Text Box 42">
          <a:extLst>
            <a:ext uri="{FF2B5EF4-FFF2-40B4-BE49-F238E27FC236}">
              <a16:creationId xmlns:a16="http://schemas.microsoft.com/office/drawing/2014/main" id="{00000000-0008-0000-0200-0000AC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3" name="Text Box 43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4" name="Text Box 44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5" name="Text Box 45">
          <a:extLst>
            <a:ext uri="{FF2B5EF4-FFF2-40B4-BE49-F238E27FC236}">
              <a16:creationId xmlns:a16="http://schemas.microsoft.com/office/drawing/2014/main" id="{00000000-0008-0000-0200-0000AF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6" name="Text Box 46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7" name="Text Box 47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8" name="Text Box 48">
          <a:extLst>
            <a:ext uri="{FF2B5EF4-FFF2-40B4-BE49-F238E27FC236}">
              <a16:creationId xmlns:a16="http://schemas.microsoft.com/office/drawing/2014/main" id="{00000000-0008-0000-0200-0000B2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9" name="Text Box 55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0" name="Text Box 56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1" name="Text Box 57">
          <a:extLst>
            <a:ext uri="{FF2B5EF4-FFF2-40B4-BE49-F238E27FC236}">
              <a16:creationId xmlns:a16="http://schemas.microsoft.com/office/drawing/2014/main" id="{00000000-0008-0000-0200-0000B5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2" name="Text Box 58">
          <a:extLst>
            <a:ext uri="{FF2B5EF4-FFF2-40B4-BE49-F238E27FC236}">
              <a16:creationId xmlns:a16="http://schemas.microsoft.com/office/drawing/2014/main" id="{00000000-0008-0000-0200-0000B6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3" name="Text Box 59">
          <a:extLst>
            <a:ext uri="{FF2B5EF4-FFF2-40B4-BE49-F238E27FC236}">
              <a16:creationId xmlns:a16="http://schemas.microsoft.com/office/drawing/2014/main" id="{00000000-0008-0000-0200-0000B7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4" name="Text Box 60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5" name="Text Box 61">
          <a:extLst>
            <a:ext uri="{FF2B5EF4-FFF2-40B4-BE49-F238E27FC236}">
              <a16:creationId xmlns:a16="http://schemas.microsoft.com/office/drawing/2014/main" id="{00000000-0008-0000-0200-0000B9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6" name="Text Box 62">
          <a:extLst>
            <a:ext uri="{FF2B5EF4-FFF2-40B4-BE49-F238E27FC236}">
              <a16:creationId xmlns:a16="http://schemas.microsoft.com/office/drawing/2014/main" id="{00000000-0008-0000-0200-0000BA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7" name="Text Box 63">
          <a:extLst>
            <a:ext uri="{FF2B5EF4-FFF2-40B4-BE49-F238E27FC236}">
              <a16:creationId xmlns:a16="http://schemas.microsoft.com/office/drawing/2014/main" id="{00000000-0008-0000-0200-0000BB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8" name="Text Box 64">
          <a:extLst>
            <a:ext uri="{FF2B5EF4-FFF2-40B4-BE49-F238E27FC236}">
              <a16:creationId xmlns:a16="http://schemas.microsoft.com/office/drawing/2014/main" id="{00000000-0008-0000-0200-0000BC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9" name="Text Box 66">
          <a:extLst>
            <a:ext uri="{FF2B5EF4-FFF2-40B4-BE49-F238E27FC236}">
              <a16:creationId xmlns:a16="http://schemas.microsoft.com/office/drawing/2014/main" id="{00000000-0008-0000-0200-0000BD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0" name="Text Box 67">
          <a:extLst>
            <a:ext uri="{FF2B5EF4-FFF2-40B4-BE49-F238E27FC236}">
              <a16:creationId xmlns:a16="http://schemas.microsoft.com/office/drawing/2014/main" id="{00000000-0008-0000-0200-0000BE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1" name="Text Box 68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2" name="Text Box 69">
          <a:extLst>
            <a:ext uri="{FF2B5EF4-FFF2-40B4-BE49-F238E27FC236}">
              <a16:creationId xmlns:a16="http://schemas.microsoft.com/office/drawing/2014/main" id="{00000000-0008-0000-0200-0000C0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3" name="Text Box 70">
          <a:extLst>
            <a:ext uri="{FF2B5EF4-FFF2-40B4-BE49-F238E27FC236}">
              <a16:creationId xmlns:a16="http://schemas.microsoft.com/office/drawing/2014/main" id="{00000000-0008-0000-0200-0000C1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4" name="Text Box 71">
          <a:extLst>
            <a:ext uri="{FF2B5EF4-FFF2-40B4-BE49-F238E27FC236}">
              <a16:creationId xmlns:a16="http://schemas.microsoft.com/office/drawing/2014/main" id="{00000000-0008-0000-0200-0000C2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5" name="Text Box 72">
          <a:extLst>
            <a:ext uri="{FF2B5EF4-FFF2-40B4-BE49-F238E27FC236}">
              <a16:creationId xmlns:a16="http://schemas.microsoft.com/office/drawing/2014/main" id="{00000000-0008-0000-0200-0000C3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6" name="Text Box 73">
          <a:extLst>
            <a:ext uri="{FF2B5EF4-FFF2-40B4-BE49-F238E27FC236}">
              <a16:creationId xmlns:a16="http://schemas.microsoft.com/office/drawing/2014/main" id="{00000000-0008-0000-0200-0000C4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7" name="Text Box 74">
          <a:extLst>
            <a:ext uri="{FF2B5EF4-FFF2-40B4-BE49-F238E27FC236}">
              <a16:creationId xmlns:a16="http://schemas.microsoft.com/office/drawing/2014/main" id="{00000000-0008-0000-0200-0000C5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8" name="Text Box 75">
          <a:extLst>
            <a:ext uri="{FF2B5EF4-FFF2-40B4-BE49-F238E27FC236}">
              <a16:creationId xmlns:a16="http://schemas.microsoft.com/office/drawing/2014/main" id="{00000000-0008-0000-0200-0000C6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9" name="Text Box 77">
          <a:extLst>
            <a:ext uri="{FF2B5EF4-FFF2-40B4-BE49-F238E27FC236}">
              <a16:creationId xmlns:a16="http://schemas.microsoft.com/office/drawing/2014/main" id="{00000000-0008-0000-0200-0000C7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0" name="Text Box 78">
          <a:extLst>
            <a:ext uri="{FF2B5EF4-FFF2-40B4-BE49-F238E27FC236}">
              <a16:creationId xmlns:a16="http://schemas.microsoft.com/office/drawing/2014/main" id="{00000000-0008-0000-0200-0000C8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1" name="Text Box 80">
          <a:extLst>
            <a:ext uri="{FF2B5EF4-FFF2-40B4-BE49-F238E27FC236}">
              <a16:creationId xmlns:a16="http://schemas.microsoft.com/office/drawing/2014/main" id="{00000000-0008-0000-0200-0000C9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2" name="Text Box 81">
          <a:extLst>
            <a:ext uri="{FF2B5EF4-FFF2-40B4-BE49-F238E27FC236}">
              <a16:creationId xmlns:a16="http://schemas.microsoft.com/office/drawing/2014/main" id="{00000000-0008-0000-0200-0000CA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3" name="Text Box 39">
          <a:extLst>
            <a:ext uri="{FF2B5EF4-FFF2-40B4-BE49-F238E27FC236}">
              <a16:creationId xmlns:a16="http://schemas.microsoft.com/office/drawing/2014/main" id="{00000000-0008-0000-0200-0000CB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4" name="Text Box 40">
          <a:extLst>
            <a:ext uri="{FF2B5EF4-FFF2-40B4-BE49-F238E27FC236}">
              <a16:creationId xmlns:a16="http://schemas.microsoft.com/office/drawing/2014/main" id="{00000000-0008-0000-0200-0000CC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5" name="Text Box 41">
          <a:extLst>
            <a:ext uri="{FF2B5EF4-FFF2-40B4-BE49-F238E27FC236}">
              <a16:creationId xmlns:a16="http://schemas.microsoft.com/office/drawing/2014/main" id="{00000000-0008-0000-0200-0000CD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6" name="Text Box 42">
          <a:extLst>
            <a:ext uri="{FF2B5EF4-FFF2-40B4-BE49-F238E27FC236}">
              <a16:creationId xmlns:a16="http://schemas.microsoft.com/office/drawing/2014/main" id="{00000000-0008-0000-0200-0000CE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7" name="Text Box 43">
          <a:extLst>
            <a:ext uri="{FF2B5EF4-FFF2-40B4-BE49-F238E27FC236}">
              <a16:creationId xmlns:a16="http://schemas.microsoft.com/office/drawing/2014/main" id="{00000000-0008-0000-0200-0000CF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8" name="Text Box 44">
          <a:extLst>
            <a:ext uri="{FF2B5EF4-FFF2-40B4-BE49-F238E27FC236}">
              <a16:creationId xmlns:a16="http://schemas.microsoft.com/office/drawing/2014/main" id="{00000000-0008-0000-0200-0000D0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9" name="Text Box 45">
          <a:extLst>
            <a:ext uri="{FF2B5EF4-FFF2-40B4-BE49-F238E27FC236}">
              <a16:creationId xmlns:a16="http://schemas.microsoft.com/office/drawing/2014/main" id="{00000000-0008-0000-0200-0000D1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0" name="Text Box 46">
          <a:extLst>
            <a:ext uri="{FF2B5EF4-FFF2-40B4-BE49-F238E27FC236}">
              <a16:creationId xmlns:a16="http://schemas.microsoft.com/office/drawing/2014/main" id="{00000000-0008-0000-0200-0000D2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1" name="Text Box 47">
          <a:extLst>
            <a:ext uri="{FF2B5EF4-FFF2-40B4-BE49-F238E27FC236}">
              <a16:creationId xmlns:a16="http://schemas.microsoft.com/office/drawing/2014/main" id="{00000000-0008-0000-0200-0000D3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2" name="Text Box 48">
          <a:extLst>
            <a:ext uri="{FF2B5EF4-FFF2-40B4-BE49-F238E27FC236}">
              <a16:creationId xmlns:a16="http://schemas.microsoft.com/office/drawing/2014/main" id="{00000000-0008-0000-0200-0000D4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3" name="Text Box 55">
          <a:extLst>
            <a:ext uri="{FF2B5EF4-FFF2-40B4-BE49-F238E27FC236}">
              <a16:creationId xmlns:a16="http://schemas.microsoft.com/office/drawing/2014/main" id="{00000000-0008-0000-0200-0000D5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4" name="Text Box 56">
          <a:extLst>
            <a:ext uri="{FF2B5EF4-FFF2-40B4-BE49-F238E27FC236}">
              <a16:creationId xmlns:a16="http://schemas.microsoft.com/office/drawing/2014/main" id="{00000000-0008-0000-0200-0000D6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5" name="Text Box 57">
          <a:extLst>
            <a:ext uri="{FF2B5EF4-FFF2-40B4-BE49-F238E27FC236}">
              <a16:creationId xmlns:a16="http://schemas.microsoft.com/office/drawing/2014/main" id="{00000000-0008-0000-0200-0000D7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6" name="Text Box 58">
          <a:extLst>
            <a:ext uri="{FF2B5EF4-FFF2-40B4-BE49-F238E27FC236}">
              <a16:creationId xmlns:a16="http://schemas.microsoft.com/office/drawing/2014/main" id="{00000000-0008-0000-0200-0000D8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7" name="Text Box 59">
          <a:extLst>
            <a:ext uri="{FF2B5EF4-FFF2-40B4-BE49-F238E27FC236}">
              <a16:creationId xmlns:a16="http://schemas.microsoft.com/office/drawing/2014/main" id="{00000000-0008-0000-0200-0000D9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8" name="Text Box 60">
          <a:extLst>
            <a:ext uri="{FF2B5EF4-FFF2-40B4-BE49-F238E27FC236}">
              <a16:creationId xmlns:a16="http://schemas.microsoft.com/office/drawing/2014/main" id="{00000000-0008-0000-0200-0000DA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9" name="Text Box 61">
          <a:extLst>
            <a:ext uri="{FF2B5EF4-FFF2-40B4-BE49-F238E27FC236}">
              <a16:creationId xmlns:a16="http://schemas.microsoft.com/office/drawing/2014/main" id="{00000000-0008-0000-0200-0000DB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0" name="Text Box 62">
          <a:extLst>
            <a:ext uri="{FF2B5EF4-FFF2-40B4-BE49-F238E27FC236}">
              <a16:creationId xmlns:a16="http://schemas.microsoft.com/office/drawing/2014/main" id="{00000000-0008-0000-0200-0000DC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1" name="Text Box 63">
          <a:extLst>
            <a:ext uri="{FF2B5EF4-FFF2-40B4-BE49-F238E27FC236}">
              <a16:creationId xmlns:a16="http://schemas.microsoft.com/office/drawing/2014/main" id="{00000000-0008-0000-0200-0000DD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2" name="Text Box 64">
          <a:extLst>
            <a:ext uri="{FF2B5EF4-FFF2-40B4-BE49-F238E27FC236}">
              <a16:creationId xmlns:a16="http://schemas.microsoft.com/office/drawing/2014/main" id="{00000000-0008-0000-0200-0000DE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3" name="Text Box 66">
          <a:extLst>
            <a:ext uri="{FF2B5EF4-FFF2-40B4-BE49-F238E27FC236}">
              <a16:creationId xmlns:a16="http://schemas.microsoft.com/office/drawing/2014/main" id="{00000000-0008-0000-0200-0000DF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4" name="Text Box 67">
          <a:extLst>
            <a:ext uri="{FF2B5EF4-FFF2-40B4-BE49-F238E27FC236}">
              <a16:creationId xmlns:a16="http://schemas.microsoft.com/office/drawing/2014/main" id="{00000000-0008-0000-0200-0000E0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5" name="Text Box 68">
          <a:extLst>
            <a:ext uri="{FF2B5EF4-FFF2-40B4-BE49-F238E27FC236}">
              <a16:creationId xmlns:a16="http://schemas.microsoft.com/office/drawing/2014/main" id="{00000000-0008-0000-0200-0000E1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6" name="Text Box 69">
          <a:extLst>
            <a:ext uri="{FF2B5EF4-FFF2-40B4-BE49-F238E27FC236}">
              <a16:creationId xmlns:a16="http://schemas.microsoft.com/office/drawing/2014/main" id="{00000000-0008-0000-0200-0000E2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7" name="Text Box 70">
          <a:extLst>
            <a:ext uri="{FF2B5EF4-FFF2-40B4-BE49-F238E27FC236}">
              <a16:creationId xmlns:a16="http://schemas.microsoft.com/office/drawing/2014/main" id="{00000000-0008-0000-0200-0000E3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8" name="Text Box 71">
          <a:extLst>
            <a:ext uri="{FF2B5EF4-FFF2-40B4-BE49-F238E27FC236}">
              <a16:creationId xmlns:a16="http://schemas.microsoft.com/office/drawing/2014/main" id="{00000000-0008-0000-0200-0000E4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9" name="Text Box 72">
          <a:extLst>
            <a:ext uri="{FF2B5EF4-FFF2-40B4-BE49-F238E27FC236}">
              <a16:creationId xmlns:a16="http://schemas.microsoft.com/office/drawing/2014/main" id="{00000000-0008-0000-0200-0000E5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0" name="Text Box 73">
          <a:extLst>
            <a:ext uri="{FF2B5EF4-FFF2-40B4-BE49-F238E27FC236}">
              <a16:creationId xmlns:a16="http://schemas.microsoft.com/office/drawing/2014/main" id="{00000000-0008-0000-0200-0000E6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1" name="Text Box 74">
          <a:extLst>
            <a:ext uri="{FF2B5EF4-FFF2-40B4-BE49-F238E27FC236}">
              <a16:creationId xmlns:a16="http://schemas.microsoft.com/office/drawing/2014/main" id="{00000000-0008-0000-0200-0000E7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2" name="Text Box 75">
          <a:extLst>
            <a:ext uri="{FF2B5EF4-FFF2-40B4-BE49-F238E27FC236}">
              <a16:creationId xmlns:a16="http://schemas.microsoft.com/office/drawing/2014/main" id="{00000000-0008-0000-0200-0000E8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3" name="Text Box 77">
          <a:extLst>
            <a:ext uri="{FF2B5EF4-FFF2-40B4-BE49-F238E27FC236}">
              <a16:creationId xmlns:a16="http://schemas.microsoft.com/office/drawing/2014/main" id="{00000000-0008-0000-0200-0000E9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4" name="Text Box 78">
          <a:extLst>
            <a:ext uri="{FF2B5EF4-FFF2-40B4-BE49-F238E27FC236}">
              <a16:creationId xmlns:a16="http://schemas.microsoft.com/office/drawing/2014/main" id="{00000000-0008-0000-0200-0000EA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5" name="Text Box 80">
          <a:extLst>
            <a:ext uri="{FF2B5EF4-FFF2-40B4-BE49-F238E27FC236}">
              <a16:creationId xmlns:a16="http://schemas.microsoft.com/office/drawing/2014/main" id="{00000000-0008-0000-0200-0000EB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6" name="Text Box 81">
          <a:extLst>
            <a:ext uri="{FF2B5EF4-FFF2-40B4-BE49-F238E27FC236}">
              <a16:creationId xmlns:a16="http://schemas.microsoft.com/office/drawing/2014/main" id="{00000000-0008-0000-0200-0000EC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7" name="Text Box 39">
          <a:extLst>
            <a:ext uri="{FF2B5EF4-FFF2-40B4-BE49-F238E27FC236}">
              <a16:creationId xmlns:a16="http://schemas.microsoft.com/office/drawing/2014/main" id="{00000000-0008-0000-0200-0000ED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8" name="Text Box 40">
          <a:extLst>
            <a:ext uri="{FF2B5EF4-FFF2-40B4-BE49-F238E27FC236}">
              <a16:creationId xmlns:a16="http://schemas.microsoft.com/office/drawing/2014/main" id="{00000000-0008-0000-0200-0000EE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9" name="Text Box 41">
          <a:extLst>
            <a:ext uri="{FF2B5EF4-FFF2-40B4-BE49-F238E27FC236}">
              <a16:creationId xmlns:a16="http://schemas.microsoft.com/office/drawing/2014/main" id="{00000000-0008-0000-0200-0000EF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0" name="Text Box 42">
          <a:extLst>
            <a:ext uri="{FF2B5EF4-FFF2-40B4-BE49-F238E27FC236}">
              <a16:creationId xmlns:a16="http://schemas.microsoft.com/office/drawing/2014/main" id="{00000000-0008-0000-0200-0000F0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1" name="Text Box 43">
          <a:extLst>
            <a:ext uri="{FF2B5EF4-FFF2-40B4-BE49-F238E27FC236}">
              <a16:creationId xmlns:a16="http://schemas.microsoft.com/office/drawing/2014/main" id="{00000000-0008-0000-0200-0000F1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2" name="Text Box 44">
          <a:extLst>
            <a:ext uri="{FF2B5EF4-FFF2-40B4-BE49-F238E27FC236}">
              <a16:creationId xmlns:a16="http://schemas.microsoft.com/office/drawing/2014/main" id="{00000000-0008-0000-0200-0000F2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3" name="Text Box 45">
          <a:extLst>
            <a:ext uri="{FF2B5EF4-FFF2-40B4-BE49-F238E27FC236}">
              <a16:creationId xmlns:a16="http://schemas.microsoft.com/office/drawing/2014/main" id="{00000000-0008-0000-0200-0000F3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4" name="Text Box 46">
          <a:extLst>
            <a:ext uri="{FF2B5EF4-FFF2-40B4-BE49-F238E27FC236}">
              <a16:creationId xmlns:a16="http://schemas.microsoft.com/office/drawing/2014/main" id="{00000000-0008-0000-0200-0000F4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5" name="Text Box 47">
          <a:extLst>
            <a:ext uri="{FF2B5EF4-FFF2-40B4-BE49-F238E27FC236}">
              <a16:creationId xmlns:a16="http://schemas.microsoft.com/office/drawing/2014/main" id="{00000000-0008-0000-0200-0000F5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6" name="Text Box 48">
          <a:extLst>
            <a:ext uri="{FF2B5EF4-FFF2-40B4-BE49-F238E27FC236}">
              <a16:creationId xmlns:a16="http://schemas.microsoft.com/office/drawing/2014/main" id="{00000000-0008-0000-0200-0000F6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7" name="Text Box 55">
          <a:extLst>
            <a:ext uri="{FF2B5EF4-FFF2-40B4-BE49-F238E27FC236}">
              <a16:creationId xmlns:a16="http://schemas.microsoft.com/office/drawing/2014/main" id="{00000000-0008-0000-0200-0000F7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8" name="Text Box 56">
          <a:extLst>
            <a:ext uri="{FF2B5EF4-FFF2-40B4-BE49-F238E27FC236}">
              <a16:creationId xmlns:a16="http://schemas.microsoft.com/office/drawing/2014/main" id="{00000000-0008-0000-0200-0000F8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9" name="Text Box 57">
          <a:extLst>
            <a:ext uri="{FF2B5EF4-FFF2-40B4-BE49-F238E27FC236}">
              <a16:creationId xmlns:a16="http://schemas.microsoft.com/office/drawing/2014/main" id="{00000000-0008-0000-0200-0000F9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0" name="Text Box 58">
          <a:extLst>
            <a:ext uri="{FF2B5EF4-FFF2-40B4-BE49-F238E27FC236}">
              <a16:creationId xmlns:a16="http://schemas.microsoft.com/office/drawing/2014/main" id="{00000000-0008-0000-0200-0000FA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1" name="Text Box 59">
          <a:extLst>
            <a:ext uri="{FF2B5EF4-FFF2-40B4-BE49-F238E27FC236}">
              <a16:creationId xmlns:a16="http://schemas.microsoft.com/office/drawing/2014/main" id="{00000000-0008-0000-0200-0000FB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2" name="Text Box 60">
          <a:extLst>
            <a:ext uri="{FF2B5EF4-FFF2-40B4-BE49-F238E27FC236}">
              <a16:creationId xmlns:a16="http://schemas.microsoft.com/office/drawing/2014/main" id="{00000000-0008-0000-0200-0000FC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3" name="Text Box 61">
          <a:extLst>
            <a:ext uri="{FF2B5EF4-FFF2-40B4-BE49-F238E27FC236}">
              <a16:creationId xmlns:a16="http://schemas.microsoft.com/office/drawing/2014/main" id="{00000000-0008-0000-0200-0000FD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4" name="Text Box 62">
          <a:extLst>
            <a:ext uri="{FF2B5EF4-FFF2-40B4-BE49-F238E27FC236}">
              <a16:creationId xmlns:a16="http://schemas.microsoft.com/office/drawing/2014/main" id="{00000000-0008-0000-0200-0000FE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5" name="Text Box 63">
          <a:extLst>
            <a:ext uri="{FF2B5EF4-FFF2-40B4-BE49-F238E27FC236}">
              <a16:creationId xmlns:a16="http://schemas.microsoft.com/office/drawing/2014/main" id="{00000000-0008-0000-0200-0000FF00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6" name="Text Box 64">
          <a:extLst>
            <a:ext uri="{FF2B5EF4-FFF2-40B4-BE49-F238E27FC236}">
              <a16:creationId xmlns:a16="http://schemas.microsoft.com/office/drawing/2014/main" id="{00000000-0008-0000-0200-000000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7" name="Text Box 66">
          <a:extLst>
            <a:ext uri="{FF2B5EF4-FFF2-40B4-BE49-F238E27FC236}">
              <a16:creationId xmlns:a16="http://schemas.microsoft.com/office/drawing/2014/main" id="{00000000-0008-0000-0200-000001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8" name="Text Box 67">
          <a:extLst>
            <a:ext uri="{FF2B5EF4-FFF2-40B4-BE49-F238E27FC236}">
              <a16:creationId xmlns:a16="http://schemas.microsoft.com/office/drawing/2014/main" id="{00000000-0008-0000-0200-000002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9" name="Text Box 68">
          <a:extLst>
            <a:ext uri="{FF2B5EF4-FFF2-40B4-BE49-F238E27FC236}">
              <a16:creationId xmlns:a16="http://schemas.microsoft.com/office/drawing/2014/main" id="{00000000-0008-0000-0200-000003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0" name="Text Box 69">
          <a:extLst>
            <a:ext uri="{FF2B5EF4-FFF2-40B4-BE49-F238E27FC236}">
              <a16:creationId xmlns:a16="http://schemas.microsoft.com/office/drawing/2014/main" id="{00000000-0008-0000-0200-000004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1" name="Text Box 70">
          <a:extLst>
            <a:ext uri="{FF2B5EF4-FFF2-40B4-BE49-F238E27FC236}">
              <a16:creationId xmlns:a16="http://schemas.microsoft.com/office/drawing/2014/main" id="{00000000-0008-0000-0200-000005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2" name="Text Box 71">
          <a:extLst>
            <a:ext uri="{FF2B5EF4-FFF2-40B4-BE49-F238E27FC236}">
              <a16:creationId xmlns:a16="http://schemas.microsoft.com/office/drawing/2014/main" id="{00000000-0008-0000-0200-000006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3" name="Text Box 72">
          <a:extLst>
            <a:ext uri="{FF2B5EF4-FFF2-40B4-BE49-F238E27FC236}">
              <a16:creationId xmlns:a16="http://schemas.microsoft.com/office/drawing/2014/main" id="{00000000-0008-0000-0200-000007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4" name="Text Box 73">
          <a:extLst>
            <a:ext uri="{FF2B5EF4-FFF2-40B4-BE49-F238E27FC236}">
              <a16:creationId xmlns:a16="http://schemas.microsoft.com/office/drawing/2014/main" id="{00000000-0008-0000-0200-000008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5" name="Text Box 74">
          <a:extLst>
            <a:ext uri="{FF2B5EF4-FFF2-40B4-BE49-F238E27FC236}">
              <a16:creationId xmlns:a16="http://schemas.microsoft.com/office/drawing/2014/main" id="{00000000-0008-0000-0200-000009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6" name="Text Box 75">
          <a:extLst>
            <a:ext uri="{FF2B5EF4-FFF2-40B4-BE49-F238E27FC236}">
              <a16:creationId xmlns:a16="http://schemas.microsoft.com/office/drawing/2014/main" id="{00000000-0008-0000-0200-00000A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7" name="Text Box 77">
          <a:extLst>
            <a:ext uri="{FF2B5EF4-FFF2-40B4-BE49-F238E27FC236}">
              <a16:creationId xmlns:a16="http://schemas.microsoft.com/office/drawing/2014/main" id="{00000000-0008-0000-0200-00000B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8" name="Text Box 78">
          <a:extLst>
            <a:ext uri="{FF2B5EF4-FFF2-40B4-BE49-F238E27FC236}">
              <a16:creationId xmlns:a16="http://schemas.microsoft.com/office/drawing/2014/main" id="{00000000-0008-0000-0200-00000C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9" name="Text Box 80">
          <a:extLst>
            <a:ext uri="{FF2B5EF4-FFF2-40B4-BE49-F238E27FC236}">
              <a16:creationId xmlns:a16="http://schemas.microsoft.com/office/drawing/2014/main" id="{00000000-0008-0000-0200-00000D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0" name="Text Box 8">
          <a:extLst>
            <a:ext uri="{FF2B5EF4-FFF2-40B4-BE49-F238E27FC236}">
              <a16:creationId xmlns:a16="http://schemas.microsoft.com/office/drawing/2014/main" id="{00000000-0008-0000-0200-00000E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1" name="Text Box 9">
          <a:extLst>
            <a:ext uri="{FF2B5EF4-FFF2-40B4-BE49-F238E27FC236}">
              <a16:creationId xmlns:a16="http://schemas.microsoft.com/office/drawing/2014/main" id="{00000000-0008-0000-0200-00000F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2" name="Text Box 10">
          <a:extLst>
            <a:ext uri="{FF2B5EF4-FFF2-40B4-BE49-F238E27FC236}">
              <a16:creationId xmlns:a16="http://schemas.microsoft.com/office/drawing/2014/main" id="{00000000-0008-0000-0200-000010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3" name="Text Box 11">
          <a:extLst>
            <a:ext uri="{FF2B5EF4-FFF2-40B4-BE49-F238E27FC236}">
              <a16:creationId xmlns:a16="http://schemas.microsoft.com/office/drawing/2014/main" id="{00000000-0008-0000-0200-000011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4" name="Text Box 12">
          <a:extLst>
            <a:ext uri="{FF2B5EF4-FFF2-40B4-BE49-F238E27FC236}">
              <a16:creationId xmlns:a16="http://schemas.microsoft.com/office/drawing/2014/main" id="{00000000-0008-0000-0200-000012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5" name="Text Box 49">
          <a:extLst>
            <a:ext uri="{FF2B5EF4-FFF2-40B4-BE49-F238E27FC236}">
              <a16:creationId xmlns:a16="http://schemas.microsoft.com/office/drawing/2014/main" id="{00000000-0008-0000-0200-000013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6" name="Text Box 50">
          <a:extLst>
            <a:ext uri="{FF2B5EF4-FFF2-40B4-BE49-F238E27FC236}">
              <a16:creationId xmlns:a16="http://schemas.microsoft.com/office/drawing/2014/main" id="{00000000-0008-0000-0200-000014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7" name="Text Box 52">
          <a:extLst>
            <a:ext uri="{FF2B5EF4-FFF2-40B4-BE49-F238E27FC236}">
              <a16:creationId xmlns:a16="http://schemas.microsoft.com/office/drawing/2014/main" id="{00000000-0008-0000-0200-000015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8" name="Text Box 53">
          <a:extLst>
            <a:ext uri="{FF2B5EF4-FFF2-40B4-BE49-F238E27FC236}">
              <a16:creationId xmlns:a16="http://schemas.microsoft.com/office/drawing/2014/main" id="{00000000-0008-0000-0200-000016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9" name="Text Box 39">
          <a:extLst>
            <a:ext uri="{FF2B5EF4-FFF2-40B4-BE49-F238E27FC236}">
              <a16:creationId xmlns:a16="http://schemas.microsoft.com/office/drawing/2014/main" id="{00000000-0008-0000-0200-000017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0" name="Text Box 40">
          <a:extLst>
            <a:ext uri="{FF2B5EF4-FFF2-40B4-BE49-F238E27FC236}">
              <a16:creationId xmlns:a16="http://schemas.microsoft.com/office/drawing/2014/main" id="{00000000-0008-0000-0200-000018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1" name="Text Box 41">
          <a:extLst>
            <a:ext uri="{FF2B5EF4-FFF2-40B4-BE49-F238E27FC236}">
              <a16:creationId xmlns:a16="http://schemas.microsoft.com/office/drawing/2014/main" id="{00000000-0008-0000-0200-000019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2" name="Text Box 42">
          <a:extLst>
            <a:ext uri="{FF2B5EF4-FFF2-40B4-BE49-F238E27FC236}">
              <a16:creationId xmlns:a16="http://schemas.microsoft.com/office/drawing/2014/main" id="{00000000-0008-0000-0200-00001A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3" name="Text Box 43">
          <a:extLst>
            <a:ext uri="{FF2B5EF4-FFF2-40B4-BE49-F238E27FC236}">
              <a16:creationId xmlns:a16="http://schemas.microsoft.com/office/drawing/2014/main" id="{00000000-0008-0000-0200-00001B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4" name="Text Box 44">
          <a:extLst>
            <a:ext uri="{FF2B5EF4-FFF2-40B4-BE49-F238E27FC236}">
              <a16:creationId xmlns:a16="http://schemas.microsoft.com/office/drawing/2014/main" id="{00000000-0008-0000-0200-00001C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5" name="Text Box 45">
          <a:extLst>
            <a:ext uri="{FF2B5EF4-FFF2-40B4-BE49-F238E27FC236}">
              <a16:creationId xmlns:a16="http://schemas.microsoft.com/office/drawing/2014/main" id="{00000000-0008-0000-0200-00001D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6" name="Text Box 46">
          <a:extLst>
            <a:ext uri="{FF2B5EF4-FFF2-40B4-BE49-F238E27FC236}">
              <a16:creationId xmlns:a16="http://schemas.microsoft.com/office/drawing/2014/main" id="{00000000-0008-0000-0200-00001E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7" name="Text Box 47">
          <a:extLst>
            <a:ext uri="{FF2B5EF4-FFF2-40B4-BE49-F238E27FC236}">
              <a16:creationId xmlns:a16="http://schemas.microsoft.com/office/drawing/2014/main" id="{00000000-0008-0000-0200-00001F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8" name="Text Box 48">
          <a:extLst>
            <a:ext uri="{FF2B5EF4-FFF2-40B4-BE49-F238E27FC236}">
              <a16:creationId xmlns:a16="http://schemas.microsoft.com/office/drawing/2014/main" id="{00000000-0008-0000-0200-000020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9" name="Text Box 55">
          <a:extLst>
            <a:ext uri="{FF2B5EF4-FFF2-40B4-BE49-F238E27FC236}">
              <a16:creationId xmlns:a16="http://schemas.microsoft.com/office/drawing/2014/main" id="{00000000-0008-0000-0200-000021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0" name="Text Box 56">
          <a:extLst>
            <a:ext uri="{FF2B5EF4-FFF2-40B4-BE49-F238E27FC236}">
              <a16:creationId xmlns:a16="http://schemas.microsoft.com/office/drawing/2014/main" id="{00000000-0008-0000-0200-000022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1" name="Text Box 57">
          <a:extLst>
            <a:ext uri="{FF2B5EF4-FFF2-40B4-BE49-F238E27FC236}">
              <a16:creationId xmlns:a16="http://schemas.microsoft.com/office/drawing/2014/main" id="{00000000-0008-0000-0200-000023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2" name="Text Box 58">
          <a:extLst>
            <a:ext uri="{FF2B5EF4-FFF2-40B4-BE49-F238E27FC236}">
              <a16:creationId xmlns:a16="http://schemas.microsoft.com/office/drawing/2014/main" id="{00000000-0008-0000-0200-000024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3" name="Text Box 59">
          <a:extLst>
            <a:ext uri="{FF2B5EF4-FFF2-40B4-BE49-F238E27FC236}">
              <a16:creationId xmlns:a16="http://schemas.microsoft.com/office/drawing/2014/main" id="{00000000-0008-0000-0200-000025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4" name="Text Box 60">
          <a:extLst>
            <a:ext uri="{FF2B5EF4-FFF2-40B4-BE49-F238E27FC236}">
              <a16:creationId xmlns:a16="http://schemas.microsoft.com/office/drawing/2014/main" id="{00000000-0008-0000-0200-000026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5" name="Text Box 61">
          <a:extLst>
            <a:ext uri="{FF2B5EF4-FFF2-40B4-BE49-F238E27FC236}">
              <a16:creationId xmlns:a16="http://schemas.microsoft.com/office/drawing/2014/main" id="{00000000-0008-0000-0200-000027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6" name="Text Box 62">
          <a:extLst>
            <a:ext uri="{FF2B5EF4-FFF2-40B4-BE49-F238E27FC236}">
              <a16:creationId xmlns:a16="http://schemas.microsoft.com/office/drawing/2014/main" id="{00000000-0008-0000-0200-000028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7" name="Text Box 63">
          <a:extLst>
            <a:ext uri="{FF2B5EF4-FFF2-40B4-BE49-F238E27FC236}">
              <a16:creationId xmlns:a16="http://schemas.microsoft.com/office/drawing/2014/main" id="{00000000-0008-0000-0200-000029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8" name="Text Box 64">
          <a:extLst>
            <a:ext uri="{FF2B5EF4-FFF2-40B4-BE49-F238E27FC236}">
              <a16:creationId xmlns:a16="http://schemas.microsoft.com/office/drawing/2014/main" id="{00000000-0008-0000-0200-00002A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9" name="Text Box 66">
          <a:extLst>
            <a:ext uri="{FF2B5EF4-FFF2-40B4-BE49-F238E27FC236}">
              <a16:creationId xmlns:a16="http://schemas.microsoft.com/office/drawing/2014/main" id="{00000000-0008-0000-0200-00002B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0" name="Text Box 67">
          <a:extLst>
            <a:ext uri="{FF2B5EF4-FFF2-40B4-BE49-F238E27FC236}">
              <a16:creationId xmlns:a16="http://schemas.microsoft.com/office/drawing/2014/main" id="{00000000-0008-0000-0200-00002C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1" name="Text Box 68">
          <a:extLst>
            <a:ext uri="{FF2B5EF4-FFF2-40B4-BE49-F238E27FC236}">
              <a16:creationId xmlns:a16="http://schemas.microsoft.com/office/drawing/2014/main" id="{00000000-0008-0000-0200-00002D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2" name="Text Box 69">
          <a:extLst>
            <a:ext uri="{FF2B5EF4-FFF2-40B4-BE49-F238E27FC236}">
              <a16:creationId xmlns:a16="http://schemas.microsoft.com/office/drawing/2014/main" id="{00000000-0008-0000-0200-00002E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3" name="Text Box 70">
          <a:extLst>
            <a:ext uri="{FF2B5EF4-FFF2-40B4-BE49-F238E27FC236}">
              <a16:creationId xmlns:a16="http://schemas.microsoft.com/office/drawing/2014/main" id="{00000000-0008-0000-0200-00002F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4" name="Text Box 71">
          <a:extLst>
            <a:ext uri="{FF2B5EF4-FFF2-40B4-BE49-F238E27FC236}">
              <a16:creationId xmlns:a16="http://schemas.microsoft.com/office/drawing/2014/main" id="{00000000-0008-0000-0200-000030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5" name="Text Box 72">
          <a:extLst>
            <a:ext uri="{FF2B5EF4-FFF2-40B4-BE49-F238E27FC236}">
              <a16:creationId xmlns:a16="http://schemas.microsoft.com/office/drawing/2014/main" id="{00000000-0008-0000-0200-000031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6" name="Text Box 73">
          <a:extLst>
            <a:ext uri="{FF2B5EF4-FFF2-40B4-BE49-F238E27FC236}">
              <a16:creationId xmlns:a16="http://schemas.microsoft.com/office/drawing/2014/main" id="{00000000-0008-0000-0200-000032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7" name="Text Box 74">
          <a:extLst>
            <a:ext uri="{FF2B5EF4-FFF2-40B4-BE49-F238E27FC236}">
              <a16:creationId xmlns:a16="http://schemas.microsoft.com/office/drawing/2014/main" id="{00000000-0008-0000-0200-000033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8" name="Text Box 75">
          <a:extLst>
            <a:ext uri="{FF2B5EF4-FFF2-40B4-BE49-F238E27FC236}">
              <a16:creationId xmlns:a16="http://schemas.microsoft.com/office/drawing/2014/main" id="{00000000-0008-0000-0200-000034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9" name="Text Box 77">
          <a:extLst>
            <a:ext uri="{FF2B5EF4-FFF2-40B4-BE49-F238E27FC236}">
              <a16:creationId xmlns:a16="http://schemas.microsoft.com/office/drawing/2014/main" id="{00000000-0008-0000-0200-000035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0" name="Text Box 78">
          <a:extLst>
            <a:ext uri="{FF2B5EF4-FFF2-40B4-BE49-F238E27FC236}">
              <a16:creationId xmlns:a16="http://schemas.microsoft.com/office/drawing/2014/main" id="{00000000-0008-0000-0200-000036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1" name="Text Box 80">
          <a:extLst>
            <a:ext uri="{FF2B5EF4-FFF2-40B4-BE49-F238E27FC236}">
              <a16:creationId xmlns:a16="http://schemas.microsoft.com/office/drawing/2014/main" id="{00000000-0008-0000-0200-000037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2" name="Text Box 81">
          <a:extLst>
            <a:ext uri="{FF2B5EF4-FFF2-40B4-BE49-F238E27FC236}">
              <a16:creationId xmlns:a16="http://schemas.microsoft.com/office/drawing/2014/main" id="{00000000-0008-0000-0200-000038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3" name="Text Box 39">
          <a:extLst>
            <a:ext uri="{FF2B5EF4-FFF2-40B4-BE49-F238E27FC236}">
              <a16:creationId xmlns:a16="http://schemas.microsoft.com/office/drawing/2014/main" id="{00000000-0008-0000-0200-000039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4" name="Text Box 40">
          <a:extLst>
            <a:ext uri="{FF2B5EF4-FFF2-40B4-BE49-F238E27FC236}">
              <a16:creationId xmlns:a16="http://schemas.microsoft.com/office/drawing/2014/main" id="{00000000-0008-0000-0200-00003A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5" name="Text Box 41">
          <a:extLst>
            <a:ext uri="{FF2B5EF4-FFF2-40B4-BE49-F238E27FC236}">
              <a16:creationId xmlns:a16="http://schemas.microsoft.com/office/drawing/2014/main" id="{00000000-0008-0000-0200-00003B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6" name="Text Box 42">
          <a:extLst>
            <a:ext uri="{FF2B5EF4-FFF2-40B4-BE49-F238E27FC236}">
              <a16:creationId xmlns:a16="http://schemas.microsoft.com/office/drawing/2014/main" id="{00000000-0008-0000-0200-00003C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7" name="Text Box 43">
          <a:extLst>
            <a:ext uri="{FF2B5EF4-FFF2-40B4-BE49-F238E27FC236}">
              <a16:creationId xmlns:a16="http://schemas.microsoft.com/office/drawing/2014/main" id="{00000000-0008-0000-0200-00003D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8" name="Text Box 44">
          <a:extLst>
            <a:ext uri="{FF2B5EF4-FFF2-40B4-BE49-F238E27FC236}">
              <a16:creationId xmlns:a16="http://schemas.microsoft.com/office/drawing/2014/main" id="{00000000-0008-0000-0200-00003E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9" name="Text Box 45">
          <a:extLst>
            <a:ext uri="{FF2B5EF4-FFF2-40B4-BE49-F238E27FC236}">
              <a16:creationId xmlns:a16="http://schemas.microsoft.com/office/drawing/2014/main" id="{00000000-0008-0000-0200-00003F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0" name="Text Box 46">
          <a:extLst>
            <a:ext uri="{FF2B5EF4-FFF2-40B4-BE49-F238E27FC236}">
              <a16:creationId xmlns:a16="http://schemas.microsoft.com/office/drawing/2014/main" id="{00000000-0008-0000-0200-000040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1" name="Text Box 47">
          <a:extLst>
            <a:ext uri="{FF2B5EF4-FFF2-40B4-BE49-F238E27FC236}">
              <a16:creationId xmlns:a16="http://schemas.microsoft.com/office/drawing/2014/main" id="{00000000-0008-0000-0200-000041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2" name="Text Box 48">
          <a:extLst>
            <a:ext uri="{FF2B5EF4-FFF2-40B4-BE49-F238E27FC236}">
              <a16:creationId xmlns:a16="http://schemas.microsoft.com/office/drawing/2014/main" id="{00000000-0008-0000-0200-000042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3" name="Text Box 55">
          <a:extLst>
            <a:ext uri="{FF2B5EF4-FFF2-40B4-BE49-F238E27FC236}">
              <a16:creationId xmlns:a16="http://schemas.microsoft.com/office/drawing/2014/main" id="{00000000-0008-0000-0200-000043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4" name="Text Box 56">
          <a:extLst>
            <a:ext uri="{FF2B5EF4-FFF2-40B4-BE49-F238E27FC236}">
              <a16:creationId xmlns:a16="http://schemas.microsoft.com/office/drawing/2014/main" id="{00000000-0008-0000-0200-000044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5" name="Text Box 57">
          <a:extLst>
            <a:ext uri="{FF2B5EF4-FFF2-40B4-BE49-F238E27FC236}">
              <a16:creationId xmlns:a16="http://schemas.microsoft.com/office/drawing/2014/main" id="{00000000-0008-0000-0200-000045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6" name="Text Box 58">
          <a:extLst>
            <a:ext uri="{FF2B5EF4-FFF2-40B4-BE49-F238E27FC236}">
              <a16:creationId xmlns:a16="http://schemas.microsoft.com/office/drawing/2014/main" id="{00000000-0008-0000-0200-000046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7" name="Text Box 59">
          <a:extLst>
            <a:ext uri="{FF2B5EF4-FFF2-40B4-BE49-F238E27FC236}">
              <a16:creationId xmlns:a16="http://schemas.microsoft.com/office/drawing/2014/main" id="{00000000-0008-0000-0200-000047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8" name="Text Box 60">
          <a:extLst>
            <a:ext uri="{FF2B5EF4-FFF2-40B4-BE49-F238E27FC236}">
              <a16:creationId xmlns:a16="http://schemas.microsoft.com/office/drawing/2014/main" id="{00000000-0008-0000-0200-000048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9" name="Text Box 61">
          <a:extLst>
            <a:ext uri="{FF2B5EF4-FFF2-40B4-BE49-F238E27FC236}">
              <a16:creationId xmlns:a16="http://schemas.microsoft.com/office/drawing/2014/main" id="{00000000-0008-0000-0200-000049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0" name="Text Box 62">
          <a:extLst>
            <a:ext uri="{FF2B5EF4-FFF2-40B4-BE49-F238E27FC236}">
              <a16:creationId xmlns:a16="http://schemas.microsoft.com/office/drawing/2014/main" id="{00000000-0008-0000-0200-00004A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1" name="Text Box 63">
          <a:extLst>
            <a:ext uri="{FF2B5EF4-FFF2-40B4-BE49-F238E27FC236}">
              <a16:creationId xmlns:a16="http://schemas.microsoft.com/office/drawing/2014/main" id="{00000000-0008-0000-0200-00004B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2" name="Text Box 64">
          <a:extLst>
            <a:ext uri="{FF2B5EF4-FFF2-40B4-BE49-F238E27FC236}">
              <a16:creationId xmlns:a16="http://schemas.microsoft.com/office/drawing/2014/main" id="{00000000-0008-0000-0200-00004C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3" name="Text Box 66">
          <a:extLst>
            <a:ext uri="{FF2B5EF4-FFF2-40B4-BE49-F238E27FC236}">
              <a16:creationId xmlns:a16="http://schemas.microsoft.com/office/drawing/2014/main" id="{00000000-0008-0000-0200-00004D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4" name="Text Box 67">
          <a:extLst>
            <a:ext uri="{FF2B5EF4-FFF2-40B4-BE49-F238E27FC236}">
              <a16:creationId xmlns:a16="http://schemas.microsoft.com/office/drawing/2014/main" id="{00000000-0008-0000-0200-00004E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5" name="Text Box 68">
          <a:extLst>
            <a:ext uri="{FF2B5EF4-FFF2-40B4-BE49-F238E27FC236}">
              <a16:creationId xmlns:a16="http://schemas.microsoft.com/office/drawing/2014/main" id="{00000000-0008-0000-0200-00004F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6" name="Text Box 69">
          <a:extLst>
            <a:ext uri="{FF2B5EF4-FFF2-40B4-BE49-F238E27FC236}">
              <a16:creationId xmlns:a16="http://schemas.microsoft.com/office/drawing/2014/main" id="{00000000-0008-0000-0200-000050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7" name="Text Box 70">
          <a:extLst>
            <a:ext uri="{FF2B5EF4-FFF2-40B4-BE49-F238E27FC236}">
              <a16:creationId xmlns:a16="http://schemas.microsoft.com/office/drawing/2014/main" id="{00000000-0008-0000-0200-000051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8" name="Text Box 71">
          <a:extLst>
            <a:ext uri="{FF2B5EF4-FFF2-40B4-BE49-F238E27FC236}">
              <a16:creationId xmlns:a16="http://schemas.microsoft.com/office/drawing/2014/main" id="{00000000-0008-0000-0200-000052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9" name="Text Box 72">
          <a:extLst>
            <a:ext uri="{FF2B5EF4-FFF2-40B4-BE49-F238E27FC236}">
              <a16:creationId xmlns:a16="http://schemas.microsoft.com/office/drawing/2014/main" id="{00000000-0008-0000-0200-000053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0" name="Text Box 73">
          <a:extLst>
            <a:ext uri="{FF2B5EF4-FFF2-40B4-BE49-F238E27FC236}">
              <a16:creationId xmlns:a16="http://schemas.microsoft.com/office/drawing/2014/main" id="{00000000-0008-0000-0200-000054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1" name="Text Box 74">
          <a:extLst>
            <a:ext uri="{FF2B5EF4-FFF2-40B4-BE49-F238E27FC236}">
              <a16:creationId xmlns:a16="http://schemas.microsoft.com/office/drawing/2014/main" id="{00000000-0008-0000-0200-000055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2" name="Text Box 75">
          <a:extLst>
            <a:ext uri="{FF2B5EF4-FFF2-40B4-BE49-F238E27FC236}">
              <a16:creationId xmlns:a16="http://schemas.microsoft.com/office/drawing/2014/main" id="{00000000-0008-0000-0200-000056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3" name="Text Box 77">
          <a:extLst>
            <a:ext uri="{FF2B5EF4-FFF2-40B4-BE49-F238E27FC236}">
              <a16:creationId xmlns:a16="http://schemas.microsoft.com/office/drawing/2014/main" id="{00000000-0008-0000-0200-000057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4" name="Text Box 78">
          <a:extLst>
            <a:ext uri="{FF2B5EF4-FFF2-40B4-BE49-F238E27FC236}">
              <a16:creationId xmlns:a16="http://schemas.microsoft.com/office/drawing/2014/main" id="{00000000-0008-0000-0200-000058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5" name="Text Box 80">
          <a:extLst>
            <a:ext uri="{FF2B5EF4-FFF2-40B4-BE49-F238E27FC236}">
              <a16:creationId xmlns:a16="http://schemas.microsoft.com/office/drawing/2014/main" id="{00000000-0008-0000-0200-000059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6" name="Text Box 81">
          <a:extLst>
            <a:ext uri="{FF2B5EF4-FFF2-40B4-BE49-F238E27FC236}">
              <a16:creationId xmlns:a16="http://schemas.microsoft.com/office/drawing/2014/main" id="{00000000-0008-0000-0200-00005A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7" name="Text Box 39">
          <a:extLst>
            <a:ext uri="{FF2B5EF4-FFF2-40B4-BE49-F238E27FC236}">
              <a16:creationId xmlns:a16="http://schemas.microsoft.com/office/drawing/2014/main" id="{00000000-0008-0000-0200-00005B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8" name="Text Box 40">
          <a:extLst>
            <a:ext uri="{FF2B5EF4-FFF2-40B4-BE49-F238E27FC236}">
              <a16:creationId xmlns:a16="http://schemas.microsoft.com/office/drawing/2014/main" id="{00000000-0008-0000-0200-00005C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9" name="Text Box 41">
          <a:extLst>
            <a:ext uri="{FF2B5EF4-FFF2-40B4-BE49-F238E27FC236}">
              <a16:creationId xmlns:a16="http://schemas.microsoft.com/office/drawing/2014/main" id="{00000000-0008-0000-0200-00005D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0" name="Text Box 42">
          <a:extLst>
            <a:ext uri="{FF2B5EF4-FFF2-40B4-BE49-F238E27FC236}">
              <a16:creationId xmlns:a16="http://schemas.microsoft.com/office/drawing/2014/main" id="{00000000-0008-0000-0200-00005E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1" name="Text Box 43">
          <a:extLst>
            <a:ext uri="{FF2B5EF4-FFF2-40B4-BE49-F238E27FC236}">
              <a16:creationId xmlns:a16="http://schemas.microsoft.com/office/drawing/2014/main" id="{00000000-0008-0000-0200-00005F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2" name="Text Box 44">
          <a:extLst>
            <a:ext uri="{FF2B5EF4-FFF2-40B4-BE49-F238E27FC236}">
              <a16:creationId xmlns:a16="http://schemas.microsoft.com/office/drawing/2014/main" id="{00000000-0008-0000-0200-000060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3" name="Text Box 45">
          <a:extLst>
            <a:ext uri="{FF2B5EF4-FFF2-40B4-BE49-F238E27FC236}">
              <a16:creationId xmlns:a16="http://schemas.microsoft.com/office/drawing/2014/main" id="{00000000-0008-0000-0200-000061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4" name="Text Box 46">
          <a:extLst>
            <a:ext uri="{FF2B5EF4-FFF2-40B4-BE49-F238E27FC236}">
              <a16:creationId xmlns:a16="http://schemas.microsoft.com/office/drawing/2014/main" id="{00000000-0008-0000-0200-000062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5" name="Text Box 47">
          <a:extLst>
            <a:ext uri="{FF2B5EF4-FFF2-40B4-BE49-F238E27FC236}">
              <a16:creationId xmlns:a16="http://schemas.microsoft.com/office/drawing/2014/main" id="{00000000-0008-0000-0200-000063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6" name="Text Box 48">
          <a:extLst>
            <a:ext uri="{FF2B5EF4-FFF2-40B4-BE49-F238E27FC236}">
              <a16:creationId xmlns:a16="http://schemas.microsoft.com/office/drawing/2014/main" id="{00000000-0008-0000-0200-000064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7" name="Text Box 55">
          <a:extLst>
            <a:ext uri="{FF2B5EF4-FFF2-40B4-BE49-F238E27FC236}">
              <a16:creationId xmlns:a16="http://schemas.microsoft.com/office/drawing/2014/main" id="{00000000-0008-0000-0200-000065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8" name="Text Box 56">
          <a:extLst>
            <a:ext uri="{FF2B5EF4-FFF2-40B4-BE49-F238E27FC236}">
              <a16:creationId xmlns:a16="http://schemas.microsoft.com/office/drawing/2014/main" id="{00000000-0008-0000-0200-000066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9" name="Text Box 57">
          <a:extLst>
            <a:ext uri="{FF2B5EF4-FFF2-40B4-BE49-F238E27FC236}">
              <a16:creationId xmlns:a16="http://schemas.microsoft.com/office/drawing/2014/main" id="{00000000-0008-0000-0200-000067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0" name="Text Box 58">
          <a:extLst>
            <a:ext uri="{FF2B5EF4-FFF2-40B4-BE49-F238E27FC236}">
              <a16:creationId xmlns:a16="http://schemas.microsoft.com/office/drawing/2014/main" id="{00000000-0008-0000-0200-000068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1" name="Text Box 59">
          <a:extLst>
            <a:ext uri="{FF2B5EF4-FFF2-40B4-BE49-F238E27FC236}">
              <a16:creationId xmlns:a16="http://schemas.microsoft.com/office/drawing/2014/main" id="{00000000-0008-0000-0200-000069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2" name="Text Box 60">
          <a:extLst>
            <a:ext uri="{FF2B5EF4-FFF2-40B4-BE49-F238E27FC236}">
              <a16:creationId xmlns:a16="http://schemas.microsoft.com/office/drawing/2014/main" id="{00000000-0008-0000-0200-00006A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3" name="Text Box 61">
          <a:extLst>
            <a:ext uri="{FF2B5EF4-FFF2-40B4-BE49-F238E27FC236}">
              <a16:creationId xmlns:a16="http://schemas.microsoft.com/office/drawing/2014/main" id="{00000000-0008-0000-0200-00006B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4" name="Text Box 62">
          <a:extLst>
            <a:ext uri="{FF2B5EF4-FFF2-40B4-BE49-F238E27FC236}">
              <a16:creationId xmlns:a16="http://schemas.microsoft.com/office/drawing/2014/main" id="{00000000-0008-0000-0200-00006C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5" name="Text Box 63">
          <a:extLst>
            <a:ext uri="{FF2B5EF4-FFF2-40B4-BE49-F238E27FC236}">
              <a16:creationId xmlns:a16="http://schemas.microsoft.com/office/drawing/2014/main" id="{00000000-0008-0000-0200-00006D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6" name="Text Box 64">
          <a:extLst>
            <a:ext uri="{FF2B5EF4-FFF2-40B4-BE49-F238E27FC236}">
              <a16:creationId xmlns:a16="http://schemas.microsoft.com/office/drawing/2014/main" id="{00000000-0008-0000-0200-00006E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7" name="Text Box 66">
          <a:extLst>
            <a:ext uri="{FF2B5EF4-FFF2-40B4-BE49-F238E27FC236}">
              <a16:creationId xmlns:a16="http://schemas.microsoft.com/office/drawing/2014/main" id="{00000000-0008-0000-0200-00006F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8" name="Text Box 67">
          <a:extLst>
            <a:ext uri="{FF2B5EF4-FFF2-40B4-BE49-F238E27FC236}">
              <a16:creationId xmlns:a16="http://schemas.microsoft.com/office/drawing/2014/main" id="{00000000-0008-0000-0200-000070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9" name="Text Box 68">
          <a:extLst>
            <a:ext uri="{FF2B5EF4-FFF2-40B4-BE49-F238E27FC236}">
              <a16:creationId xmlns:a16="http://schemas.microsoft.com/office/drawing/2014/main" id="{00000000-0008-0000-0200-000071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0" name="Text Box 69">
          <a:extLst>
            <a:ext uri="{FF2B5EF4-FFF2-40B4-BE49-F238E27FC236}">
              <a16:creationId xmlns:a16="http://schemas.microsoft.com/office/drawing/2014/main" id="{00000000-0008-0000-0200-000072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1" name="Text Box 70">
          <a:extLst>
            <a:ext uri="{FF2B5EF4-FFF2-40B4-BE49-F238E27FC236}">
              <a16:creationId xmlns:a16="http://schemas.microsoft.com/office/drawing/2014/main" id="{00000000-0008-0000-0200-000073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2" name="Text Box 71">
          <a:extLst>
            <a:ext uri="{FF2B5EF4-FFF2-40B4-BE49-F238E27FC236}">
              <a16:creationId xmlns:a16="http://schemas.microsoft.com/office/drawing/2014/main" id="{00000000-0008-0000-0200-000074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3" name="Text Box 72">
          <a:extLst>
            <a:ext uri="{FF2B5EF4-FFF2-40B4-BE49-F238E27FC236}">
              <a16:creationId xmlns:a16="http://schemas.microsoft.com/office/drawing/2014/main" id="{00000000-0008-0000-0200-000075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4" name="Text Box 73">
          <a:extLst>
            <a:ext uri="{FF2B5EF4-FFF2-40B4-BE49-F238E27FC236}">
              <a16:creationId xmlns:a16="http://schemas.microsoft.com/office/drawing/2014/main" id="{00000000-0008-0000-0200-000076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5" name="Text Box 74">
          <a:extLst>
            <a:ext uri="{FF2B5EF4-FFF2-40B4-BE49-F238E27FC236}">
              <a16:creationId xmlns:a16="http://schemas.microsoft.com/office/drawing/2014/main" id="{00000000-0008-0000-0200-000077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6" name="Text Box 75">
          <a:extLst>
            <a:ext uri="{FF2B5EF4-FFF2-40B4-BE49-F238E27FC236}">
              <a16:creationId xmlns:a16="http://schemas.microsoft.com/office/drawing/2014/main" id="{00000000-0008-0000-0200-000078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7" name="Text Box 77">
          <a:extLst>
            <a:ext uri="{FF2B5EF4-FFF2-40B4-BE49-F238E27FC236}">
              <a16:creationId xmlns:a16="http://schemas.microsoft.com/office/drawing/2014/main" id="{00000000-0008-0000-0200-000079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8" name="Text Box 78">
          <a:extLst>
            <a:ext uri="{FF2B5EF4-FFF2-40B4-BE49-F238E27FC236}">
              <a16:creationId xmlns:a16="http://schemas.microsoft.com/office/drawing/2014/main" id="{00000000-0008-0000-0200-00007A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9" name="Text Box 80">
          <a:extLst>
            <a:ext uri="{FF2B5EF4-FFF2-40B4-BE49-F238E27FC236}">
              <a16:creationId xmlns:a16="http://schemas.microsoft.com/office/drawing/2014/main" id="{00000000-0008-0000-0200-00007B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0" name="Text Box 81">
          <a:extLst>
            <a:ext uri="{FF2B5EF4-FFF2-40B4-BE49-F238E27FC236}">
              <a16:creationId xmlns:a16="http://schemas.microsoft.com/office/drawing/2014/main" id="{00000000-0008-0000-0200-00007C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1" name="Text Box 3">
          <a:extLst>
            <a:ext uri="{FF2B5EF4-FFF2-40B4-BE49-F238E27FC236}">
              <a16:creationId xmlns:a16="http://schemas.microsoft.com/office/drawing/2014/main" id="{00000000-0008-0000-0200-00007D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2" name="Text Box 4">
          <a:extLst>
            <a:ext uri="{FF2B5EF4-FFF2-40B4-BE49-F238E27FC236}">
              <a16:creationId xmlns:a16="http://schemas.microsoft.com/office/drawing/2014/main" id="{00000000-0008-0000-0200-00007E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3" name="Text Box 5">
          <a:extLst>
            <a:ext uri="{FF2B5EF4-FFF2-40B4-BE49-F238E27FC236}">
              <a16:creationId xmlns:a16="http://schemas.microsoft.com/office/drawing/2014/main" id="{00000000-0008-0000-0200-00007F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4" name="Text Box 6">
          <a:extLst>
            <a:ext uri="{FF2B5EF4-FFF2-40B4-BE49-F238E27FC236}">
              <a16:creationId xmlns:a16="http://schemas.microsoft.com/office/drawing/2014/main" id="{00000000-0008-0000-0200-000080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5" name="Text Box 7">
          <a:extLst>
            <a:ext uri="{FF2B5EF4-FFF2-40B4-BE49-F238E27FC236}">
              <a16:creationId xmlns:a16="http://schemas.microsoft.com/office/drawing/2014/main" id="{00000000-0008-0000-0200-000081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6" name="Text Box 8">
          <a:extLst>
            <a:ext uri="{FF2B5EF4-FFF2-40B4-BE49-F238E27FC236}">
              <a16:creationId xmlns:a16="http://schemas.microsoft.com/office/drawing/2014/main" id="{00000000-0008-0000-0200-000082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7" name="Text Box 9">
          <a:extLst>
            <a:ext uri="{FF2B5EF4-FFF2-40B4-BE49-F238E27FC236}">
              <a16:creationId xmlns:a16="http://schemas.microsoft.com/office/drawing/2014/main" id="{00000000-0008-0000-0200-000083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8" name="Text Box 10">
          <a:extLst>
            <a:ext uri="{FF2B5EF4-FFF2-40B4-BE49-F238E27FC236}">
              <a16:creationId xmlns:a16="http://schemas.microsoft.com/office/drawing/2014/main" id="{00000000-0008-0000-0200-000084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9" name="Text Box 11">
          <a:extLst>
            <a:ext uri="{FF2B5EF4-FFF2-40B4-BE49-F238E27FC236}">
              <a16:creationId xmlns:a16="http://schemas.microsoft.com/office/drawing/2014/main" id="{00000000-0008-0000-0200-000085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0" name="Text Box 12">
          <a:extLst>
            <a:ext uri="{FF2B5EF4-FFF2-40B4-BE49-F238E27FC236}">
              <a16:creationId xmlns:a16="http://schemas.microsoft.com/office/drawing/2014/main" id="{00000000-0008-0000-0200-000086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1" name="Text Box 49">
          <a:extLst>
            <a:ext uri="{FF2B5EF4-FFF2-40B4-BE49-F238E27FC236}">
              <a16:creationId xmlns:a16="http://schemas.microsoft.com/office/drawing/2014/main" id="{00000000-0008-0000-0200-000087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2" name="Text Box 50">
          <a:extLst>
            <a:ext uri="{FF2B5EF4-FFF2-40B4-BE49-F238E27FC236}">
              <a16:creationId xmlns:a16="http://schemas.microsoft.com/office/drawing/2014/main" id="{00000000-0008-0000-0200-000088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3" name="Text Box 52">
          <a:extLst>
            <a:ext uri="{FF2B5EF4-FFF2-40B4-BE49-F238E27FC236}">
              <a16:creationId xmlns:a16="http://schemas.microsoft.com/office/drawing/2014/main" id="{00000000-0008-0000-0200-000089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4" name="Text Box 53">
          <a:extLst>
            <a:ext uri="{FF2B5EF4-FFF2-40B4-BE49-F238E27FC236}">
              <a16:creationId xmlns:a16="http://schemas.microsoft.com/office/drawing/2014/main" id="{00000000-0008-0000-0200-00008A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5" name="Text Box 3">
          <a:extLst>
            <a:ext uri="{FF2B5EF4-FFF2-40B4-BE49-F238E27FC236}">
              <a16:creationId xmlns:a16="http://schemas.microsoft.com/office/drawing/2014/main" id="{00000000-0008-0000-0200-00008B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6" name="Text Box 4">
          <a:extLst>
            <a:ext uri="{FF2B5EF4-FFF2-40B4-BE49-F238E27FC236}">
              <a16:creationId xmlns:a16="http://schemas.microsoft.com/office/drawing/2014/main" id="{00000000-0008-0000-0200-00008C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7" name="Text Box 5">
          <a:extLst>
            <a:ext uri="{FF2B5EF4-FFF2-40B4-BE49-F238E27FC236}">
              <a16:creationId xmlns:a16="http://schemas.microsoft.com/office/drawing/2014/main" id="{00000000-0008-0000-0200-00008D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8" name="Text Box 6">
          <a:extLst>
            <a:ext uri="{FF2B5EF4-FFF2-40B4-BE49-F238E27FC236}">
              <a16:creationId xmlns:a16="http://schemas.microsoft.com/office/drawing/2014/main" id="{00000000-0008-0000-0200-00008E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9" name="Text Box 7">
          <a:extLst>
            <a:ext uri="{FF2B5EF4-FFF2-40B4-BE49-F238E27FC236}">
              <a16:creationId xmlns:a16="http://schemas.microsoft.com/office/drawing/2014/main" id="{00000000-0008-0000-0200-00008F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0" name="Text Box 8">
          <a:extLst>
            <a:ext uri="{FF2B5EF4-FFF2-40B4-BE49-F238E27FC236}">
              <a16:creationId xmlns:a16="http://schemas.microsoft.com/office/drawing/2014/main" id="{00000000-0008-0000-0200-000090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1" name="Text Box 9">
          <a:extLst>
            <a:ext uri="{FF2B5EF4-FFF2-40B4-BE49-F238E27FC236}">
              <a16:creationId xmlns:a16="http://schemas.microsoft.com/office/drawing/2014/main" id="{00000000-0008-0000-0200-000091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2" name="Text Box 10">
          <a:extLst>
            <a:ext uri="{FF2B5EF4-FFF2-40B4-BE49-F238E27FC236}">
              <a16:creationId xmlns:a16="http://schemas.microsoft.com/office/drawing/2014/main" id="{00000000-0008-0000-0200-000092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3" name="Text Box 11">
          <a:extLst>
            <a:ext uri="{FF2B5EF4-FFF2-40B4-BE49-F238E27FC236}">
              <a16:creationId xmlns:a16="http://schemas.microsoft.com/office/drawing/2014/main" id="{00000000-0008-0000-0200-000093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4" name="Text Box 12">
          <a:extLst>
            <a:ext uri="{FF2B5EF4-FFF2-40B4-BE49-F238E27FC236}">
              <a16:creationId xmlns:a16="http://schemas.microsoft.com/office/drawing/2014/main" id="{00000000-0008-0000-0200-000094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5" name="Text Box 39">
          <a:extLst>
            <a:ext uri="{FF2B5EF4-FFF2-40B4-BE49-F238E27FC236}">
              <a16:creationId xmlns:a16="http://schemas.microsoft.com/office/drawing/2014/main" id="{00000000-0008-0000-0200-000095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6" name="Text Box 40">
          <a:extLst>
            <a:ext uri="{FF2B5EF4-FFF2-40B4-BE49-F238E27FC236}">
              <a16:creationId xmlns:a16="http://schemas.microsoft.com/office/drawing/2014/main" id="{00000000-0008-0000-0200-000096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7" name="Text Box 41">
          <a:extLst>
            <a:ext uri="{FF2B5EF4-FFF2-40B4-BE49-F238E27FC236}">
              <a16:creationId xmlns:a16="http://schemas.microsoft.com/office/drawing/2014/main" id="{00000000-0008-0000-0200-000097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8" name="Text Box 42">
          <a:extLst>
            <a:ext uri="{FF2B5EF4-FFF2-40B4-BE49-F238E27FC236}">
              <a16:creationId xmlns:a16="http://schemas.microsoft.com/office/drawing/2014/main" id="{00000000-0008-0000-0200-000098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9" name="Text Box 43">
          <a:extLst>
            <a:ext uri="{FF2B5EF4-FFF2-40B4-BE49-F238E27FC236}">
              <a16:creationId xmlns:a16="http://schemas.microsoft.com/office/drawing/2014/main" id="{00000000-0008-0000-0200-000099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0" name="Text Box 44">
          <a:extLst>
            <a:ext uri="{FF2B5EF4-FFF2-40B4-BE49-F238E27FC236}">
              <a16:creationId xmlns:a16="http://schemas.microsoft.com/office/drawing/2014/main" id="{00000000-0008-0000-0200-00009A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1" name="Text Box 45">
          <a:extLst>
            <a:ext uri="{FF2B5EF4-FFF2-40B4-BE49-F238E27FC236}">
              <a16:creationId xmlns:a16="http://schemas.microsoft.com/office/drawing/2014/main" id="{00000000-0008-0000-0200-00009B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2" name="Text Box 46">
          <a:extLst>
            <a:ext uri="{FF2B5EF4-FFF2-40B4-BE49-F238E27FC236}">
              <a16:creationId xmlns:a16="http://schemas.microsoft.com/office/drawing/2014/main" id="{00000000-0008-0000-0200-00009C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3" name="Text Box 47">
          <a:extLst>
            <a:ext uri="{FF2B5EF4-FFF2-40B4-BE49-F238E27FC236}">
              <a16:creationId xmlns:a16="http://schemas.microsoft.com/office/drawing/2014/main" id="{00000000-0008-0000-0200-00009D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4" name="Text Box 48">
          <a:extLst>
            <a:ext uri="{FF2B5EF4-FFF2-40B4-BE49-F238E27FC236}">
              <a16:creationId xmlns:a16="http://schemas.microsoft.com/office/drawing/2014/main" id="{00000000-0008-0000-0200-00009E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5" name="Text Box 49">
          <a:extLst>
            <a:ext uri="{FF2B5EF4-FFF2-40B4-BE49-F238E27FC236}">
              <a16:creationId xmlns:a16="http://schemas.microsoft.com/office/drawing/2014/main" id="{00000000-0008-0000-0200-00009F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6" name="Text Box 50">
          <a:extLst>
            <a:ext uri="{FF2B5EF4-FFF2-40B4-BE49-F238E27FC236}">
              <a16:creationId xmlns:a16="http://schemas.microsoft.com/office/drawing/2014/main" id="{00000000-0008-0000-0200-0000A0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7" name="Text Box 52">
          <a:extLst>
            <a:ext uri="{FF2B5EF4-FFF2-40B4-BE49-F238E27FC236}">
              <a16:creationId xmlns:a16="http://schemas.microsoft.com/office/drawing/2014/main" id="{00000000-0008-0000-0200-0000A1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8" name="Text Box 53">
          <a:extLst>
            <a:ext uri="{FF2B5EF4-FFF2-40B4-BE49-F238E27FC236}">
              <a16:creationId xmlns:a16="http://schemas.microsoft.com/office/drawing/2014/main" id="{00000000-0008-0000-0200-0000A2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9" name="Text Box 55">
          <a:extLst>
            <a:ext uri="{FF2B5EF4-FFF2-40B4-BE49-F238E27FC236}">
              <a16:creationId xmlns:a16="http://schemas.microsoft.com/office/drawing/2014/main" id="{00000000-0008-0000-0200-0000A3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0" name="Text Box 56">
          <a:extLst>
            <a:ext uri="{FF2B5EF4-FFF2-40B4-BE49-F238E27FC236}">
              <a16:creationId xmlns:a16="http://schemas.microsoft.com/office/drawing/2014/main" id="{00000000-0008-0000-0200-0000A4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1" name="Text Box 57">
          <a:extLst>
            <a:ext uri="{FF2B5EF4-FFF2-40B4-BE49-F238E27FC236}">
              <a16:creationId xmlns:a16="http://schemas.microsoft.com/office/drawing/2014/main" id="{00000000-0008-0000-0200-0000A5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2" name="Text Box 58">
          <a:extLst>
            <a:ext uri="{FF2B5EF4-FFF2-40B4-BE49-F238E27FC236}">
              <a16:creationId xmlns:a16="http://schemas.microsoft.com/office/drawing/2014/main" id="{00000000-0008-0000-0200-0000A6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3" name="Text Box 59">
          <a:extLst>
            <a:ext uri="{FF2B5EF4-FFF2-40B4-BE49-F238E27FC236}">
              <a16:creationId xmlns:a16="http://schemas.microsoft.com/office/drawing/2014/main" id="{00000000-0008-0000-0200-0000A7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4" name="Text Box 60">
          <a:extLst>
            <a:ext uri="{FF2B5EF4-FFF2-40B4-BE49-F238E27FC236}">
              <a16:creationId xmlns:a16="http://schemas.microsoft.com/office/drawing/2014/main" id="{00000000-0008-0000-0200-0000A8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5" name="Text Box 61">
          <a:extLst>
            <a:ext uri="{FF2B5EF4-FFF2-40B4-BE49-F238E27FC236}">
              <a16:creationId xmlns:a16="http://schemas.microsoft.com/office/drawing/2014/main" id="{00000000-0008-0000-0200-0000A9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6" name="Text Box 62">
          <a:extLst>
            <a:ext uri="{FF2B5EF4-FFF2-40B4-BE49-F238E27FC236}">
              <a16:creationId xmlns:a16="http://schemas.microsoft.com/office/drawing/2014/main" id="{00000000-0008-0000-0200-0000AA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7" name="Text Box 63">
          <a:extLst>
            <a:ext uri="{FF2B5EF4-FFF2-40B4-BE49-F238E27FC236}">
              <a16:creationId xmlns:a16="http://schemas.microsoft.com/office/drawing/2014/main" id="{00000000-0008-0000-0200-0000AB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8" name="Text Box 64">
          <a:extLst>
            <a:ext uri="{FF2B5EF4-FFF2-40B4-BE49-F238E27FC236}">
              <a16:creationId xmlns:a16="http://schemas.microsoft.com/office/drawing/2014/main" id="{00000000-0008-0000-0200-0000AC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9" name="Text Box 66">
          <a:extLst>
            <a:ext uri="{FF2B5EF4-FFF2-40B4-BE49-F238E27FC236}">
              <a16:creationId xmlns:a16="http://schemas.microsoft.com/office/drawing/2014/main" id="{00000000-0008-0000-0200-0000AD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0" name="Text Box 67">
          <a:extLst>
            <a:ext uri="{FF2B5EF4-FFF2-40B4-BE49-F238E27FC236}">
              <a16:creationId xmlns:a16="http://schemas.microsoft.com/office/drawing/2014/main" id="{00000000-0008-0000-0200-0000AE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1" name="Text Box 68">
          <a:extLst>
            <a:ext uri="{FF2B5EF4-FFF2-40B4-BE49-F238E27FC236}">
              <a16:creationId xmlns:a16="http://schemas.microsoft.com/office/drawing/2014/main" id="{00000000-0008-0000-0200-0000AF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2" name="Text Box 69">
          <a:extLst>
            <a:ext uri="{FF2B5EF4-FFF2-40B4-BE49-F238E27FC236}">
              <a16:creationId xmlns:a16="http://schemas.microsoft.com/office/drawing/2014/main" id="{00000000-0008-0000-0200-0000B0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3" name="Text Box 70">
          <a:extLst>
            <a:ext uri="{FF2B5EF4-FFF2-40B4-BE49-F238E27FC236}">
              <a16:creationId xmlns:a16="http://schemas.microsoft.com/office/drawing/2014/main" id="{00000000-0008-0000-0200-0000B1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4" name="Text Box 71">
          <a:extLst>
            <a:ext uri="{FF2B5EF4-FFF2-40B4-BE49-F238E27FC236}">
              <a16:creationId xmlns:a16="http://schemas.microsoft.com/office/drawing/2014/main" id="{00000000-0008-0000-0200-0000B2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5" name="Text Box 72">
          <a:extLst>
            <a:ext uri="{FF2B5EF4-FFF2-40B4-BE49-F238E27FC236}">
              <a16:creationId xmlns:a16="http://schemas.microsoft.com/office/drawing/2014/main" id="{00000000-0008-0000-0200-0000B3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6" name="Text Box 73">
          <a:extLst>
            <a:ext uri="{FF2B5EF4-FFF2-40B4-BE49-F238E27FC236}">
              <a16:creationId xmlns:a16="http://schemas.microsoft.com/office/drawing/2014/main" id="{00000000-0008-0000-0200-0000B4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7" name="Text Box 74">
          <a:extLst>
            <a:ext uri="{FF2B5EF4-FFF2-40B4-BE49-F238E27FC236}">
              <a16:creationId xmlns:a16="http://schemas.microsoft.com/office/drawing/2014/main" id="{00000000-0008-0000-0200-0000B5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8" name="Text Box 75">
          <a:extLst>
            <a:ext uri="{FF2B5EF4-FFF2-40B4-BE49-F238E27FC236}">
              <a16:creationId xmlns:a16="http://schemas.microsoft.com/office/drawing/2014/main" id="{00000000-0008-0000-0200-0000B6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9" name="Text Box 77">
          <a:extLst>
            <a:ext uri="{FF2B5EF4-FFF2-40B4-BE49-F238E27FC236}">
              <a16:creationId xmlns:a16="http://schemas.microsoft.com/office/drawing/2014/main" id="{00000000-0008-0000-0200-0000B7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0" name="Text Box 78">
          <a:extLst>
            <a:ext uri="{FF2B5EF4-FFF2-40B4-BE49-F238E27FC236}">
              <a16:creationId xmlns:a16="http://schemas.microsoft.com/office/drawing/2014/main" id="{00000000-0008-0000-0200-0000B8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1" name="Text Box 80">
          <a:extLst>
            <a:ext uri="{FF2B5EF4-FFF2-40B4-BE49-F238E27FC236}">
              <a16:creationId xmlns:a16="http://schemas.microsoft.com/office/drawing/2014/main" id="{00000000-0008-0000-0200-0000B9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2" name="Text Box 81">
          <a:extLst>
            <a:ext uri="{FF2B5EF4-FFF2-40B4-BE49-F238E27FC236}">
              <a16:creationId xmlns:a16="http://schemas.microsoft.com/office/drawing/2014/main" id="{00000000-0008-0000-0200-0000BA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3" name="Text Box 39">
          <a:extLst>
            <a:ext uri="{FF2B5EF4-FFF2-40B4-BE49-F238E27FC236}">
              <a16:creationId xmlns:a16="http://schemas.microsoft.com/office/drawing/2014/main" id="{00000000-0008-0000-0200-0000BB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4" name="Text Box 40">
          <a:extLst>
            <a:ext uri="{FF2B5EF4-FFF2-40B4-BE49-F238E27FC236}">
              <a16:creationId xmlns:a16="http://schemas.microsoft.com/office/drawing/2014/main" id="{00000000-0008-0000-0200-0000BC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5" name="Text Box 41">
          <a:extLst>
            <a:ext uri="{FF2B5EF4-FFF2-40B4-BE49-F238E27FC236}">
              <a16:creationId xmlns:a16="http://schemas.microsoft.com/office/drawing/2014/main" id="{00000000-0008-0000-0200-0000BD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6" name="Text Box 42">
          <a:extLst>
            <a:ext uri="{FF2B5EF4-FFF2-40B4-BE49-F238E27FC236}">
              <a16:creationId xmlns:a16="http://schemas.microsoft.com/office/drawing/2014/main" id="{00000000-0008-0000-0200-0000BE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7" name="Text Box 43">
          <a:extLst>
            <a:ext uri="{FF2B5EF4-FFF2-40B4-BE49-F238E27FC236}">
              <a16:creationId xmlns:a16="http://schemas.microsoft.com/office/drawing/2014/main" id="{00000000-0008-0000-0200-0000BF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8" name="Text Box 44">
          <a:extLst>
            <a:ext uri="{FF2B5EF4-FFF2-40B4-BE49-F238E27FC236}">
              <a16:creationId xmlns:a16="http://schemas.microsoft.com/office/drawing/2014/main" id="{00000000-0008-0000-0200-0000C0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9" name="Text Box 45">
          <a:extLst>
            <a:ext uri="{FF2B5EF4-FFF2-40B4-BE49-F238E27FC236}">
              <a16:creationId xmlns:a16="http://schemas.microsoft.com/office/drawing/2014/main" id="{00000000-0008-0000-0200-0000C1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0" name="Text Box 46">
          <a:extLst>
            <a:ext uri="{FF2B5EF4-FFF2-40B4-BE49-F238E27FC236}">
              <a16:creationId xmlns:a16="http://schemas.microsoft.com/office/drawing/2014/main" id="{00000000-0008-0000-0200-0000C2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1" name="Text Box 47">
          <a:extLst>
            <a:ext uri="{FF2B5EF4-FFF2-40B4-BE49-F238E27FC236}">
              <a16:creationId xmlns:a16="http://schemas.microsoft.com/office/drawing/2014/main" id="{00000000-0008-0000-0200-0000C3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2" name="Text Box 48">
          <a:extLst>
            <a:ext uri="{FF2B5EF4-FFF2-40B4-BE49-F238E27FC236}">
              <a16:creationId xmlns:a16="http://schemas.microsoft.com/office/drawing/2014/main" id="{00000000-0008-0000-0200-0000C4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3" name="Text Box 55">
          <a:extLst>
            <a:ext uri="{FF2B5EF4-FFF2-40B4-BE49-F238E27FC236}">
              <a16:creationId xmlns:a16="http://schemas.microsoft.com/office/drawing/2014/main" id="{00000000-0008-0000-0200-0000C5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4" name="Text Box 56">
          <a:extLst>
            <a:ext uri="{FF2B5EF4-FFF2-40B4-BE49-F238E27FC236}">
              <a16:creationId xmlns:a16="http://schemas.microsoft.com/office/drawing/2014/main" id="{00000000-0008-0000-0200-0000C6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5" name="Text Box 57">
          <a:extLst>
            <a:ext uri="{FF2B5EF4-FFF2-40B4-BE49-F238E27FC236}">
              <a16:creationId xmlns:a16="http://schemas.microsoft.com/office/drawing/2014/main" id="{00000000-0008-0000-0200-0000C7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6" name="Text Box 58">
          <a:extLst>
            <a:ext uri="{FF2B5EF4-FFF2-40B4-BE49-F238E27FC236}">
              <a16:creationId xmlns:a16="http://schemas.microsoft.com/office/drawing/2014/main" id="{00000000-0008-0000-0200-0000C8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7" name="Text Box 59">
          <a:extLst>
            <a:ext uri="{FF2B5EF4-FFF2-40B4-BE49-F238E27FC236}">
              <a16:creationId xmlns:a16="http://schemas.microsoft.com/office/drawing/2014/main" id="{00000000-0008-0000-0200-0000C9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8" name="Text Box 60">
          <a:extLst>
            <a:ext uri="{FF2B5EF4-FFF2-40B4-BE49-F238E27FC236}">
              <a16:creationId xmlns:a16="http://schemas.microsoft.com/office/drawing/2014/main" id="{00000000-0008-0000-0200-0000CA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9" name="Text Box 61">
          <a:extLst>
            <a:ext uri="{FF2B5EF4-FFF2-40B4-BE49-F238E27FC236}">
              <a16:creationId xmlns:a16="http://schemas.microsoft.com/office/drawing/2014/main" id="{00000000-0008-0000-0200-0000CB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0" name="Text Box 62">
          <a:extLst>
            <a:ext uri="{FF2B5EF4-FFF2-40B4-BE49-F238E27FC236}">
              <a16:creationId xmlns:a16="http://schemas.microsoft.com/office/drawing/2014/main" id="{00000000-0008-0000-0200-0000CC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1" name="Text Box 63">
          <a:extLst>
            <a:ext uri="{FF2B5EF4-FFF2-40B4-BE49-F238E27FC236}">
              <a16:creationId xmlns:a16="http://schemas.microsoft.com/office/drawing/2014/main" id="{00000000-0008-0000-0200-0000CD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2" name="Text Box 64">
          <a:extLst>
            <a:ext uri="{FF2B5EF4-FFF2-40B4-BE49-F238E27FC236}">
              <a16:creationId xmlns:a16="http://schemas.microsoft.com/office/drawing/2014/main" id="{00000000-0008-0000-0200-0000CE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3" name="Text Box 66">
          <a:extLst>
            <a:ext uri="{FF2B5EF4-FFF2-40B4-BE49-F238E27FC236}">
              <a16:creationId xmlns:a16="http://schemas.microsoft.com/office/drawing/2014/main" id="{00000000-0008-0000-0200-0000CF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4" name="Text Box 67">
          <a:extLst>
            <a:ext uri="{FF2B5EF4-FFF2-40B4-BE49-F238E27FC236}">
              <a16:creationId xmlns:a16="http://schemas.microsoft.com/office/drawing/2014/main" id="{00000000-0008-0000-0200-0000D0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5" name="Text Box 68">
          <a:extLst>
            <a:ext uri="{FF2B5EF4-FFF2-40B4-BE49-F238E27FC236}">
              <a16:creationId xmlns:a16="http://schemas.microsoft.com/office/drawing/2014/main" id="{00000000-0008-0000-0200-0000D1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6" name="Text Box 69">
          <a:extLst>
            <a:ext uri="{FF2B5EF4-FFF2-40B4-BE49-F238E27FC236}">
              <a16:creationId xmlns:a16="http://schemas.microsoft.com/office/drawing/2014/main" id="{00000000-0008-0000-0200-0000D2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7" name="Text Box 70">
          <a:extLst>
            <a:ext uri="{FF2B5EF4-FFF2-40B4-BE49-F238E27FC236}">
              <a16:creationId xmlns:a16="http://schemas.microsoft.com/office/drawing/2014/main" id="{00000000-0008-0000-0200-0000D3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8" name="Text Box 71">
          <a:extLst>
            <a:ext uri="{FF2B5EF4-FFF2-40B4-BE49-F238E27FC236}">
              <a16:creationId xmlns:a16="http://schemas.microsoft.com/office/drawing/2014/main" id="{00000000-0008-0000-0200-0000D4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9" name="Text Box 72">
          <a:extLst>
            <a:ext uri="{FF2B5EF4-FFF2-40B4-BE49-F238E27FC236}">
              <a16:creationId xmlns:a16="http://schemas.microsoft.com/office/drawing/2014/main" id="{00000000-0008-0000-0200-0000D5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0" name="Text Box 73">
          <a:extLst>
            <a:ext uri="{FF2B5EF4-FFF2-40B4-BE49-F238E27FC236}">
              <a16:creationId xmlns:a16="http://schemas.microsoft.com/office/drawing/2014/main" id="{00000000-0008-0000-0200-0000D6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1" name="Text Box 74">
          <a:extLst>
            <a:ext uri="{FF2B5EF4-FFF2-40B4-BE49-F238E27FC236}">
              <a16:creationId xmlns:a16="http://schemas.microsoft.com/office/drawing/2014/main" id="{00000000-0008-0000-0200-0000D7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2" name="Text Box 75">
          <a:extLst>
            <a:ext uri="{FF2B5EF4-FFF2-40B4-BE49-F238E27FC236}">
              <a16:creationId xmlns:a16="http://schemas.microsoft.com/office/drawing/2014/main" id="{00000000-0008-0000-0200-0000D8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3" name="Text Box 77">
          <a:extLst>
            <a:ext uri="{FF2B5EF4-FFF2-40B4-BE49-F238E27FC236}">
              <a16:creationId xmlns:a16="http://schemas.microsoft.com/office/drawing/2014/main" id="{00000000-0008-0000-0200-0000D9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4" name="Text Box 78">
          <a:extLst>
            <a:ext uri="{FF2B5EF4-FFF2-40B4-BE49-F238E27FC236}">
              <a16:creationId xmlns:a16="http://schemas.microsoft.com/office/drawing/2014/main" id="{00000000-0008-0000-0200-0000DA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5" name="Text Box 80">
          <a:extLst>
            <a:ext uri="{FF2B5EF4-FFF2-40B4-BE49-F238E27FC236}">
              <a16:creationId xmlns:a16="http://schemas.microsoft.com/office/drawing/2014/main" id="{00000000-0008-0000-0200-0000DB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6" name="Text Box 81">
          <a:extLst>
            <a:ext uri="{FF2B5EF4-FFF2-40B4-BE49-F238E27FC236}">
              <a16:creationId xmlns:a16="http://schemas.microsoft.com/office/drawing/2014/main" id="{00000000-0008-0000-0200-0000DC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7" name="Text Box 39">
          <a:extLst>
            <a:ext uri="{FF2B5EF4-FFF2-40B4-BE49-F238E27FC236}">
              <a16:creationId xmlns:a16="http://schemas.microsoft.com/office/drawing/2014/main" id="{00000000-0008-0000-0200-0000DD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8" name="Text Box 40">
          <a:extLst>
            <a:ext uri="{FF2B5EF4-FFF2-40B4-BE49-F238E27FC236}">
              <a16:creationId xmlns:a16="http://schemas.microsoft.com/office/drawing/2014/main" id="{00000000-0008-0000-0200-0000DE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9" name="Text Box 41">
          <a:extLst>
            <a:ext uri="{FF2B5EF4-FFF2-40B4-BE49-F238E27FC236}">
              <a16:creationId xmlns:a16="http://schemas.microsoft.com/office/drawing/2014/main" id="{00000000-0008-0000-0200-0000DF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0" name="Text Box 42">
          <a:extLst>
            <a:ext uri="{FF2B5EF4-FFF2-40B4-BE49-F238E27FC236}">
              <a16:creationId xmlns:a16="http://schemas.microsoft.com/office/drawing/2014/main" id="{00000000-0008-0000-0200-0000E0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1" name="Text Box 43">
          <a:extLst>
            <a:ext uri="{FF2B5EF4-FFF2-40B4-BE49-F238E27FC236}">
              <a16:creationId xmlns:a16="http://schemas.microsoft.com/office/drawing/2014/main" id="{00000000-0008-0000-0200-0000E1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2" name="Text Box 44">
          <a:extLst>
            <a:ext uri="{FF2B5EF4-FFF2-40B4-BE49-F238E27FC236}">
              <a16:creationId xmlns:a16="http://schemas.microsoft.com/office/drawing/2014/main" id="{00000000-0008-0000-0200-0000E2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3" name="Text Box 45">
          <a:extLst>
            <a:ext uri="{FF2B5EF4-FFF2-40B4-BE49-F238E27FC236}">
              <a16:creationId xmlns:a16="http://schemas.microsoft.com/office/drawing/2014/main" id="{00000000-0008-0000-0200-0000E3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4" name="Text Box 46">
          <a:extLst>
            <a:ext uri="{FF2B5EF4-FFF2-40B4-BE49-F238E27FC236}">
              <a16:creationId xmlns:a16="http://schemas.microsoft.com/office/drawing/2014/main" id="{00000000-0008-0000-0200-0000E4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5" name="Text Box 47">
          <a:extLst>
            <a:ext uri="{FF2B5EF4-FFF2-40B4-BE49-F238E27FC236}">
              <a16:creationId xmlns:a16="http://schemas.microsoft.com/office/drawing/2014/main" id="{00000000-0008-0000-0200-0000E5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6" name="Text Box 48">
          <a:extLst>
            <a:ext uri="{FF2B5EF4-FFF2-40B4-BE49-F238E27FC236}">
              <a16:creationId xmlns:a16="http://schemas.microsoft.com/office/drawing/2014/main" id="{00000000-0008-0000-0200-0000E6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7" name="Text Box 55">
          <a:extLst>
            <a:ext uri="{FF2B5EF4-FFF2-40B4-BE49-F238E27FC236}">
              <a16:creationId xmlns:a16="http://schemas.microsoft.com/office/drawing/2014/main" id="{00000000-0008-0000-0200-0000E7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8" name="Text Box 56">
          <a:extLst>
            <a:ext uri="{FF2B5EF4-FFF2-40B4-BE49-F238E27FC236}">
              <a16:creationId xmlns:a16="http://schemas.microsoft.com/office/drawing/2014/main" id="{00000000-0008-0000-0200-0000E8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9" name="Text Box 57">
          <a:extLst>
            <a:ext uri="{FF2B5EF4-FFF2-40B4-BE49-F238E27FC236}">
              <a16:creationId xmlns:a16="http://schemas.microsoft.com/office/drawing/2014/main" id="{00000000-0008-0000-0200-0000E9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90" name="Text Box 58">
          <a:extLst>
            <a:ext uri="{FF2B5EF4-FFF2-40B4-BE49-F238E27FC236}">
              <a16:creationId xmlns:a16="http://schemas.microsoft.com/office/drawing/2014/main" id="{00000000-0008-0000-0200-0000EA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91" name="Text Box 59">
          <a:extLst>
            <a:ext uri="{FF2B5EF4-FFF2-40B4-BE49-F238E27FC236}">
              <a16:creationId xmlns:a16="http://schemas.microsoft.com/office/drawing/2014/main" id="{00000000-0008-0000-0200-0000EB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92" name="Text Box 60">
          <a:extLst>
            <a:ext uri="{FF2B5EF4-FFF2-40B4-BE49-F238E27FC236}">
              <a16:creationId xmlns:a16="http://schemas.microsoft.com/office/drawing/2014/main" id="{00000000-0008-0000-0200-0000EC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93" name="Text Box 61">
          <a:extLst>
            <a:ext uri="{FF2B5EF4-FFF2-40B4-BE49-F238E27FC236}">
              <a16:creationId xmlns:a16="http://schemas.microsoft.com/office/drawing/2014/main" id="{00000000-0008-0000-0200-0000ED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94" name="Text Box 62">
          <a:extLst>
            <a:ext uri="{FF2B5EF4-FFF2-40B4-BE49-F238E27FC236}">
              <a16:creationId xmlns:a16="http://schemas.microsoft.com/office/drawing/2014/main" id="{00000000-0008-0000-0200-0000EE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95" name="Text Box 63">
          <a:extLst>
            <a:ext uri="{FF2B5EF4-FFF2-40B4-BE49-F238E27FC236}">
              <a16:creationId xmlns:a16="http://schemas.microsoft.com/office/drawing/2014/main" id="{00000000-0008-0000-0200-0000EF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96" name="Text Box 64">
          <a:extLst>
            <a:ext uri="{FF2B5EF4-FFF2-40B4-BE49-F238E27FC236}">
              <a16:creationId xmlns:a16="http://schemas.microsoft.com/office/drawing/2014/main" id="{00000000-0008-0000-0200-0000F0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97" name="Text Box 66">
          <a:extLst>
            <a:ext uri="{FF2B5EF4-FFF2-40B4-BE49-F238E27FC236}">
              <a16:creationId xmlns:a16="http://schemas.microsoft.com/office/drawing/2014/main" id="{00000000-0008-0000-0200-0000F1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98" name="Text Box 67">
          <a:extLst>
            <a:ext uri="{FF2B5EF4-FFF2-40B4-BE49-F238E27FC236}">
              <a16:creationId xmlns:a16="http://schemas.microsoft.com/office/drawing/2014/main" id="{00000000-0008-0000-0200-0000F2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99" name="Text Box 68">
          <a:extLst>
            <a:ext uri="{FF2B5EF4-FFF2-40B4-BE49-F238E27FC236}">
              <a16:creationId xmlns:a16="http://schemas.microsoft.com/office/drawing/2014/main" id="{00000000-0008-0000-0200-0000F3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00" name="Text Box 69">
          <a:extLst>
            <a:ext uri="{FF2B5EF4-FFF2-40B4-BE49-F238E27FC236}">
              <a16:creationId xmlns:a16="http://schemas.microsoft.com/office/drawing/2014/main" id="{00000000-0008-0000-0200-0000F4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01" name="Text Box 70">
          <a:extLst>
            <a:ext uri="{FF2B5EF4-FFF2-40B4-BE49-F238E27FC236}">
              <a16:creationId xmlns:a16="http://schemas.microsoft.com/office/drawing/2014/main" id="{00000000-0008-0000-0200-0000F5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02" name="Text Box 71">
          <a:extLst>
            <a:ext uri="{FF2B5EF4-FFF2-40B4-BE49-F238E27FC236}">
              <a16:creationId xmlns:a16="http://schemas.microsoft.com/office/drawing/2014/main" id="{00000000-0008-0000-0200-0000F6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03" name="Text Box 72">
          <a:extLst>
            <a:ext uri="{FF2B5EF4-FFF2-40B4-BE49-F238E27FC236}">
              <a16:creationId xmlns:a16="http://schemas.microsoft.com/office/drawing/2014/main" id="{00000000-0008-0000-0200-0000F7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04" name="Text Box 73">
          <a:extLst>
            <a:ext uri="{FF2B5EF4-FFF2-40B4-BE49-F238E27FC236}">
              <a16:creationId xmlns:a16="http://schemas.microsoft.com/office/drawing/2014/main" id="{00000000-0008-0000-0200-0000F8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05" name="Text Box 74">
          <a:extLst>
            <a:ext uri="{FF2B5EF4-FFF2-40B4-BE49-F238E27FC236}">
              <a16:creationId xmlns:a16="http://schemas.microsoft.com/office/drawing/2014/main" id="{00000000-0008-0000-0200-0000F9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06" name="Text Box 75">
          <a:extLst>
            <a:ext uri="{FF2B5EF4-FFF2-40B4-BE49-F238E27FC236}">
              <a16:creationId xmlns:a16="http://schemas.microsoft.com/office/drawing/2014/main" id="{00000000-0008-0000-0200-0000FA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07" name="Text Box 77">
          <a:extLst>
            <a:ext uri="{FF2B5EF4-FFF2-40B4-BE49-F238E27FC236}">
              <a16:creationId xmlns:a16="http://schemas.microsoft.com/office/drawing/2014/main" id="{00000000-0008-0000-0200-0000FB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08" name="Text Box 78">
          <a:extLst>
            <a:ext uri="{FF2B5EF4-FFF2-40B4-BE49-F238E27FC236}">
              <a16:creationId xmlns:a16="http://schemas.microsoft.com/office/drawing/2014/main" id="{00000000-0008-0000-0200-0000FC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09" name="Text Box 80">
          <a:extLst>
            <a:ext uri="{FF2B5EF4-FFF2-40B4-BE49-F238E27FC236}">
              <a16:creationId xmlns:a16="http://schemas.microsoft.com/office/drawing/2014/main" id="{00000000-0008-0000-0200-0000FD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10" name="Text Box 81">
          <a:extLst>
            <a:ext uri="{FF2B5EF4-FFF2-40B4-BE49-F238E27FC236}">
              <a16:creationId xmlns:a16="http://schemas.microsoft.com/office/drawing/2014/main" id="{00000000-0008-0000-0200-0000FE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11" name="Text Box 39">
          <a:extLst>
            <a:ext uri="{FF2B5EF4-FFF2-40B4-BE49-F238E27FC236}">
              <a16:creationId xmlns:a16="http://schemas.microsoft.com/office/drawing/2014/main" id="{00000000-0008-0000-0200-0000FF01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12" name="Text Box 40">
          <a:extLst>
            <a:ext uri="{FF2B5EF4-FFF2-40B4-BE49-F238E27FC236}">
              <a16:creationId xmlns:a16="http://schemas.microsoft.com/office/drawing/2014/main" id="{00000000-0008-0000-0200-000000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13" name="Text Box 41">
          <a:extLst>
            <a:ext uri="{FF2B5EF4-FFF2-40B4-BE49-F238E27FC236}">
              <a16:creationId xmlns:a16="http://schemas.microsoft.com/office/drawing/2014/main" id="{00000000-0008-0000-0200-000001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14" name="Text Box 42">
          <a:extLst>
            <a:ext uri="{FF2B5EF4-FFF2-40B4-BE49-F238E27FC236}">
              <a16:creationId xmlns:a16="http://schemas.microsoft.com/office/drawing/2014/main" id="{00000000-0008-0000-0200-000002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15" name="Text Box 43">
          <a:extLst>
            <a:ext uri="{FF2B5EF4-FFF2-40B4-BE49-F238E27FC236}">
              <a16:creationId xmlns:a16="http://schemas.microsoft.com/office/drawing/2014/main" id="{00000000-0008-0000-0200-000003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16" name="Text Box 44">
          <a:extLst>
            <a:ext uri="{FF2B5EF4-FFF2-40B4-BE49-F238E27FC236}">
              <a16:creationId xmlns:a16="http://schemas.microsoft.com/office/drawing/2014/main" id="{00000000-0008-0000-0200-000004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17" name="Text Box 45">
          <a:extLst>
            <a:ext uri="{FF2B5EF4-FFF2-40B4-BE49-F238E27FC236}">
              <a16:creationId xmlns:a16="http://schemas.microsoft.com/office/drawing/2014/main" id="{00000000-0008-0000-0200-000005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18" name="Text Box 46">
          <a:extLst>
            <a:ext uri="{FF2B5EF4-FFF2-40B4-BE49-F238E27FC236}">
              <a16:creationId xmlns:a16="http://schemas.microsoft.com/office/drawing/2014/main" id="{00000000-0008-0000-0200-000006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19" name="Text Box 47">
          <a:extLst>
            <a:ext uri="{FF2B5EF4-FFF2-40B4-BE49-F238E27FC236}">
              <a16:creationId xmlns:a16="http://schemas.microsoft.com/office/drawing/2014/main" id="{00000000-0008-0000-0200-000007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20" name="Text Box 48">
          <a:extLst>
            <a:ext uri="{FF2B5EF4-FFF2-40B4-BE49-F238E27FC236}">
              <a16:creationId xmlns:a16="http://schemas.microsoft.com/office/drawing/2014/main" id="{00000000-0008-0000-0200-000008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21" name="Text Box 55">
          <a:extLst>
            <a:ext uri="{FF2B5EF4-FFF2-40B4-BE49-F238E27FC236}">
              <a16:creationId xmlns:a16="http://schemas.microsoft.com/office/drawing/2014/main" id="{00000000-0008-0000-0200-000009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22" name="Text Box 56">
          <a:extLst>
            <a:ext uri="{FF2B5EF4-FFF2-40B4-BE49-F238E27FC236}">
              <a16:creationId xmlns:a16="http://schemas.microsoft.com/office/drawing/2014/main" id="{00000000-0008-0000-0200-00000A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23" name="Text Box 57">
          <a:extLst>
            <a:ext uri="{FF2B5EF4-FFF2-40B4-BE49-F238E27FC236}">
              <a16:creationId xmlns:a16="http://schemas.microsoft.com/office/drawing/2014/main" id="{00000000-0008-0000-0200-00000B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24" name="Text Box 58">
          <a:extLst>
            <a:ext uri="{FF2B5EF4-FFF2-40B4-BE49-F238E27FC236}">
              <a16:creationId xmlns:a16="http://schemas.microsoft.com/office/drawing/2014/main" id="{00000000-0008-0000-0200-00000C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25" name="Text Box 59">
          <a:extLst>
            <a:ext uri="{FF2B5EF4-FFF2-40B4-BE49-F238E27FC236}">
              <a16:creationId xmlns:a16="http://schemas.microsoft.com/office/drawing/2014/main" id="{00000000-0008-0000-0200-00000D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26" name="Text Box 60">
          <a:extLst>
            <a:ext uri="{FF2B5EF4-FFF2-40B4-BE49-F238E27FC236}">
              <a16:creationId xmlns:a16="http://schemas.microsoft.com/office/drawing/2014/main" id="{00000000-0008-0000-0200-00000E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27" name="Text Box 61">
          <a:extLst>
            <a:ext uri="{FF2B5EF4-FFF2-40B4-BE49-F238E27FC236}">
              <a16:creationId xmlns:a16="http://schemas.microsoft.com/office/drawing/2014/main" id="{00000000-0008-0000-0200-00000F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28" name="Text Box 62">
          <a:extLst>
            <a:ext uri="{FF2B5EF4-FFF2-40B4-BE49-F238E27FC236}">
              <a16:creationId xmlns:a16="http://schemas.microsoft.com/office/drawing/2014/main" id="{00000000-0008-0000-0200-000010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29" name="Text Box 63">
          <a:extLst>
            <a:ext uri="{FF2B5EF4-FFF2-40B4-BE49-F238E27FC236}">
              <a16:creationId xmlns:a16="http://schemas.microsoft.com/office/drawing/2014/main" id="{00000000-0008-0000-0200-000011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30" name="Text Box 64">
          <a:extLst>
            <a:ext uri="{FF2B5EF4-FFF2-40B4-BE49-F238E27FC236}">
              <a16:creationId xmlns:a16="http://schemas.microsoft.com/office/drawing/2014/main" id="{00000000-0008-0000-0200-000012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31" name="Text Box 66">
          <a:extLst>
            <a:ext uri="{FF2B5EF4-FFF2-40B4-BE49-F238E27FC236}">
              <a16:creationId xmlns:a16="http://schemas.microsoft.com/office/drawing/2014/main" id="{00000000-0008-0000-0200-000013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32" name="Text Box 67">
          <a:extLst>
            <a:ext uri="{FF2B5EF4-FFF2-40B4-BE49-F238E27FC236}">
              <a16:creationId xmlns:a16="http://schemas.microsoft.com/office/drawing/2014/main" id="{00000000-0008-0000-0200-000014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33" name="Text Box 68">
          <a:extLst>
            <a:ext uri="{FF2B5EF4-FFF2-40B4-BE49-F238E27FC236}">
              <a16:creationId xmlns:a16="http://schemas.microsoft.com/office/drawing/2014/main" id="{00000000-0008-0000-0200-000015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34" name="Text Box 69">
          <a:extLst>
            <a:ext uri="{FF2B5EF4-FFF2-40B4-BE49-F238E27FC236}">
              <a16:creationId xmlns:a16="http://schemas.microsoft.com/office/drawing/2014/main" id="{00000000-0008-0000-0200-000016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35" name="Text Box 70">
          <a:extLst>
            <a:ext uri="{FF2B5EF4-FFF2-40B4-BE49-F238E27FC236}">
              <a16:creationId xmlns:a16="http://schemas.microsoft.com/office/drawing/2014/main" id="{00000000-0008-0000-0200-000017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36" name="Text Box 71">
          <a:extLst>
            <a:ext uri="{FF2B5EF4-FFF2-40B4-BE49-F238E27FC236}">
              <a16:creationId xmlns:a16="http://schemas.microsoft.com/office/drawing/2014/main" id="{00000000-0008-0000-0200-000018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37" name="Text Box 72">
          <a:extLst>
            <a:ext uri="{FF2B5EF4-FFF2-40B4-BE49-F238E27FC236}">
              <a16:creationId xmlns:a16="http://schemas.microsoft.com/office/drawing/2014/main" id="{00000000-0008-0000-0200-000019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38" name="Text Box 73">
          <a:extLst>
            <a:ext uri="{FF2B5EF4-FFF2-40B4-BE49-F238E27FC236}">
              <a16:creationId xmlns:a16="http://schemas.microsoft.com/office/drawing/2014/main" id="{00000000-0008-0000-0200-00001A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39" name="Text Box 74">
          <a:extLst>
            <a:ext uri="{FF2B5EF4-FFF2-40B4-BE49-F238E27FC236}">
              <a16:creationId xmlns:a16="http://schemas.microsoft.com/office/drawing/2014/main" id="{00000000-0008-0000-0200-00001B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40" name="Text Box 75">
          <a:extLst>
            <a:ext uri="{FF2B5EF4-FFF2-40B4-BE49-F238E27FC236}">
              <a16:creationId xmlns:a16="http://schemas.microsoft.com/office/drawing/2014/main" id="{00000000-0008-0000-0200-00001C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41" name="Text Box 77">
          <a:extLst>
            <a:ext uri="{FF2B5EF4-FFF2-40B4-BE49-F238E27FC236}">
              <a16:creationId xmlns:a16="http://schemas.microsoft.com/office/drawing/2014/main" id="{00000000-0008-0000-0200-00001D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42" name="Text Box 78">
          <a:extLst>
            <a:ext uri="{FF2B5EF4-FFF2-40B4-BE49-F238E27FC236}">
              <a16:creationId xmlns:a16="http://schemas.microsoft.com/office/drawing/2014/main" id="{00000000-0008-0000-0200-00001E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43" name="Text Box 80">
          <a:extLst>
            <a:ext uri="{FF2B5EF4-FFF2-40B4-BE49-F238E27FC236}">
              <a16:creationId xmlns:a16="http://schemas.microsoft.com/office/drawing/2014/main" id="{00000000-0008-0000-0200-00001F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44" name="Text Box 8">
          <a:extLst>
            <a:ext uri="{FF2B5EF4-FFF2-40B4-BE49-F238E27FC236}">
              <a16:creationId xmlns:a16="http://schemas.microsoft.com/office/drawing/2014/main" id="{00000000-0008-0000-0200-000020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45" name="Text Box 9">
          <a:extLst>
            <a:ext uri="{FF2B5EF4-FFF2-40B4-BE49-F238E27FC236}">
              <a16:creationId xmlns:a16="http://schemas.microsoft.com/office/drawing/2014/main" id="{00000000-0008-0000-0200-000021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46" name="Text Box 10">
          <a:extLst>
            <a:ext uri="{FF2B5EF4-FFF2-40B4-BE49-F238E27FC236}">
              <a16:creationId xmlns:a16="http://schemas.microsoft.com/office/drawing/2014/main" id="{00000000-0008-0000-0200-000022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47" name="Text Box 11">
          <a:extLst>
            <a:ext uri="{FF2B5EF4-FFF2-40B4-BE49-F238E27FC236}">
              <a16:creationId xmlns:a16="http://schemas.microsoft.com/office/drawing/2014/main" id="{00000000-0008-0000-0200-000023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48" name="Text Box 12">
          <a:extLst>
            <a:ext uri="{FF2B5EF4-FFF2-40B4-BE49-F238E27FC236}">
              <a16:creationId xmlns:a16="http://schemas.microsoft.com/office/drawing/2014/main" id="{00000000-0008-0000-0200-000024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49" name="Text Box 49">
          <a:extLst>
            <a:ext uri="{FF2B5EF4-FFF2-40B4-BE49-F238E27FC236}">
              <a16:creationId xmlns:a16="http://schemas.microsoft.com/office/drawing/2014/main" id="{00000000-0008-0000-0200-000025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50" name="Text Box 50">
          <a:extLst>
            <a:ext uri="{FF2B5EF4-FFF2-40B4-BE49-F238E27FC236}">
              <a16:creationId xmlns:a16="http://schemas.microsoft.com/office/drawing/2014/main" id="{00000000-0008-0000-0200-000026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51" name="Text Box 52">
          <a:extLst>
            <a:ext uri="{FF2B5EF4-FFF2-40B4-BE49-F238E27FC236}">
              <a16:creationId xmlns:a16="http://schemas.microsoft.com/office/drawing/2014/main" id="{00000000-0008-0000-0200-000027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52" name="Text Box 53">
          <a:extLst>
            <a:ext uri="{FF2B5EF4-FFF2-40B4-BE49-F238E27FC236}">
              <a16:creationId xmlns:a16="http://schemas.microsoft.com/office/drawing/2014/main" id="{00000000-0008-0000-0200-000028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53" name="Text Box 39">
          <a:extLst>
            <a:ext uri="{FF2B5EF4-FFF2-40B4-BE49-F238E27FC236}">
              <a16:creationId xmlns:a16="http://schemas.microsoft.com/office/drawing/2014/main" id="{00000000-0008-0000-0200-000029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54" name="Text Box 40">
          <a:extLst>
            <a:ext uri="{FF2B5EF4-FFF2-40B4-BE49-F238E27FC236}">
              <a16:creationId xmlns:a16="http://schemas.microsoft.com/office/drawing/2014/main" id="{00000000-0008-0000-0200-00002A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55" name="Text Box 41">
          <a:extLst>
            <a:ext uri="{FF2B5EF4-FFF2-40B4-BE49-F238E27FC236}">
              <a16:creationId xmlns:a16="http://schemas.microsoft.com/office/drawing/2014/main" id="{00000000-0008-0000-0200-00002B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56" name="Text Box 42">
          <a:extLst>
            <a:ext uri="{FF2B5EF4-FFF2-40B4-BE49-F238E27FC236}">
              <a16:creationId xmlns:a16="http://schemas.microsoft.com/office/drawing/2014/main" id="{00000000-0008-0000-0200-00002C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57" name="Text Box 43">
          <a:extLst>
            <a:ext uri="{FF2B5EF4-FFF2-40B4-BE49-F238E27FC236}">
              <a16:creationId xmlns:a16="http://schemas.microsoft.com/office/drawing/2014/main" id="{00000000-0008-0000-0200-00002D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58" name="Text Box 44">
          <a:extLst>
            <a:ext uri="{FF2B5EF4-FFF2-40B4-BE49-F238E27FC236}">
              <a16:creationId xmlns:a16="http://schemas.microsoft.com/office/drawing/2014/main" id="{00000000-0008-0000-0200-00002E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59" name="Text Box 45">
          <a:extLst>
            <a:ext uri="{FF2B5EF4-FFF2-40B4-BE49-F238E27FC236}">
              <a16:creationId xmlns:a16="http://schemas.microsoft.com/office/drawing/2014/main" id="{00000000-0008-0000-0200-00002F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60" name="Text Box 46">
          <a:extLst>
            <a:ext uri="{FF2B5EF4-FFF2-40B4-BE49-F238E27FC236}">
              <a16:creationId xmlns:a16="http://schemas.microsoft.com/office/drawing/2014/main" id="{00000000-0008-0000-0200-000030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61" name="Text Box 47">
          <a:extLst>
            <a:ext uri="{FF2B5EF4-FFF2-40B4-BE49-F238E27FC236}">
              <a16:creationId xmlns:a16="http://schemas.microsoft.com/office/drawing/2014/main" id="{00000000-0008-0000-0200-000031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62" name="Text Box 48">
          <a:extLst>
            <a:ext uri="{FF2B5EF4-FFF2-40B4-BE49-F238E27FC236}">
              <a16:creationId xmlns:a16="http://schemas.microsoft.com/office/drawing/2014/main" id="{00000000-0008-0000-0200-000032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63" name="Text Box 55">
          <a:extLst>
            <a:ext uri="{FF2B5EF4-FFF2-40B4-BE49-F238E27FC236}">
              <a16:creationId xmlns:a16="http://schemas.microsoft.com/office/drawing/2014/main" id="{00000000-0008-0000-0200-000033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64" name="Text Box 56">
          <a:extLst>
            <a:ext uri="{FF2B5EF4-FFF2-40B4-BE49-F238E27FC236}">
              <a16:creationId xmlns:a16="http://schemas.microsoft.com/office/drawing/2014/main" id="{00000000-0008-0000-0200-000034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65" name="Text Box 57">
          <a:extLst>
            <a:ext uri="{FF2B5EF4-FFF2-40B4-BE49-F238E27FC236}">
              <a16:creationId xmlns:a16="http://schemas.microsoft.com/office/drawing/2014/main" id="{00000000-0008-0000-0200-000035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66" name="Text Box 58">
          <a:extLst>
            <a:ext uri="{FF2B5EF4-FFF2-40B4-BE49-F238E27FC236}">
              <a16:creationId xmlns:a16="http://schemas.microsoft.com/office/drawing/2014/main" id="{00000000-0008-0000-0200-000036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67" name="Text Box 59">
          <a:extLst>
            <a:ext uri="{FF2B5EF4-FFF2-40B4-BE49-F238E27FC236}">
              <a16:creationId xmlns:a16="http://schemas.microsoft.com/office/drawing/2014/main" id="{00000000-0008-0000-0200-000037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68" name="Text Box 60">
          <a:extLst>
            <a:ext uri="{FF2B5EF4-FFF2-40B4-BE49-F238E27FC236}">
              <a16:creationId xmlns:a16="http://schemas.microsoft.com/office/drawing/2014/main" id="{00000000-0008-0000-0200-000038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69" name="Text Box 61">
          <a:extLst>
            <a:ext uri="{FF2B5EF4-FFF2-40B4-BE49-F238E27FC236}">
              <a16:creationId xmlns:a16="http://schemas.microsoft.com/office/drawing/2014/main" id="{00000000-0008-0000-0200-000039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70" name="Text Box 62">
          <a:extLst>
            <a:ext uri="{FF2B5EF4-FFF2-40B4-BE49-F238E27FC236}">
              <a16:creationId xmlns:a16="http://schemas.microsoft.com/office/drawing/2014/main" id="{00000000-0008-0000-0200-00003A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71" name="Text Box 63">
          <a:extLst>
            <a:ext uri="{FF2B5EF4-FFF2-40B4-BE49-F238E27FC236}">
              <a16:creationId xmlns:a16="http://schemas.microsoft.com/office/drawing/2014/main" id="{00000000-0008-0000-0200-00003B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72" name="Text Box 64">
          <a:extLst>
            <a:ext uri="{FF2B5EF4-FFF2-40B4-BE49-F238E27FC236}">
              <a16:creationId xmlns:a16="http://schemas.microsoft.com/office/drawing/2014/main" id="{00000000-0008-0000-0200-00003C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73" name="Text Box 66">
          <a:extLst>
            <a:ext uri="{FF2B5EF4-FFF2-40B4-BE49-F238E27FC236}">
              <a16:creationId xmlns:a16="http://schemas.microsoft.com/office/drawing/2014/main" id="{00000000-0008-0000-0200-00003D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74" name="Text Box 67">
          <a:extLst>
            <a:ext uri="{FF2B5EF4-FFF2-40B4-BE49-F238E27FC236}">
              <a16:creationId xmlns:a16="http://schemas.microsoft.com/office/drawing/2014/main" id="{00000000-0008-0000-0200-00003E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75" name="Text Box 68">
          <a:extLst>
            <a:ext uri="{FF2B5EF4-FFF2-40B4-BE49-F238E27FC236}">
              <a16:creationId xmlns:a16="http://schemas.microsoft.com/office/drawing/2014/main" id="{00000000-0008-0000-0200-00003F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76" name="Text Box 69">
          <a:extLst>
            <a:ext uri="{FF2B5EF4-FFF2-40B4-BE49-F238E27FC236}">
              <a16:creationId xmlns:a16="http://schemas.microsoft.com/office/drawing/2014/main" id="{00000000-0008-0000-0200-000040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77" name="Text Box 70">
          <a:extLst>
            <a:ext uri="{FF2B5EF4-FFF2-40B4-BE49-F238E27FC236}">
              <a16:creationId xmlns:a16="http://schemas.microsoft.com/office/drawing/2014/main" id="{00000000-0008-0000-0200-000041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78" name="Text Box 71">
          <a:extLst>
            <a:ext uri="{FF2B5EF4-FFF2-40B4-BE49-F238E27FC236}">
              <a16:creationId xmlns:a16="http://schemas.microsoft.com/office/drawing/2014/main" id="{00000000-0008-0000-0200-000042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79" name="Text Box 72">
          <a:extLst>
            <a:ext uri="{FF2B5EF4-FFF2-40B4-BE49-F238E27FC236}">
              <a16:creationId xmlns:a16="http://schemas.microsoft.com/office/drawing/2014/main" id="{00000000-0008-0000-0200-000043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80" name="Text Box 73">
          <a:extLst>
            <a:ext uri="{FF2B5EF4-FFF2-40B4-BE49-F238E27FC236}">
              <a16:creationId xmlns:a16="http://schemas.microsoft.com/office/drawing/2014/main" id="{00000000-0008-0000-0200-000044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81" name="Text Box 74">
          <a:extLst>
            <a:ext uri="{FF2B5EF4-FFF2-40B4-BE49-F238E27FC236}">
              <a16:creationId xmlns:a16="http://schemas.microsoft.com/office/drawing/2014/main" id="{00000000-0008-0000-0200-000045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82" name="Text Box 75">
          <a:extLst>
            <a:ext uri="{FF2B5EF4-FFF2-40B4-BE49-F238E27FC236}">
              <a16:creationId xmlns:a16="http://schemas.microsoft.com/office/drawing/2014/main" id="{00000000-0008-0000-0200-000046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83" name="Text Box 77">
          <a:extLst>
            <a:ext uri="{FF2B5EF4-FFF2-40B4-BE49-F238E27FC236}">
              <a16:creationId xmlns:a16="http://schemas.microsoft.com/office/drawing/2014/main" id="{00000000-0008-0000-0200-000047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84" name="Text Box 78">
          <a:extLst>
            <a:ext uri="{FF2B5EF4-FFF2-40B4-BE49-F238E27FC236}">
              <a16:creationId xmlns:a16="http://schemas.microsoft.com/office/drawing/2014/main" id="{00000000-0008-0000-0200-000048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85" name="Text Box 80">
          <a:extLst>
            <a:ext uri="{FF2B5EF4-FFF2-40B4-BE49-F238E27FC236}">
              <a16:creationId xmlns:a16="http://schemas.microsoft.com/office/drawing/2014/main" id="{00000000-0008-0000-0200-000049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86" name="Text Box 81">
          <a:extLst>
            <a:ext uri="{FF2B5EF4-FFF2-40B4-BE49-F238E27FC236}">
              <a16:creationId xmlns:a16="http://schemas.microsoft.com/office/drawing/2014/main" id="{00000000-0008-0000-0200-00004A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87" name="Text Box 39">
          <a:extLst>
            <a:ext uri="{FF2B5EF4-FFF2-40B4-BE49-F238E27FC236}">
              <a16:creationId xmlns:a16="http://schemas.microsoft.com/office/drawing/2014/main" id="{00000000-0008-0000-0200-00004B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88" name="Text Box 40">
          <a:extLst>
            <a:ext uri="{FF2B5EF4-FFF2-40B4-BE49-F238E27FC236}">
              <a16:creationId xmlns:a16="http://schemas.microsoft.com/office/drawing/2014/main" id="{00000000-0008-0000-0200-00004C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89" name="Text Box 41">
          <a:extLst>
            <a:ext uri="{FF2B5EF4-FFF2-40B4-BE49-F238E27FC236}">
              <a16:creationId xmlns:a16="http://schemas.microsoft.com/office/drawing/2014/main" id="{00000000-0008-0000-0200-00004D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90" name="Text Box 42">
          <a:extLst>
            <a:ext uri="{FF2B5EF4-FFF2-40B4-BE49-F238E27FC236}">
              <a16:creationId xmlns:a16="http://schemas.microsoft.com/office/drawing/2014/main" id="{00000000-0008-0000-0200-00004E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91" name="Text Box 43">
          <a:extLst>
            <a:ext uri="{FF2B5EF4-FFF2-40B4-BE49-F238E27FC236}">
              <a16:creationId xmlns:a16="http://schemas.microsoft.com/office/drawing/2014/main" id="{00000000-0008-0000-0200-00004F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92" name="Text Box 44">
          <a:extLst>
            <a:ext uri="{FF2B5EF4-FFF2-40B4-BE49-F238E27FC236}">
              <a16:creationId xmlns:a16="http://schemas.microsoft.com/office/drawing/2014/main" id="{00000000-0008-0000-0200-000050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93" name="Text Box 45">
          <a:extLst>
            <a:ext uri="{FF2B5EF4-FFF2-40B4-BE49-F238E27FC236}">
              <a16:creationId xmlns:a16="http://schemas.microsoft.com/office/drawing/2014/main" id="{00000000-0008-0000-0200-000051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94" name="Text Box 46">
          <a:extLst>
            <a:ext uri="{FF2B5EF4-FFF2-40B4-BE49-F238E27FC236}">
              <a16:creationId xmlns:a16="http://schemas.microsoft.com/office/drawing/2014/main" id="{00000000-0008-0000-0200-000052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95" name="Text Box 47">
          <a:extLst>
            <a:ext uri="{FF2B5EF4-FFF2-40B4-BE49-F238E27FC236}">
              <a16:creationId xmlns:a16="http://schemas.microsoft.com/office/drawing/2014/main" id="{00000000-0008-0000-0200-000053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96" name="Text Box 48">
          <a:extLst>
            <a:ext uri="{FF2B5EF4-FFF2-40B4-BE49-F238E27FC236}">
              <a16:creationId xmlns:a16="http://schemas.microsoft.com/office/drawing/2014/main" id="{00000000-0008-0000-0200-000054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97" name="Text Box 55">
          <a:extLst>
            <a:ext uri="{FF2B5EF4-FFF2-40B4-BE49-F238E27FC236}">
              <a16:creationId xmlns:a16="http://schemas.microsoft.com/office/drawing/2014/main" id="{00000000-0008-0000-0200-000055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98" name="Text Box 56">
          <a:extLst>
            <a:ext uri="{FF2B5EF4-FFF2-40B4-BE49-F238E27FC236}">
              <a16:creationId xmlns:a16="http://schemas.microsoft.com/office/drawing/2014/main" id="{00000000-0008-0000-0200-000056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599" name="Text Box 57">
          <a:extLst>
            <a:ext uri="{FF2B5EF4-FFF2-40B4-BE49-F238E27FC236}">
              <a16:creationId xmlns:a16="http://schemas.microsoft.com/office/drawing/2014/main" id="{00000000-0008-0000-0200-000057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00" name="Text Box 58">
          <a:extLst>
            <a:ext uri="{FF2B5EF4-FFF2-40B4-BE49-F238E27FC236}">
              <a16:creationId xmlns:a16="http://schemas.microsoft.com/office/drawing/2014/main" id="{00000000-0008-0000-0200-000058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01" name="Text Box 59">
          <a:extLst>
            <a:ext uri="{FF2B5EF4-FFF2-40B4-BE49-F238E27FC236}">
              <a16:creationId xmlns:a16="http://schemas.microsoft.com/office/drawing/2014/main" id="{00000000-0008-0000-0200-000059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02" name="Text Box 60">
          <a:extLst>
            <a:ext uri="{FF2B5EF4-FFF2-40B4-BE49-F238E27FC236}">
              <a16:creationId xmlns:a16="http://schemas.microsoft.com/office/drawing/2014/main" id="{00000000-0008-0000-0200-00005A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03" name="Text Box 61">
          <a:extLst>
            <a:ext uri="{FF2B5EF4-FFF2-40B4-BE49-F238E27FC236}">
              <a16:creationId xmlns:a16="http://schemas.microsoft.com/office/drawing/2014/main" id="{00000000-0008-0000-0200-00005B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04" name="Text Box 62">
          <a:extLst>
            <a:ext uri="{FF2B5EF4-FFF2-40B4-BE49-F238E27FC236}">
              <a16:creationId xmlns:a16="http://schemas.microsoft.com/office/drawing/2014/main" id="{00000000-0008-0000-0200-00005C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05" name="Text Box 63">
          <a:extLst>
            <a:ext uri="{FF2B5EF4-FFF2-40B4-BE49-F238E27FC236}">
              <a16:creationId xmlns:a16="http://schemas.microsoft.com/office/drawing/2014/main" id="{00000000-0008-0000-0200-00005D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06" name="Text Box 64">
          <a:extLst>
            <a:ext uri="{FF2B5EF4-FFF2-40B4-BE49-F238E27FC236}">
              <a16:creationId xmlns:a16="http://schemas.microsoft.com/office/drawing/2014/main" id="{00000000-0008-0000-0200-00005E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07" name="Text Box 66">
          <a:extLst>
            <a:ext uri="{FF2B5EF4-FFF2-40B4-BE49-F238E27FC236}">
              <a16:creationId xmlns:a16="http://schemas.microsoft.com/office/drawing/2014/main" id="{00000000-0008-0000-0200-00005F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08" name="Text Box 67">
          <a:extLst>
            <a:ext uri="{FF2B5EF4-FFF2-40B4-BE49-F238E27FC236}">
              <a16:creationId xmlns:a16="http://schemas.microsoft.com/office/drawing/2014/main" id="{00000000-0008-0000-0200-000060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09" name="Text Box 68">
          <a:extLst>
            <a:ext uri="{FF2B5EF4-FFF2-40B4-BE49-F238E27FC236}">
              <a16:creationId xmlns:a16="http://schemas.microsoft.com/office/drawing/2014/main" id="{00000000-0008-0000-0200-000061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10" name="Text Box 69">
          <a:extLst>
            <a:ext uri="{FF2B5EF4-FFF2-40B4-BE49-F238E27FC236}">
              <a16:creationId xmlns:a16="http://schemas.microsoft.com/office/drawing/2014/main" id="{00000000-0008-0000-0200-000062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11" name="Text Box 70">
          <a:extLst>
            <a:ext uri="{FF2B5EF4-FFF2-40B4-BE49-F238E27FC236}">
              <a16:creationId xmlns:a16="http://schemas.microsoft.com/office/drawing/2014/main" id="{00000000-0008-0000-0200-000063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12" name="Text Box 71">
          <a:extLst>
            <a:ext uri="{FF2B5EF4-FFF2-40B4-BE49-F238E27FC236}">
              <a16:creationId xmlns:a16="http://schemas.microsoft.com/office/drawing/2014/main" id="{00000000-0008-0000-0200-000064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13" name="Text Box 72">
          <a:extLst>
            <a:ext uri="{FF2B5EF4-FFF2-40B4-BE49-F238E27FC236}">
              <a16:creationId xmlns:a16="http://schemas.microsoft.com/office/drawing/2014/main" id="{00000000-0008-0000-0200-000065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14" name="Text Box 73">
          <a:extLst>
            <a:ext uri="{FF2B5EF4-FFF2-40B4-BE49-F238E27FC236}">
              <a16:creationId xmlns:a16="http://schemas.microsoft.com/office/drawing/2014/main" id="{00000000-0008-0000-0200-000066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15" name="Text Box 74">
          <a:extLst>
            <a:ext uri="{FF2B5EF4-FFF2-40B4-BE49-F238E27FC236}">
              <a16:creationId xmlns:a16="http://schemas.microsoft.com/office/drawing/2014/main" id="{00000000-0008-0000-0200-000067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16" name="Text Box 75">
          <a:extLst>
            <a:ext uri="{FF2B5EF4-FFF2-40B4-BE49-F238E27FC236}">
              <a16:creationId xmlns:a16="http://schemas.microsoft.com/office/drawing/2014/main" id="{00000000-0008-0000-0200-000068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17" name="Text Box 77">
          <a:extLst>
            <a:ext uri="{FF2B5EF4-FFF2-40B4-BE49-F238E27FC236}">
              <a16:creationId xmlns:a16="http://schemas.microsoft.com/office/drawing/2014/main" id="{00000000-0008-0000-0200-000069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18" name="Text Box 78">
          <a:extLst>
            <a:ext uri="{FF2B5EF4-FFF2-40B4-BE49-F238E27FC236}">
              <a16:creationId xmlns:a16="http://schemas.microsoft.com/office/drawing/2014/main" id="{00000000-0008-0000-0200-00006A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19" name="Text Box 80">
          <a:extLst>
            <a:ext uri="{FF2B5EF4-FFF2-40B4-BE49-F238E27FC236}">
              <a16:creationId xmlns:a16="http://schemas.microsoft.com/office/drawing/2014/main" id="{00000000-0008-0000-0200-00006B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20" name="Text Box 81">
          <a:extLst>
            <a:ext uri="{FF2B5EF4-FFF2-40B4-BE49-F238E27FC236}">
              <a16:creationId xmlns:a16="http://schemas.microsoft.com/office/drawing/2014/main" id="{00000000-0008-0000-0200-00006C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21" name="Text Box 39">
          <a:extLst>
            <a:ext uri="{FF2B5EF4-FFF2-40B4-BE49-F238E27FC236}">
              <a16:creationId xmlns:a16="http://schemas.microsoft.com/office/drawing/2014/main" id="{00000000-0008-0000-0200-00006D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22" name="Text Box 40">
          <a:extLst>
            <a:ext uri="{FF2B5EF4-FFF2-40B4-BE49-F238E27FC236}">
              <a16:creationId xmlns:a16="http://schemas.microsoft.com/office/drawing/2014/main" id="{00000000-0008-0000-0200-00006E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23" name="Text Box 41">
          <a:extLst>
            <a:ext uri="{FF2B5EF4-FFF2-40B4-BE49-F238E27FC236}">
              <a16:creationId xmlns:a16="http://schemas.microsoft.com/office/drawing/2014/main" id="{00000000-0008-0000-0200-00006F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24" name="Text Box 42">
          <a:extLst>
            <a:ext uri="{FF2B5EF4-FFF2-40B4-BE49-F238E27FC236}">
              <a16:creationId xmlns:a16="http://schemas.microsoft.com/office/drawing/2014/main" id="{00000000-0008-0000-0200-000070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25" name="Text Box 43">
          <a:extLst>
            <a:ext uri="{FF2B5EF4-FFF2-40B4-BE49-F238E27FC236}">
              <a16:creationId xmlns:a16="http://schemas.microsoft.com/office/drawing/2014/main" id="{00000000-0008-0000-0200-000071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26" name="Text Box 44">
          <a:extLst>
            <a:ext uri="{FF2B5EF4-FFF2-40B4-BE49-F238E27FC236}">
              <a16:creationId xmlns:a16="http://schemas.microsoft.com/office/drawing/2014/main" id="{00000000-0008-0000-0200-000072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27" name="Text Box 45">
          <a:extLst>
            <a:ext uri="{FF2B5EF4-FFF2-40B4-BE49-F238E27FC236}">
              <a16:creationId xmlns:a16="http://schemas.microsoft.com/office/drawing/2014/main" id="{00000000-0008-0000-0200-000073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28" name="Text Box 46">
          <a:extLst>
            <a:ext uri="{FF2B5EF4-FFF2-40B4-BE49-F238E27FC236}">
              <a16:creationId xmlns:a16="http://schemas.microsoft.com/office/drawing/2014/main" id="{00000000-0008-0000-0200-000074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29" name="Text Box 47">
          <a:extLst>
            <a:ext uri="{FF2B5EF4-FFF2-40B4-BE49-F238E27FC236}">
              <a16:creationId xmlns:a16="http://schemas.microsoft.com/office/drawing/2014/main" id="{00000000-0008-0000-0200-000075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30" name="Text Box 48">
          <a:extLst>
            <a:ext uri="{FF2B5EF4-FFF2-40B4-BE49-F238E27FC236}">
              <a16:creationId xmlns:a16="http://schemas.microsoft.com/office/drawing/2014/main" id="{00000000-0008-0000-0200-000076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31" name="Text Box 55">
          <a:extLst>
            <a:ext uri="{FF2B5EF4-FFF2-40B4-BE49-F238E27FC236}">
              <a16:creationId xmlns:a16="http://schemas.microsoft.com/office/drawing/2014/main" id="{00000000-0008-0000-0200-000077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32" name="Text Box 56">
          <a:extLst>
            <a:ext uri="{FF2B5EF4-FFF2-40B4-BE49-F238E27FC236}">
              <a16:creationId xmlns:a16="http://schemas.microsoft.com/office/drawing/2014/main" id="{00000000-0008-0000-0200-000078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33" name="Text Box 57">
          <a:extLst>
            <a:ext uri="{FF2B5EF4-FFF2-40B4-BE49-F238E27FC236}">
              <a16:creationId xmlns:a16="http://schemas.microsoft.com/office/drawing/2014/main" id="{00000000-0008-0000-0200-000079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34" name="Text Box 58">
          <a:extLst>
            <a:ext uri="{FF2B5EF4-FFF2-40B4-BE49-F238E27FC236}">
              <a16:creationId xmlns:a16="http://schemas.microsoft.com/office/drawing/2014/main" id="{00000000-0008-0000-0200-00007A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35" name="Text Box 59">
          <a:extLst>
            <a:ext uri="{FF2B5EF4-FFF2-40B4-BE49-F238E27FC236}">
              <a16:creationId xmlns:a16="http://schemas.microsoft.com/office/drawing/2014/main" id="{00000000-0008-0000-0200-00007B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36" name="Text Box 60">
          <a:extLst>
            <a:ext uri="{FF2B5EF4-FFF2-40B4-BE49-F238E27FC236}">
              <a16:creationId xmlns:a16="http://schemas.microsoft.com/office/drawing/2014/main" id="{00000000-0008-0000-0200-00007C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37" name="Text Box 61">
          <a:extLst>
            <a:ext uri="{FF2B5EF4-FFF2-40B4-BE49-F238E27FC236}">
              <a16:creationId xmlns:a16="http://schemas.microsoft.com/office/drawing/2014/main" id="{00000000-0008-0000-0200-00007D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38" name="Text Box 62">
          <a:extLst>
            <a:ext uri="{FF2B5EF4-FFF2-40B4-BE49-F238E27FC236}">
              <a16:creationId xmlns:a16="http://schemas.microsoft.com/office/drawing/2014/main" id="{00000000-0008-0000-0200-00007E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39" name="Text Box 63">
          <a:extLst>
            <a:ext uri="{FF2B5EF4-FFF2-40B4-BE49-F238E27FC236}">
              <a16:creationId xmlns:a16="http://schemas.microsoft.com/office/drawing/2014/main" id="{00000000-0008-0000-0200-00007F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40" name="Text Box 64">
          <a:extLst>
            <a:ext uri="{FF2B5EF4-FFF2-40B4-BE49-F238E27FC236}">
              <a16:creationId xmlns:a16="http://schemas.microsoft.com/office/drawing/2014/main" id="{00000000-0008-0000-0200-000080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41" name="Text Box 66">
          <a:extLst>
            <a:ext uri="{FF2B5EF4-FFF2-40B4-BE49-F238E27FC236}">
              <a16:creationId xmlns:a16="http://schemas.microsoft.com/office/drawing/2014/main" id="{00000000-0008-0000-0200-000081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42" name="Text Box 67">
          <a:extLst>
            <a:ext uri="{FF2B5EF4-FFF2-40B4-BE49-F238E27FC236}">
              <a16:creationId xmlns:a16="http://schemas.microsoft.com/office/drawing/2014/main" id="{00000000-0008-0000-0200-000082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43" name="Text Box 68">
          <a:extLst>
            <a:ext uri="{FF2B5EF4-FFF2-40B4-BE49-F238E27FC236}">
              <a16:creationId xmlns:a16="http://schemas.microsoft.com/office/drawing/2014/main" id="{00000000-0008-0000-0200-000083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44" name="Text Box 69">
          <a:extLst>
            <a:ext uri="{FF2B5EF4-FFF2-40B4-BE49-F238E27FC236}">
              <a16:creationId xmlns:a16="http://schemas.microsoft.com/office/drawing/2014/main" id="{00000000-0008-0000-0200-000084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45" name="Text Box 70">
          <a:extLst>
            <a:ext uri="{FF2B5EF4-FFF2-40B4-BE49-F238E27FC236}">
              <a16:creationId xmlns:a16="http://schemas.microsoft.com/office/drawing/2014/main" id="{00000000-0008-0000-0200-000085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46" name="Text Box 71">
          <a:extLst>
            <a:ext uri="{FF2B5EF4-FFF2-40B4-BE49-F238E27FC236}">
              <a16:creationId xmlns:a16="http://schemas.microsoft.com/office/drawing/2014/main" id="{00000000-0008-0000-0200-000086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47" name="Text Box 72">
          <a:extLst>
            <a:ext uri="{FF2B5EF4-FFF2-40B4-BE49-F238E27FC236}">
              <a16:creationId xmlns:a16="http://schemas.microsoft.com/office/drawing/2014/main" id="{00000000-0008-0000-0200-000087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48" name="Text Box 73">
          <a:extLst>
            <a:ext uri="{FF2B5EF4-FFF2-40B4-BE49-F238E27FC236}">
              <a16:creationId xmlns:a16="http://schemas.microsoft.com/office/drawing/2014/main" id="{00000000-0008-0000-0200-000088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49" name="Text Box 74">
          <a:extLst>
            <a:ext uri="{FF2B5EF4-FFF2-40B4-BE49-F238E27FC236}">
              <a16:creationId xmlns:a16="http://schemas.microsoft.com/office/drawing/2014/main" id="{00000000-0008-0000-0200-000089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50" name="Text Box 75">
          <a:extLst>
            <a:ext uri="{FF2B5EF4-FFF2-40B4-BE49-F238E27FC236}">
              <a16:creationId xmlns:a16="http://schemas.microsoft.com/office/drawing/2014/main" id="{00000000-0008-0000-0200-00008A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51" name="Text Box 77">
          <a:extLst>
            <a:ext uri="{FF2B5EF4-FFF2-40B4-BE49-F238E27FC236}">
              <a16:creationId xmlns:a16="http://schemas.microsoft.com/office/drawing/2014/main" id="{00000000-0008-0000-0200-00008B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52" name="Text Box 78">
          <a:extLst>
            <a:ext uri="{FF2B5EF4-FFF2-40B4-BE49-F238E27FC236}">
              <a16:creationId xmlns:a16="http://schemas.microsoft.com/office/drawing/2014/main" id="{00000000-0008-0000-0200-00008C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53" name="Text Box 80">
          <a:extLst>
            <a:ext uri="{FF2B5EF4-FFF2-40B4-BE49-F238E27FC236}">
              <a16:creationId xmlns:a16="http://schemas.microsoft.com/office/drawing/2014/main" id="{00000000-0008-0000-0200-00008D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54" name="Text Box 81">
          <a:extLst>
            <a:ext uri="{FF2B5EF4-FFF2-40B4-BE49-F238E27FC236}">
              <a16:creationId xmlns:a16="http://schemas.microsoft.com/office/drawing/2014/main" id="{00000000-0008-0000-0200-00008E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55" name="Text Box 3">
          <a:extLst>
            <a:ext uri="{FF2B5EF4-FFF2-40B4-BE49-F238E27FC236}">
              <a16:creationId xmlns:a16="http://schemas.microsoft.com/office/drawing/2014/main" id="{00000000-0008-0000-0200-00008F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56" name="Text Box 4">
          <a:extLst>
            <a:ext uri="{FF2B5EF4-FFF2-40B4-BE49-F238E27FC236}">
              <a16:creationId xmlns:a16="http://schemas.microsoft.com/office/drawing/2014/main" id="{00000000-0008-0000-0200-000090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57" name="Text Box 5">
          <a:extLst>
            <a:ext uri="{FF2B5EF4-FFF2-40B4-BE49-F238E27FC236}">
              <a16:creationId xmlns:a16="http://schemas.microsoft.com/office/drawing/2014/main" id="{00000000-0008-0000-0200-000091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58" name="Text Box 6">
          <a:extLst>
            <a:ext uri="{FF2B5EF4-FFF2-40B4-BE49-F238E27FC236}">
              <a16:creationId xmlns:a16="http://schemas.microsoft.com/office/drawing/2014/main" id="{00000000-0008-0000-0200-000092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59" name="Text Box 7">
          <a:extLst>
            <a:ext uri="{FF2B5EF4-FFF2-40B4-BE49-F238E27FC236}">
              <a16:creationId xmlns:a16="http://schemas.microsoft.com/office/drawing/2014/main" id="{00000000-0008-0000-0200-000093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60" name="Text Box 8">
          <a:extLst>
            <a:ext uri="{FF2B5EF4-FFF2-40B4-BE49-F238E27FC236}">
              <a16:creationId xmlns:a16="http://schemas.microsoft.com/office/drawing/2014/main" id="{00000000-0008-0000-0200-000094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61" name="Text Box 9">
          <a:extLst>
            <a:ext uri="{FF2B5EF4-FFF2-40B4-BE49-F238E27FC236}">
              <a16:creationId xmlns:a16="http://schemas.microsoft.com/office/drawing/2014/main" id="{00000000-0008-0000-0200-000095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62" name="Text Box 10">
          <a:extLst>
            <a:ext uri="{FF2B5EF4-FFF2-40B4-BE49-F238E27FC236}">
              <a16:creationId xmlns:a16="http://schemas.microsoft.com/office/drawing/2014/main" id="{00000000-0008-0000-0200-000096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63" name="Text Box 11">
          <a:extLst>
            <a:ext uri="{FF2B5EF4-FFF2-40B4-BE49-F238E27FC236}">
              <a16:creationId xmlns:a16="http://schemas.microsoft.com/office/drawing/2014/main" id="{00000000-0008-0000-0200-000097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64" name="Text Box 12">
          <a:extLst>
            <a:ext uri="{FF2B5EF4-FFF2-40B4-BE49-F238E27FC236}">
              <a16:creationId xmlns:a16="http://schemas.microsoft.com/office/drawing/2014/main" id="{00000000-0008-0000-0200-000098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65" name="Text Box 49">
          <a:extLst>
            <a:ext uri="{FF2B5EF4-FFF2-40B4-BE49-F238E27FC236}">
              <a16:creationId xmlns:a16="http://schemas.microsoft.com/office/drawing/2014/main" id="{00000000-0008-0000-0200-000099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66" name="Text Box 50">
          <a:extLst>
            <a:ext uri="{FF2B5EF4-FFF2-40B4-BE49-F238E27FC236}">
              <a16:creationId xmlns:a16="http://schemas.microsoft.com/office/drawing/2014/main" id="{00000000-0008-0000-0200-00009A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67" name="Text Box 52">
          <a:extLst>
            <a:ext uri="{FF2B5EF4-FFF2-40B4-BE49-F238E27FC236}">
              <a16:creationId xmlns:a16="http://schemas.microsoft.com/office/drawing/2014/main" id="{00000000-0008-0000-0200-00009B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68" name="Text Box 53">
          <a:extLst>
            <a:ext uri="{FF2B5EF4-FFF2-40B4-BE49-F238E27FC236}">
              <a16:creationId xmlns:a16="http://schemas.microsoft.com/office/drawing/2014/main" id="{00000000-0008-0000-0200-00009C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69" name="Text Box 3">
          <a:extLst>
            <a:ext uri="{FF2B5EF4-FFF2-40B4-BE49-F238E27FC236}">
              <a16:creationId xmlns:a16="http://schemas.microsoft.com/office/drawing/2014/main" id="{00000000-0008-0000-0200-00009D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70" name="Text Box 4">
          <a:extLst>
            <a:ext uri="{FF2B5EF4-FFF2-40B4-BE49-F238E27FC236}">
              <a16:creationId xmlns:a16="http://schemas.microsoft.com/office/drawing/2014/main" id="{00000000-0008-0000-0200-00009E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71" name="Text Box 5">
          <a:extLst>
            <a:ext uri="{FF2B5EF4-FFF2-40B4-BE49-F238E27FC236}">
              <a16:creationId xmlns:a16="http://schemas.microsoft.com/office/drawing/2014/main" id="{00000000-0008-0000-0200-00009F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72" name="Text Box 6">
          <a:extLst>
            <a:ext uri="{FF2B5EF4-FFF2-40B4-BE49-F238E27FC236}">
              <a16:creationId xmlns:a16="http://schemas.microsoft.com/office/drawing/2014/main" id="{00000000-0008-0000-0200-0000A0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73" name="Text Box 7">
          <a:extLst>
            <a:ext uri="{FF2B5EF4-FFF2-40B4-BE49-F238E27FC236}">
              <a16:creationId xmlns:a16="http://schemas.microsoft.com/office/drawing/2014/main" id="{00000000-0008-0000-0200-0000A1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74" name="Text Box 8">
          <a:extLst>
            <a:ext uri="{FF2B5EF4-FFF2-40B4-BE49-F238E27FC236}">
              <a16:creationId xmlns:a16="http://schemas.microsoft.com/office/drawing/2014/main" id="{00000000-0008-0000-0200-0000A2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75" name="Text Box 9">
          <a:extLst>
            <a:ext uri="{FF2B5EF4-FFF2-40B4-BE49-F238E27FC236}">
              <a16:creationId xmlns:a16="http://schemas.microsoft.com/office/drawing/2014/main" id="{00000000-0008-0000-0200-0000A3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76" name="Text Box 10">
          <a:extLst>
            <a:ext uri="{FF2B5EF4-FFF2-40B4-BE49-F238E27FC236}">
              <a16:creationId xmlns:a16="http://schemas.microsoft.com/office/drawing/2014/main" id="{00000000-0008-0000-0200-0000A4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77" name="Text Box 11">
          <a:extLst>
            <a:ext uri="{FF2B5EF4-FFF2-40B4-BE49-F238E27FC236}">
              <a16:creationId xmlns:a16="http://schemas.microsoft.com/office/drawing/2014/main" id="{00000000-0008-0000-0200-0000A5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78" name="Text Box 12">
          <a:extLst>
            <a:ext uri="{FF2B5EF4-FFF2-40B4-BE49-F238E27FC236}">
              <a16:creationId xmlns:a16="http://schemas.microsoft.com/office/drawing/2014/main" id="{00000000-0008-0000-0200-0000A6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79" name="Text Box 39">
          <a:extLst>
            <a:ext uri="{FF2B5EF4-FFF2-40B4-BE49-F238E27FC236}">
              <a16:creationId xmlns:a16="http://schemas.microsoft.com/office/drawing/2014/main" id="{00000000-0008-0000-0200-0000A7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80" name="Text Box 40">
          <a:extLst>
            <a:ext uri="{FF2B5EF4-FFF2-40B4-BE49-F238E27FC236}">
              <a16:creationId xmlns:a16="http://schemas.microsoft.com/office/drawing/2014/main" id="{00000000-0008-0000-0200-0000A8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81" name="Text Box 41">
          <a:extLst>
            <a:ext uri="{FF2B5EF4-FFF2-40B4-BE49-F238E27FC236}">
              <a16:creationId xmlns:a16="http://schemas.microsoft.com/office/drawing/2014/main" id="{00000000-0008-0000-0200-0000A9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82" name="Text Box 42">
          <a:extLst>
            <a:ext uri="{FF2B5EF4-FFF2-40B4-BE49-F238E27FC236}">
              <a16:creationId xmlns:a16="http://schemas.microsoft.com/office/drawing/2014/main" id="{00000000-0008-0000-0200-0000AA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83" name="Text Box 43">
          <a:extLst>
            <a:ext uri="{FF2B5EF4-FFF2-40B4-BE49-F238E27FC236}">
              <a16:creationId xmlns:a16="http://schemas.microsoft.com/office/drawing/2014/main" id="{00000000-0008-0000-0200-0000AB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84" name="Text Box 44">
          <a:extLst>
            <a:ext uri="{FF2B5EF4-FFF2-40B4-BE49-F238E27FC236}">
              <a16:creationId xmlns:a16="http://schemas.microsoft.com/office/drawing/2014/main" id="{00000000-0008-0000-0200-0000AC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85" name="Text Box 45">
          <a:extLst>
            <a:ext uri="{FF2B5EF4-FFF2-40B4-BE49-F238E27FC236}">
              <a16:creationId xmlns:a16="http://schemas.microsoft.com/office/drawing/2014/main" id="{00000000-0008-0000-0200-0000AD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86" name="Text Box 46">
          <a:extLst>
            <a:ext uri="{FF2B5EF4-FFF2-40B4-BE49-F238E27FC236}">
              <a16:creationId xmlns:a16="http://schemas.microsoft.com/office/drawing/2014/main" id="{00000000-0008-0000-0200-0000AE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87" name="Text Box 47">
          <a:extLst>
            <a:ext uri="{FF2B5EF4-FFF2-40B4-BE49-F238E27FC236}">
              <a16:creationId xmlns:a16="http://schemas.microsoft.com/office/drawing/2014/main" id="{00000000-0008-0000-0200-0000AF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88" name="Text Box 48">
          <a:extLst>
            <a:ext uri="{FF2B5EF4-FFF2-40B4-BE49-F238E27FC236}">
              <a16:creationId xmlns:a16="http://schemas.microsoft.com/office/drawing/2014/main" id="{00000000-0008-0000-0200-0000B0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89" name="Text Box 49">
          <a:extLst>
            <a:ext uri="{FF2B5EF4-FFF2-40B4-BE49-F238E27FC236}">
              <a16:creationId xmlns:a16="http://schemas.microsoft.com/office/drawing/2014/main" id="{00000000-0008-0000-0200-0000B1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90" name="Text Box 50">
          <a:extLst>
            <a:ext uri="{FF2B5EF4-FFF2-40B4-BE49-F238E27FC236}">
              <a16:creationId xmlns:a16="http://schemas.microsoft.com/office/drawing/2014/main" id="{00000000-0008-0000-0200-0000B2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91" name="Text Box 52">
          <a:extLst>
            <a:ext uri="{FF2B5EF4-FFF2-40B4-BE49-F238E27FC236}">
              <a16:creationId xmlns:a16="http://schemas.microsoft.com/office/drawing/2014/main" id="{00000000-0008-0000-0200-0000B3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92" name="Text Box 53">
          <a:extLst>
            <a:ext uri="{FF2B5EF4-FFF2-40B4-BE49-F238E27FC236}">
              <a16:creationId xmlns:a16="http://schemas.microsoft.com/office/drawing/2014/main" id="{00000000-0008-0000-0200-0000B4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93" name="Text Box 55">
          <a:extLst>
            <a:ext uri="{FF2B5EF4-FFF2-40B4-BE49-F238E27FC236}">
              <a16:creationId xmlns:a16="http://schemas.microsoft.com/office/drawing/2014/main" id="{00000000-0008-0000-0200-0000B5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94" name="Text Box 56">
          <a:extLst>
            <a:ext uri="{FF2B5EF4-FFF2-40B4-BE49-F238E27FC236}">
              <a16:creationId xmlns:a16="http://schemas.microsoft.com/office/drawing/2014/main" id="{00000000-0008-0000-0200-0000B6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95" name="Text Box 57">
          <a:extLst>
            <a:ext uri="{FF2B5EF4-FFF2-40B4-BE49-F238E27FC236}">
              <a16:creationId xmlns:a16="http://schemas.microsoft.com/office/drawing/2014/main" id="{00000000-0008-0000-0200-0000B7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96" name="Text Box 58">
          <a:extLst>
            <a:ext uri="{FF2B5EF4-FFF2-40B4-BE49-F238E27FC236}">
              <a16:creationId xmlns:a16="http://schemas.microsoft.com/office/drawing/2014/main" id="{00000000-0008-0000-0200-0000B8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97" name="Text Box 59">
          <a:extLst>
            <a:ext uri="{FF2B5EF4-FFF2-40B4-BE49-F238E27FC236}">
              <a16:creationId xmlns:a16="http://schemas.microsoft.com/office/drawing/2014/main" id="{00000000-0008-0000-0200-0000B9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98" name="Text Box 60">
          <a:extLst>
            <a:ext uri="{FF2B5EF4-FFF2-40B4-BE49-F238E27FC236}">
              <a16:creationId xmlns:a16="http://schemas.microsoft.com/office/drawing/2014/main" id="{00000000-0008-0000-0200-0000BA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699" name="Text Box 61">
          <a:extLst>
            <a:ext uri="{FF2B5EF4-FFF2-40B4-BE49-F238E27FC236}">
              <a16:creationId xmlns:a16="http://schemas.microsoft.com/office/drawing/2014/main" id="{00000000-0008-0000-0200-0000BB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00" name="Text Box 62">
          <a:extLst>
            <a:ext uri="{FF2B5EF4-FFF2-40B4-BE49-F238E27FC236}">
              <a16:creationId xmlns:a16="http://schemas.microsoft.com/office/drawing/2014/main" id="{00000000-0008-0000-0200-0000BC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01" name="Text Box 63">
          <a:extLst>
            <a:ext uri="{FF2B5EF4-FFF2-40B4-BE49-F238E27FC236}">
              <a16:creationId xmlns:a16="http://schemas.microsoft.com/office/drawing/2014/main" id="{00000000-0008-0000-0200-0000BD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02" name="Text Box 64">
          <a:extLst>
            <a:ext uri="{FF2B5EF4-FFF2-40B4-BE49-F238E27FC236}">
              <a16:creationId xmlns:a16="http://schemas.microsoft.com/office/drawing/2014/main" id="{00000000-0008-0000-0200-0000BE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03" name="Text Box 66">
          <a:extLst>
            <a:ext uri="{FF2B5EF4-FFF2-40B4-BE49-F238E27FC236}">
              <a16:creationId xmlns:a16="http://schemas.microsoft.com/office/drawing/2014/main" id="{00000000-0008-0000-0200-0000BF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04" name="Text Box 67">
          <a:extLst>
            <a:ext uri="{FF2B5EF4-FFF2-40B4-BE49-F238E27FC236}">
              <a16:creationId xmlns:a16="http://schemas.microsoft.com/office/drawing/2014/main" id="{00000000-0008-0000-0200-0000C0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05" name="Text Box 68">
          <a:extLst>
            <a:ext uri="{FF2B5EF4-FFF2-40B4-BE49-F238E27FC236}">
              <a16:creationId xmlns:a16="http://schemas.microsoft.com/office/drawing/2014/main" id="{00000000-0008-0000-0200-0000C1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06" name="Text Box 69">
          <a:extLst>
            <a:ext uri="{FF2B5EF4-FFF2-40B4-BE49-F238E27FC236}">
              <a16:creationId xmlns:a16="http://schemas.microsoft.com/office/drawing/2014/main" id="{00000000-0008-0000-0200-0000C2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07" name="Text Box 70">
          <a:extLst>
            <a:ext uri="{FF2B5EF4-FFF2-40B4-BE49-F238E27FC236}">
              <a16:creationId xmlns:a16="http://schemas.microsoft.com/office/drawing/2014/main" id="{00000000-0008-0000-0200-0000C3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08" name="Text Box 71">
          <a:extLst>
            <a:ext uri="{FF2B5EF4-FFF2-40B4-BE49-F238E27FC236}">
              <a16:creationId xmlns:a16="http://schemas.microsoft.com/office/drawing/2014/main" id="{00000000-0008-0000-0200-0000C4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09" name="Text Box 72">
          <a:extLst>
            <a:ext uri="{FF2B5EF4-FFF2-40B4-BE49-F238E27FC236}">
              <a16:creationId xmlns:a16="http://schemas.microsoft.com/office/drawing/2014/main" id="{00000000-0008-0000-0200-0000C5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10" name="Text Box 73">
          <a:extLst>
            <a:ext uri="{FF2B5EF4-FFF2-40B4-BE49-F238E27FC236}">
              <a16:creationId xmlns:a16="http://schemas.microsoft.com/office/drawing/2014/main" id="{00000000-0008-0000-0200-0000C6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11" name="Text Box 74">
          <a:extLst>
            <a:ext uri="{FF2B5EF4-FFF2-40B4-BE49-F238E27FC236}">
              <a16:creationId xmlns:a16="http://schemas.microsoft.com/office/drawing/2014/main" id="{00000000-0008-0000-0200-0000C7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12" name="Text Box 75">
          <a:extLst>
            <a:ext uri="{FF2B5EF4-FFF2-40B4-BE49-F238E27FC236}">
              <a16:creationId xmlns:a16="http://schemas.microsoft.com/office/drawing/2014/main" id="{00000000-0008-0000-0200-0000C8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13" name="Text Box 77">
          <a:extLst>
            <a:ext uri="{FF2B5EF4-FFF2-40B4-BE49-F238E27FC236}">
              <a16:creationId xmlns:a16="http://schemas.microsoft.com/office/drawing/2014/main" id="{00000000-0008-0000-0200-0000C9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14" name="Text Box 78">
          <a:extLst>
            <a:ext uri="{FF2B5EF4-FFF2-40B4-BE49-F238E27FC236}">
              <a16:creationId xmlns:a16="http://schemas.microsoft.com/office/drawing/2014/main" id="{00000000-0008-0000-0200-0000CA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15" name="Text Box 80">
          <a:extLst>
            <a:ext uri="{FF2B5EF4-FFF2-40B4-BE49-F238E27FC236}">
              <a16:creationId xmlns:a16="http://schemas.microsoft.com/office/drawing/2014/main" id="{00000000-0008-0000-0200-0000CB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16" name="Text Box 81">
          <a:extLst>
            <a:ext uri="{FF2B5EF4-FFF2-40B4-BE49-F238E27FC236}">
              <a16:creationId xmlns:a16="http://schemas.microsoft.com/office/drawing/2014/main" id="{00000000-0008-0000-0200-0000CC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17" name="Text Box 39">
          <a:extLst>
            <a:ext uri="{FF2B5EF4-FFF2-40B4-BE49-F238E27FC236}">
              <a16:creationId xmlns:a16="http://schemas.microsoft.com/office/drawing/2014/main" id="{00000000-0008-0000-0200-0000CD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18" name="Text Box 40">
          <a:extLst>
            <a:ext uri="{FF2B5EF4-FFF2-40B4-BE49-F238E27FC236}">
              <a16:creationId xmlns:a16="http://schemas.microsoft.com/office/drawing/2014/main" id="{00000000-0008-0000-0200-0000CE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19" name="Text Box 41">
          <a:extLst>
            <a:ext uri="{FF2B5EF4-FFF2-40B4-BE49-F238E27FC236}">
              <a16:creationId xmlns:a16="http://schemas.microsoft.com/office/drawing/2014/main" id="{00000000-0008-0000-0200-0000CF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20" name="Text Box 42">
          <a:extLst>
            <a:ext uri="{FF2B5EF4-FFF2-40B4-BE49-F238E27FC236}">
              <a16:creationId xmlns:a16="http://schemas.microsoft.com/office/drawing/2014/main" id="{00000000-0008-0000-0200-0000D0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21" name="Text Box 43">
          <a:extLst>
            <a:ext uri="{FF2B5EF4-FFF2-40B4-BE49-F238E27FC236}">
              <a16:creationId xmlns:a16="http://schemas.microsoft.com/office/drawing/2014/main" id="{00000000-0008-0000-0200-0000D1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22" name="Text Box 44">
          <a:extLst>
            <a:ext uri="{FF2B5EF4-FFF2-40B4-BE49-F238E27FC236}">
              <a16:creationId xmlns:a16="http://schemas.microsoft.com/office/drawing/2014/main" id="{00000000-0008-0000-0200-0000D2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23" name="Text Box 45">
          <a:extLst>
            <a:ext uri="{FF2B5EF4-FFF2-40B4-BE49-F238E27FC236}">
              <a16:creationId xmlns:a16="http://schemas.microsoft.com/office/drawing/2014/main" id="{00000000-0008-0000-0200-0000D3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24" name="Text Box 46">
          <a:extLst>
            <a:ext uri="{FF2B5EF4-FFF2-40B4-BE49-F238E27FC236}">
              <a16:creationId xmlns:a16="http://schemas.microsoft.com/office/drawing/2014/main" id="{00000000-0008-0000-0200-0000D4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25" name="Text Box 47">
          <a:extLst>
            <a:ext uri="{FF2B5EF4-FFF2-40B4-BE49-F238E27FC236}">
              <a16:creationId xmlns:a16="http://schemas.microsoft.com/office/drawing/2014/main" id="{00000000-0008-0000-0200-0000D5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26" name="Text Box 48">
          <a:extLst>
            <a:ext uri="{FF2B5EF4-FFF2-40B4-BE49-F238E27FC236}">
              <a16:creationId xmlns:a16="http://schemas.microsoft.com/office/drawing/2014/main" id="{00000000-0008-0000-0200-0000D6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27" name="Text Box 55">
          <a:extLst>
            <a:ext uri="{FF2B5EF4-FFF2-40B4-BE49-F238E27FC236}">
              <a16:creationId xmlns:a16="http://schemas.microsoft.com/office/drawing/2014/main" id="{00000000-0008-0000-0200-0000D7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28" name="Text Box 56">
          <a:extLst>
            <a:ext uri="{FF2B5EF4-FFF2-40B4-BE49-F238E27FC236}">
              <a16:creationId xmlns:a16="http://schemas.microsoft.com/office/drawing/2014/main" id="{00000000-0008-0000-0200-0000D8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29" name="Text Box 57">
          <a:extLst>
            <a:ext uri="{FF2B5EF4-FFF2-40B4-BE49-F238E27FC236}">
              <a16:creationId xmlns:a16="http://schemas.microsoft.com/office/drawing/2014/main" id="{00000000-0008-0000-0200-0000D9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30" name="Text Box 58">
          <a:extLst>
            <a:ext uri="{FF2B5EF4-FFF2-40B4-BE49-F238E27FC236}">
              <a16:creationId xmlns:a16="http://schemas.microsoft.com/office/drawing/2014/main" id="{00000000-0008-0000-0200-0000DA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31" name="Text Box 59">
          <a:extLst>
            <a:ext uri="{FF2B5EF4-FFF2-40B4-BE49-F238E27FC236}">
              <a16:creationId xmlns:a16="http://schemas.microsoft.com/office/drawing/2014/main" id="{00000000-0008-0000-0200-0000DB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32" name="Text Box 60">
          <a:extLst>
            <a:ext uri="{FF2B5EF4-FFF2-40B4-BE49-F238E27FC236}">
              <a16:creationId xmlns:a16="http://schemas.microsoft.com/office/drawing/2014/main" id="{00000000-0008-0000-0200-0000DC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33" name="Text Box 61">
          <a:extLst>
            <a:ext uri="{FF2B5EF4-FFF2-40B4-BE49-F238E27FC236}">
              <a16:creationId xmlns:a16="http://schemas.microsoft.com/office/drawing/2014/main" id="{00000000-0008-0000-0200-0000DD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34" name="Text Box 62">
          <a:extLst>
            <a:ext uri="{FF2B5EF4-FFF2-40B4-BE49-F238E27FC236}">
              <a16:creationId xmlns:a16="http://schemas.microsoft.com/office/drawing/2014/main" id="{00000000-0008-0000-0200-0000DE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35" name="Text Box 63">
          <a:extLst>
            <a:ext uri="{FF2B5EF4-FFF2-40B4-BE49-F238E27FC236}">
              <a16:creationId xmlns:a16="http://schemas.microsoft.com/office/drawing/2014/main" id="{00000000-0008-0000-0200-0000DF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36" name="Text Box 64">
          <a:extLst>
            <a:ext uri="{FF2B5EF4-FFF2-40B4-BE49-F238E27FC236}">
              <a16:creationId xmlns:a16="http://schemas.microsoft.com/office/drawing/2014/main" id="{00000000-0008-0000-0200-0000E0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37" name="Text Box 66">
          <a:extLst>
            <a:ext uri="{FF2B5EF4-FFF2-40B4-BE49-F238E27FC236}">
              <a16:creationId xmlns:a16="http://schemas.microsoft.com/office/drawing/2014/main" id="{00000000-0008-0000-0200-0000E1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38" name="Text Box 67">
          <a:extLst>
            <a:ext uri="{FF2B5EF4-FFF2-40B4-BE49-F238E27FC236}">
              <a16:creationId xmlns:a16="http://schemas.microsoft.com/office/drawing/2014/main" id="{00000000-0008-0000-0200-0000E2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39" name="Text Box 68">
          <a:extLst>
            <a:ext uri="{FF2B5EF4-FFF2-40B4-BE49-F238E27FC236}">
              <a16:creationId xmlns:a16="http://schemas.microsoft.com/office/drawing/2014/main" id="{00000000-0008-0000-0200-0000E3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40" name="Text Box 69">
          <a:extLst>
            <a:ext uri="{FF2B5EF4-FFF2-40B4-BE49-F238E27FC236}">
              <a16:creationId xmlns:a16="http://schemas.microsoft.com/office/drawing/2014/main" id="{00000000-0008-0000-0200-0000E4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41" name="Text Box 70">
          <a:extLst>
            <a:ext uri="{FF2B5EF4-FFF2-40B4-BE49-F238E27FC236}">
              <a16:creationId xmlns:a16="http://schemas.microsoft.com/office/drawing/2014/main" id="{00000000-0008-0000-0200-0000E5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42" name="Text Box 71">
          <a:extLst>
            <a:ext uri="{FF2B5EF4-FFF2-40B4-BE49-F238E27FC236}">
              <a16:creationId xmlns:a16="http://schemas.microsoft.com/office/drawing/2014/main" id="{00000000-0008-0000-0200-0000E6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43" name="Text Box 72">
          <a:extLst>
            <a:ext uri="{FF2B5EF4-FFF2-40B4-BE49-F238E27FC236}">
              <a16:creationId xmlns:a16="http://schemas.microsoft.com/office/drawing/2014/main" id="{00000000-0008-0000-0200-0000E7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44" name="Text Box 73">
          <a:extLst>
            <a:ext uri="{FF2B5EF4-FFF2-40B4-BE49-F238E27FC236}">
              <a16:creationId xmlns:a16="http://schemas.microsoft.com/office/drawing/2014/main" id="{00000000-0008-0000-0200-0000E8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45" name="Text Box 74">
          <a:extLst>
            <a:ext uri="{FF2B5EF4-FFF2-40B4-BE49-F238E27FC236}">
              <a16:creationId xmlns:a16="http://schemas.microsoft.com/office/drawing/2014/main" id="{00000000-0008-0000-0200-0000E9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46" name="Text Box 75">
          <a:extLst>
            <a:ext uri="{FF2B5EF4-FFF2-40B4-BE49-F238E27FC236}">
              <a16:creationId xmlns:a16="http://schemas.microsoft.com/office/drawing/2014/main" id="{00000000-0008-0000-0200-0000EA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47" name="Text Box 77">
          <a:extLst>
            <a:ext uri="{FF2B5EF4-FFF2-40B4-BE49-F238E27FC236}">
              <a16:creationId xmlns:a16="http://schemas.microsoft.com/office/drawing/2014/main" id="{00000000-0008-0000-0200-0000EB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48" name="Text Box 78">
          <a:extLst>
            <a:ext uri="{FF2B5EF4-FFF2-40B4-BE49-F238E27FC236}">
              <a16:creationId xmlns:a16="http://schemas.microsoft.com/office/drawing/2014/main" id="{00000000-0008-0000-0200-0000EC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49" name="Text Box 80">
          <a:extLst>
            <a:ext uri="{FF2B5EF4-FFF2-40B4-BE49-F238E27FC236}">
              <a16:creationId xmlns:a16="http://schemas.microsoft.com/office/drawing/2014/main" id="{00000000-0008-0000-0200-0000ED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50" name="Text Box 81">
          <a:extLst>
            <a:ext uri="{FF2B5EF4-FFF2-40B4-BE49-F238E27FC236}">
              <a16:creationId xmlns:a16="http://schemas.microsoft.com/office/drawing/2014/main" id="{00000000-0008-0000-0200-0000EE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51" name="Text Box 39">
          <a:extLst>
            <a:ext uri="{FF2B5EF4-FFF2-40B4-BE49-F238E27FC236}">
              <a16:creationId xmlns:a16="http://schemas.microsoft.com/office/drawing/2014/main" id="{00000000-0008-0000-0200-0000EF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52" name="Text Box 40">
          <a:extLst>
            <a:ext uri="{FF2B5EF4-FFF2-40B4-BE49-F238E27FC236}">
              <a16:creationId xmlns:a16="http://schemas.microsoft.com/office/drawing/2014/main" id="{00000000-0008-0000-0200-0000F0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53" name="Text Box 41">
          <a:extLst>
            <a:ext uri="{FF2B5EF4-FFF2-40B4-BE49-F238E27FC236}">
              <a16:creationId xmlns:a16="http://schemas.microsoft.com/office/drawing/2014/main" id="{00000000-0008-0000-0200-0000F1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54" name="Text Box 42">
          <a:extLst>
            <a:ext uri="{FF2B5EF4-FFF2-40B4-BE49-F238E27FC236}">
              <a16:creationId xmlns:a16="http://schemas.microsoft.com/office/drawing/2014/main" id="{00000000-0008-0000-0200-0000F2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55" name="Text Box 43">
          <a:extLst>
            <a:ext uri="{FF2B5EF4-FFF2-40B4-BE49-F238E27FC236}">
              <a16:creationId xmlns:a16="http://schemas.microsoft.com/office/drawing/2014/main" id="{00000000-0008-0000-0200-0000F3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56" name="Text Box 44">
          <a:extLst>
            <a:ext uri="{FF2B5EF4-FFF2-40B4-BE49-F238E27FC236}">
              <a16:creationId xmlns:a16="http://schemas.microsoft.com/office/drawing/2014/main" id="{00000000-0008-0000-0200-0000F4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57" name="Text Box 45">
          <a:extLst>
            <a:ext uri="{FF2B5EF4-FFF2-40B4-BE49-F238E27FC236}">
              <a16:creationId xmlns:a16="http://schemas.microsoft.com/office/drawing/2014/main" id="{00000000-0008-0000-0200-0000F5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58" name="Text Box 46">
          <a:extLst>
            <a:ext uri="{FF2B5EF4-FFF2-40B4-BE49-F238E27FC236}">
              <a16:creationId xmlns:a16="http://schemas.microsoft.com/office/drawing/2014/main" id="{00000000-0008-0000-0200-0000F6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59" name="Text Box 47">
          <a:extLst>
            <a:ext uri="{FF2B5EF4-FFF2-40B4-BE49-F238E27FC236}">
              <a16:creationId xmlns:a16="http://schemas.microsoft.com/office/drawing/2014/main" id="{00000000-0008-0000-0200-0000F7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60" name="Text Box 48">
          <a:extLst>
            <a:ext uri="{FF2B5EF4-FFF2-40B4-BE49-F238E27FC236}">
              <a16:creationId xmlns:a16="http://schemas.microsoft.com/office/drawing/2014/main" id="{00000000-0008-0000-0200-0000F8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61" name="Text Box 55">
          <a:extLst>
            <a:ext uri="{FF2B5EF4-FFF2-40B4-BE49-F238E27FC236}">
              <a16:creationId xmlns:a16="http://schemas.microsoft.com/office/drawing/2014/main" id="{00000000-0008-0000-0200-0000F9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62" name="Text Box 56">
          <a:extLst>
            <a:ext uri="{FF2B5EF4-FFF2-40B4-BE49-F238E27FC236}">
              <a16:creationId xmlns:a16="http://schemas.microsoft.com/office/drawing/2014/main" id="{00000000-0008-0000-0200-0000FA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63" name="Text Box 57">
          <a:extLst>
            <a:ext uri="{FF2B5EF4-FFF2-40B4-BE49-F238E27FC236}">
              <a16:creationId xmlns:a16="http://schemas.microsoft.com/office/drawing/2014/main" id="{00000000-0008-0000-0200-0000FB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64" name="Text Box 58">
          <a:extLst>
            <a:ext uri="{FF2B5EF4-FFF2-40B4-BE49-F238E27FC236}">
              <a16:creationId xmlns:a16="http://schemas.microsoft.com/office/drawing/2014/main" id="{00000000-0008-0000-0200-0000FC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65" name="Text Box 59">
          <a:extLst>
            <a:ext uri="{FF2B5EF4-FFF2-40B4-BE49-F238E27FC236}">
              <a16:creationId xmlns:a16="http://schemas.microsoft.com/office/drawing/2014/main" id="{00000000-0008-0000-0200-0000FD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66" name="Text Box 60">
          <a:extLst>
            <a:ext uri="{FF2B5EF4-FFF2-40B4-BE49-F238E27FC236}">
              <a16:creationId xmlns:a16="http://schemas.microsoft.com/office/drawing/2014/main" id="{00000000-0008-0000-0200-0000FE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67" name="Text Box 61">
          <a:extLst>
            <a:ext uri="{FF2B5EF4-FFF2-40B4-BE49-F238E27FC236}">
              <a16:creationId xmlns:a16="http://schemas.microsoft.com/office/drawing/2014/main" id="{00000000-0008-0000-0200-0000FF02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68" name="Text Box 62">
          <a:extLst>
            <a:ext uri="{FF2B5EF4-FFF2-40B4-BE49-F238E27FC236}">
              <a16:creationId xmlns:a16="http://schemas.microsoft.com/office/drawing/2014/main" id="{00000000-0008-0000-0200-000000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69" name="Text Box 63">
          <a:extLst>
            <a:ext uri="{FF2B5EF4-FFF2-40B4-BE49-F238E27FC236}">
              <a16:creationId xmlns:a16="http://schemas.microsoft.com/office/drawing/2014/main" id="{00000000-0008-0000-0200-000001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70" name="Text Box 64">
          <a:extLst>
            <a:ext uri="{FF2B5EF4-FFF2-40B4-BE49-F238E27FC236}">
              <a16:creationId xmlns:a16="http://schemas.microsoft.com/office/drawing/2014/main" id="{00000000-0008-0000-0200-000002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71" name="Text Box 66">
          <a:extLst>
            <a:ext uri="{FF2B5EF4-FFF2-40B4-BE49-F238E27FC236}">
              <a16:creationId xmlns:a16="http://schemas.microsoft.com/office/drawing/2014/main" id="{00000000-0008-0000-0200-000003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72" name="Text Box 67">
          <a:extLst>
            <a:ext uri="{FF2B5EF4-FFF2-40B4-BE49-F238E27FC236}">
              <a16:creationId xmlns:a16="http://schemas.microsoft.com/office/drawing/2014/main" id="{00000000-0008-0000-0200-000004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73" name="Text Box 68">
          <a:extLst>
            <a:ext uri="{FF2B5EF4-FFF2-40B4-BE49-F238E27FC236}">
              <a16:creationId xmlns:a16="http://schemas.microsoft.com/office/drawing/2014/main" id="{00000000-0008-0000-0200-000005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74" name="Text Box 69">
          <a:extLst>
            <a:ext uri="{FF2B5EF4-FFF2-40B4-BE49-F238E27FC236}">
              <a16:creationId xmlns:a16="http://schemas.microsoft.com/office/drawing/2014/main" id="{00000000-0008-0000-0200-000006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75" name="Text Box 70">
          <a:extLst>
            <a:ext uri="{FF2B5EF4-FFF2-40B4-BE49-F238E27FC236}">
              <a16:creationId xmlns:a16="http://schemas.microsoft.com/office/drawing/2014/main" id="{00000000-0008-0000-0200-000007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76" name="Text Box 71">
          <a:extLst>
            <a:ext uri="{FF2B5EF4-FFF2-40B4-BE49-F238E27FC236}">
              <a16:creationId xmlns:a16="http://schemas.microsoft.com/office/drawing/2014/main" id="{00000000-0008-0000-0200-000008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77" name="Text Box 72">
          <a:extLst>
            <a:ext uri="{FF2B5EF4-FFF2-40B4-BE49-F238E27FC236}">
              <a16:creationId xmlns:a16="http://schemas.microsoft.com/office/drawing/2014/main" id="{00000000-0008-0000-0200-000009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78" name="Text Box 73">
          <a:extLst>
            <a:ext uri="{FF2B5EF4-FFF2-40B4-BE49-F238E27FC236}">
              <a16:creationId xmlns:a16="http://schemas.microsoft.com/office/drawing/2014/main" id="{00000000-0008-0000-0200-00000A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79" name="Text Box 74">
          <a:extLst>
            <a:ext uri="{FF2B5EF4-FFF2-40B4-BE49-F238E27FC236}">
              <a16:creationId xmlns:a16="http://schemas.microsoft.com/office/drawing/2014/main" id="{00000000-0008-0000-0200-00000B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80" name="Text Box 75">
          <a:extLst>
            <a:ext uri="{FF2B5EF4-FFF2-40B4-BE49-F238E27FC236}">
              <a16:creationId xmlns:a16="http://schemas.microsoft.com/office/drawing/2014/main" id="{00000000-0008-0000-0200-00000C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81" name="Text Box 77">
          <a:extLst>
            <a:ext uri="{FF2B5EF4-FFF2-40B4-BE49-F238E27FC236}">
              <a16:creationId xmlns:a16="http://schemas.microsoft.com/office/drawing/2014/main" id="{00000000-0008-0000-0200-00000D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82" name="Text Box 78">
          <a:extLst>
            <a:ext uri="{FF2B5EF4-FFF2-40B4-BE49-F238E27FC236}">
              <a16:creationId xmlns:a16="http://schemas.microsoft.com/office/drawing/2014/main" id="{00000000-0008-0000-0200-00000E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83" name="Text Box 80">
          <a:extLst>
            <a:ext uri="{FF2B5EF4-FFF2-40B4-BE49-F238E27FC236}">
              <a16:creationId xmlns:a16="http://schemas.microsoft.com/office/drawing/2014/main" id="{00000000-0008-0000-0200-00000F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84" name="Text Box 81">
          <a:extLst>
            <a:ext uri="{FF2B5EF4-FFF2-40B4-BE49-F238E27FC236}">
              <a16:creationId xmlns:a16="http://schemas.microsoft.com/office/drawing/2014/main" id="{00000000-0008-0000-0200-000010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85" name="Text Box 39">
          <a:extLst>
            <a:ext uri="{FF2B5EF4-FFF2-40B4-BE49-F238E27FC236}">
              <a16:creationId xmlns:a16="http://schemas.microsoft.com/office/drawing/2014/main" id="{00000000-0008-0000-0200-000011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86" name="Text Box 40">
          <a:extLst>
            <a:ext uri="{FF2B5EF4-FFF2-40B4-BE49-F238E27FC236}">
              <a16:creationId xmlns:a16="http://schemas.microsoft.com/office/drawing/2014/main" id="{00000000-0008-0000-0200-000012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87" name="Text Box 41">
          <a:extLst>
            <a:ext uri="{FF2B5EF4-FFF2-40B4-BE49-F238E27FC236}">
              <a16:creationId xmlns:a16="http://schemas.microsoft.com/office/drawing/2014/main" id="{00000000-0008-0000-0200-000013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88" name="Text Box 42">
          <a:extLst>
            <a:ext uri="{FF2B5EF4-FFF2-40B4-BE49-F238E27FC236}">
              <a16:creationId xmlns:a16="http://schemas.microsoft.com/office/drawing/2014/main" id="{00000000-0008-0000-0200-000014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89" name="Text Box 43">
          <a:extLst>
            <a:ext uri="{FF2B5EF4-FFF2-40B4-BE49-F238E27FC236}">
              <a16:creationId xmlns:a16="http://schemas.microsoft.com/office/drawing/2014/main" id="{00000000-0008-0000-0200-000015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90" name="Text Box 44">
          <a:extLst>
            <a:ext uri="{FF2B5EF4-FFF2-40B4-BE49-F238E27FC236}">
              <a16:creationId xmlns:a16="http://schemas.microsoft.com/office/drawing/2014/main" id="{00000000-0008-0000-0200-000016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91" name="Text Box 45">
          <a:extLst>
            <a:ext uri="{FF2B5EF4-FFF2-40B4-BE49-F238E27FC236}">
              <a16:creationId xmlns:a16="http://schemas.microsoft.com/office/drawing/2014/main" id="{00000000-0008-0000-0200-000017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92" name="Text Box 46">
          <a:extLst>
            <a:ext uri="{FF2B5EF4-FFF2-40B4-BE49-F238E27FC236}">
              <a16:creationId xmlns:a16="http://schemas.microsoft.com/office/drawing/2014/main" id="{00000000-0008-0000-0200-000018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93" name="Text Box 47">
          <a:extLst>
            <a:ext uri="{FF2B5EF4-FFF2-40B4-BE49-F238E27FC236}">
              <a16:creationId xmlns:a16="http://schemas.microsoft.com/office/drawing/2014/main" id="{00000000-0008-0000-0200-000019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94" name="Text Box 48">
          <a:extLst>
            <a:ext uri="{FF2B5EF4-FFF2-40B4-BE49-F238E27FC236}">
              <a16:creationId xmlns:a16="http://schemas.microsoft.com/office/drawing/2014/main" id="{00000000-0008-0000-0200-00001A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95" name="Text Box 55">
          <a:extLst>
            <a:ext uri="{FF2B5EF4-FFF2-40B4-BE49-F238E27FC236}">
              <a16:creationId xmlns:a16="http://schemas.microsoft.com/office/drawing/2014/main" id="{00000000-0008-0000-0200-00001B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96" name="Text Box 56">
          <a:extLst>
            <a:ext uri="{FF2B5EF4-FFF2-40B4-BE49-F238E27FC236}">
              <a16:creationId xmlns:a16="http://schemas.microsoft.com/office/drawing/2014/main" id="{00000000-0008-0000-0200-00001C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97" name="Text Box 57">
          <a:extLst>
            <a:ext uri="{FF2B5EF4-FFF2-40B4-BE49-F238E27FC236}">
              <a16:creationId xmlns:a16="http://schemas.microsoft.com/office/drawing/2014/main" id="{00000000-0008-0000-0200-00001D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98" name="Text Box 58">
          <a:extLst>
            <a:ext uri="{FF2B5EF4-FFF2-40B4-BE49-F238E27FC236}">
              <a16:creationId xmlns:a16="http://schemas.microsoft.com/office/drawing/2014/main" id="{00000000-0008-0000-0200-00001E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799" name="Text Box 59">
          <a:extLst>
            <a:ext uri="{FF2B5EF4-FFF2-40B4-BE49-F238E27FC236}">
              <a16:creationId xmlns:a16="http://schemas.microsoft.com/office/drawing/2014/main" id="{00000000-0008-0000-0200-00001F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00" name="Text Box 60">
          <a:extLst>
            <a:ext uri="{FF2B5EF4-FFF2-40B4-BE49-F238E27FC236}">
              <a16:creationId xmlns:a16="http://schemas.microsoft.com/office/drawing/2014/main" id="{00000000-0008-0000-0200-000020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01" name="Text Box 61">
          <a:extLst>
            <a:ext uri="{FF2B5EF4-FFF2-40B4-BE49-F238E27FC236}">
              <a16:creationId xmlns:a16="http://schemas.microsoft.com/office/drawing/2014/main" id="{00000000-0008-0000-0200-000021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02" name="Text Box 62">
          <a:extLst>
            <a:ext uri="{FF2B5EF4-FFF2-40B4-BE49-F238E27FC236}">
              <a16:creationId xmlns:a16="http://schemas.microsoft.com/office/drawing/2014/main" id="{00000000-0008-0000-0200-000022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03" name="Text Box 63">
          <a:extLst>
            <a:ext uri="{FF2B5EF4-FFF2-40B4-BE49-F238E27FC236}">
              <a16:creationId xmlns:a16="http://schemas.microsoft.com/office/drawing/2014/main" id="{00000000-0008-0000-0200-000023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04" name="Text Box 64">
          <a:extLst>
            <a:ext uri="{FF2B5EF4-FFF2-40B4-BE49-F238E27FC236}">
              <a16:creationId xmlns:a16="http://schemas.microsoft.com/office/drawing/2014/main" id="{00000000-0008-0000-0200-000024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05" name="Text Box 66">
          <a:extLst>
            <a:ext uri="{FF2B5EF4-FFF2-40B4-BE49-F238E27FC236}">
              <a16:creationId xmlns:a16="http://schemas.microsoft.com/office/drawing/2014/main" id="{00000000-0008-0000-0200-000025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06" name="Text Box 67">
          <a:extLst>
            <a:ext uri="{FF2B5EF4-FFF2-40B4-BE49-F238E27FC236}">
              <a16:creationId xmlns:a16="http://schemas.microsoft.com/office/drawing/2014/main" id="{00000000-0008-0000-0200-000026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07" name="Text Box 68">
          <a:extLst>
            <a:ext uri="{FF2B5EF4-FFF2-40B4-BE49-F238E27FC236}">
              <a16:creationId xmlns:a16="http://schemas.microsoft.com/office/drawing/2014/main" id="{00000000-0008-0000-0200-000027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08" name="Text Box 69">
          <a:extLst>
            <a:ext uri="{FF2B5EF4-FFF2-40B4-BE49-F238E27FC236}">
              <a16:creationId xmlns:a16="http://schemas.microsoft.com/office/drawing/2014/main" id="{00000000-0008-0000-0200-000028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09" name="Text Box 70">
          <a:extLst>
            <a:ext uri="{FF2B5EF4-FFF2-40B4-BE49-F238E27FC236}">
              <a16:creationId xmlns:a16="http://schemas.microsoft.com/office/drawing/2014/main" id="{00000000-0008-0000-0200-000029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10" name="Text Box 71">
          <a:extLst>
            <a:ext uri="{FF2B5EF4-FFF2-40B4-BE49-F238E27FC236}">
              <a16:creationId xmlns:a16="http://schemas.microsoft.com/office/drawing/2014/main" id="{00000000-0008-0000-0200-00002A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11" name="Text Box 72">
          <a:extLst>
            <a:ext uri="{FF2B5EF4-FFF2-40B4-BE49-F238E27FC236}">
              <a16:creationId xmlns:a16="http://schemas.microsoft.com/office/drawing/2014/main" id="{00000000-0008-0000-0200-00002B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12" name="Text Box 73">
          <a:extLst>
            <a:ext uri="{FF2B5EF4-FFF2-40B4-BE49-F238E27FC236}">
              <a16:creationId xmlns:a16="http://schemas.microsoft.com/office/drawing/2014/main" id="{00000000-0008-0000-0200-00002C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13" name="Text Box 74">
          <a:extLst>
            <a:ext uri="{FF2B5EF4-FFF2-40B4-BE49-F238E27FC236}">
              <a16:creationId xmlns:a16="http://schemas.microsoft.com/office/drawing/2014/main" id="{00000000-0008-0000-0200-00002D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14" name="Text Box 50">
          <a:extLst>
            <a:ext uri="{FF2B5EF4-FFF2-40B4-BE49-F238E27FC236}">
              <a16:creationId xmlns:a16="http://schemas.microsoft.com/office/drawing/2014/main" id="{00000000-0008-0000-0200-00002E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15" name="Text Box 52">
          <a:extLst>
            <a:ext uri="{FF2B5EF4-FFF2-40B4-BE49-F238E27FC236}">
              <a16:creationId xmlns:a16="http://schemas.microsoft.com/office/drawing/2014/main" id="{00000000-0008-0000-0200-00002F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16" name="Text Box 53">
          <a:extLst>
            <a:ext uri="{FF2B5EF4-FFF2-40B4-BE49-F238E27FC236}">
              <a16:creationId xmlns:a16="http://schemas.microsoft.com/office/drawing/2014/main" id="{00000000-0008-0000-0200-000030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17" name="Text Box 39">
          <a:extLst>
            <a:ext uri="{FF2B5EF4-FFF2-40B4-BE49-F238E27FC236}">
              <a16:creationId xmlns:a16="http://schemas.microsoft.com/office/drawing/2014/main" id="{00000000-0008-0000-0200-000031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18" name="Text Box 40">
          <a:extLst>
            <a:ext uri="{FF2B5EF4-FFF2-40B4-BE49-F238E27FC236}">
              <a16:creationId xmlns:a16="http://schemas.microsoft.com/office/drawing/2014/main" id="{00000000-0008-0000-0200-000032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19" name="Text Box 41">
          <a:extLst>
            <a:ext uri="{FF2B5EF4-FFF2-40B4-BE49-F238E27FC236}">
              <a16:creationId xmlns:a16="http://schemas.microsoft.com/office/drawing/2014/main" id="{00000000-0008-0000-0200-000033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20" name="Text Box 42">
          <a:extLst>
            <a:ext uri="{FF2B5EF4-FFF2-40B4-BE49-F238E27FC236}">
              <a16:creationId xmlns:a16="http://schemas.microsoft.com/office/drawing/2014/main" id="{00000000-0008-0000-0200-000034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21" name="Text Box 43">
          <a:extLst>
            <a:ext uri="{FF2B5EF4-FFF2-40B4-BE49-F238E27FC236}">
              <a16:creationId xmlns:a16="http://schemas.microsoft.com/office/drawing/2014/main" id="{00000000-0008-0000-0200-000035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22" name="Text Box 44">
          <a:extLst>
            <a:ext uri="{FF2B5EF4-FFF2-40B4-BE49-F238E27FC236}">
              <a16:creationId xmlns:a16="http://schemas.microsoft.com/office/drawing/2014/main" id="{00000000-0008-0000-0200-000036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23" name="Text Box 45">
          <a:extLst>
            <a:ext uri="{FF2B5EF4-FFF2-40B4-BE49-F238E27FC236}">
              <a16:creationId xmlns:a16="http://schemas.microsoft.com/office/drawing/2014/main" id="{00000000-0008-0000-0200-000037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24" name="Text Box 46">
          <a:extLst>
            <a:ext uri="{FF2B5EF4-FFF2-40B4-BE49-F238E27FC236}">
              <a16:creationId xmlns:a16="http://schemas.microsoft.com/office/drawing/2014/main" id="{00000000-0008-0000-0200-000038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25" name="Text Box 47">
          <a:extLst>
            <a:ext uri="{FF2B5EF4-FFF2-40B4-BE49-F238E27FC236}">
              <a16:creationId xmlns:a16="http://schemas.microsoft.com/office/drawing/2014/main" id="{00000000-0008-0000-0200-000039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26" name="Text Box 48">
          <a:extLst>
            <a:ext uri="{FF2B5EF4-FFF2-40B4-BE49-F238E27FC236}">
              <a16:creationId xmlns:a16="http://schemas.microsoft.com/office/drawing/2014/main" id="{00000000-0008-0000-0200-00003A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27" name="Text Box 55">
          <a:extLst>
            <a:ext uri="{FF2B5EF4-FFF2-40B4-BE49-F238E27FC236}">
              <a16:creationId xmlns:a16="http://schemas.microsoft.com/office/drawing/2014/main" id="{00000000-0008-0000-0200-00003B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28" name="Text Box 56">
          <a:extLst>
            <a:ext uri="{FF2B5EF4-FFF2-40B4-BE49-F238E27FC236}">
              <a16:creationId xmlns:a16="http://schemas.microsoft.com/office/drawing/2014/main" id="{00000000-0008-0000-0200-00003C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29" name="Text Box 57">
          <a:extLst>
            <a:ext uri="{FF2B5EF4-FFF2-40B4-BE49-F238E27FC236}">
              <a16:creationId xmlns:a16="http://schemas.microsoft.com/office/drawing/2014/main" id="{00000000-0008-0000-0200-00003D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30" name="Text Box 58">
          <a:extLst>
            <a:ext uri="{FF2B5EF4-FFF2-40B4-BE49-F238E27FC236}">
              <a16:creationId xmlns:a16="http://schemas.microsoft.com/office/drawing/2014/main" id="{00000000-0008-0000-0200-00003E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31" name="Text Box 59">
          <a:extLst>
            <a:ext uri="{FF2B5EF4-FFF2-40B4-BE49-F238E27FC236}">
              <a16:creationId xmlns:a16="http://schemas.microsoft.com/office/drawing/2014/main" id="{00000000-0008-0000-0200-00003F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32" name="Text Box 60">
          <a:extLst>
            <a:ext uri="{FF2B5EF4-FFF2-40B4-BE49-F238E27FC236}">
              <a16:creationId xmlns:a16="http://schemas.microsoft.com/office/drawing/2014/main" id="{00000000-0008-0000-0200-000040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33" name="Text Box 61">
          <a:extLst>
            <a:ext uri="{FF2B5EF4-FFF2-40B4-BE49-F238E27FC236}">
              <a16:creationId xmlns:a16="http://schemas.microsoft.com/office/drawing/2014/main" id="{00000000-0008-0000-0200-000041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34" name="Text Box 62">
          <a:extLst>
            <a:ext uri="{FF2B5EF4-FFF2-40B4-BE49-F238E27FC236}">
              <a16:creationId xmlns:a16="http://schemas.microsoft.com/office/drawing/2014/main" id="{00000000-0008-0000-0200-000042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35" name="Text Box 63">
          <a:extLst>
            <a:ext uri="{FF2B5EF4-FFF2-40B4-BE49-F238E27FC236}">
              <a16:creationId xmlns:a16="http://schemas.microsoft.com/office/drawing/2014/main" id="{00000000-0008-0000-0200-000043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36" name="Text Box 64">
          <a:extLst>
            <a:ext uri="{FF2B5EF4-FFF2-40B4-BE49-F238E27FC236}">
              <a16:creationId xmlns:a16="http://schemas.microsoft.com/office/drawing/2014/main" id="{00000000-0008-0000-0200-000044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37" name="Text Box 66">
          <a:extLst>
            <a:ext uri="{FF2B5EF4-FFF2-40B4-BE49-F238E27FC236}">
              <a16:creationId xmlns:a16="http://schemas.microsoft.com/office/drawing/2014/main" id="{00000000-0008-0000-0200-000045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38" name="Text Box 67">
          <a:extLst>
            <a:ext uri="{FF2B5EF4-FFF2-40B4-BE49-F238E27FC236}">
              <a16:creationId xmlns:a16="http://schemas.microsoft.com/office/drawing/2014/main" id="{00000000-0008-0000-0200-000046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39" name="Text Box 68">
          <a:extLst>
            <a:ext uri="{FF2B5EF4-FFF2-40B4-BE49-F238E27FC236}">
              <a16:creationId xmlns:a16="http://schemas.microsoft.com/office/drawing/2014/main" id="{00000000-0008-0000-0200-000047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40" name="Text Box 69">
          <a:extLst>
            <a:ext uri="{FF2B5EF4-FFF2-40B4-BE49-F238E27FC236}">
              <a16:creationId xmlns:a16="http://schemas.microsoft.com/office/drawing/2014/main" id="{00000000-0008-0000-0200-000048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41" name="Text Box 70">
          <a:extLst>
            <a:ext uri="{FF2B5EF4-FFF2-40B4-BE49-F238E27FC236}">
              <a16:creationId xmlns:a16="http://schemas.microsoft.com/office/drawing/2014/main" id="{00000000-0008-0000-0200-000049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42" name="Text Box 71">
          <a:extLst>
            <a:ext uri="{FF2B5EF4-FFF2-40B4-BE49-F238E27FC236}">
              <a16:creationId xmlns:a16="http://schemas.microsoft.com/office/drawing/2014/main" id="{00000000-0008-0000-0200-00004A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43" name="Text Box 72">
          <a:extLst>
            <a:ext uri="{FF2B5EF4-FFF2-40B4-BE49-F238E27FC236}">
              <a16:creationId xmlns:a16="http://schemas.microsoft.com/office/drawing/2014/main" id="{00000000-0008-0000-0200-00004B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44" name="Text Box 73">
          <a:extLst>
            <a:ext uri="{FF2B5EF4-FFF2-40B4-BE49-F238E27FC236}">
              <a16:creationId xmlns:a16="http://schemas.microsoft.com/office/drawing/2014/main" id="{00000000-0008-0000-0200-00004C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45" name="Text Box 74">
          <a:extLst>
            <a:ext uri="{FF2B5EF4-FFF2-40B4-BE49-F238E27FC236}">
              <a16:creationId xmlns:a16="http://schemas.microsoft.com/office/drawing/2014/main" id="{00000000-0008-0000-0200-00004D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46" name="Text Box 75">
          <a:extLst>
            <a:ext uri="{FF2B5EF4-FFF2-40B4-BE49-F238E27FC236}">
              <a16:creationId xmlns:a16="http://schemas.microsoft.com/office/drawing/2014/main" id="{00000000-0008-0000-0200-00004E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47" name="Text Box 77">
          <a:extLst>
            <a:ext uri="{FF2B5EF4-FFF2-40B4-BE49-F238E27FC236}">
              <a16:creationId xmlns:a16="http://schemas.microsoft.com/office/drawing/2014/main" id="{00000000-0008-0000-0200-00004F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48" name="Text Box 78">
          <a:extLst>
            <a:ext uri="{FF2B5EF4-FFF2-40B4-BE49-F238E27FC236}">
              <a16:creationId xmlns:a16="http://schemas.microsoft.com/office/drawing/2014/main" id="{00000000-0008-0000-0200-000050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49" name="Text Box 80">
          <a:extLst>
            <a:ext uri="{FF2B5EF4-FFF2-40B4-BE49-F238E27FC236}">
              <a16:creationId xmlns:a16="http://schemas.microsoft.com/office/drawing/2014/main" id="{00000000-0008-0000-0200-000051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50" name="Text Box 81">
          <a:extLst>
            <a:ext uri="{FF2B5EF4-FFF2-40B4-BE49-F238E27FC236}">
              <a16:creationId xmlns:a16="http://schemas.microsoft.com/office/drawing/2014/main" id="{00000000-0008-0000-0200-000052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51" name="Text Box 39">
          <a:extLst>
            <a:ext uri="{FF2B5EF4-FFF2-40B4-BE49-F238E27FC236}">
              <a16:creationId xmlns:a16="http://schemas.microsoft.com/office/drawing/2014/main" id="{00000000-0008-0000-0200-000053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52" name="Text Box 40">
          <a:extLst>
            <a:ext uri="{FF2B5EF4-FFF2-40B4-BE49-F238E27FC236}">
              <a16:creationId xmlns:a16="http://schemas.microsoft.com/office/drawing/2014/main" id="{00000000-0008-0000-0200-000054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53" name="Text Box 41">
          <a:extLst>
            <a:ext uri="{FF2B5EF4-FFF2-40B4-BE49-F238E27FC236}">
              <a16:creationId xmlns:a16="http://schemas.microsoft.com/office/drawing/2014/main" id="{00000000-0008-0000-0200-000055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54" name="Text Box 42">
          <a:extLst>
            <a:ext uri="{FF2B5EF4-FFF2-40B4-BE49-F238E27FC236}">
              <a16:creationId xmlns:a16="http://schemas.microsoft.com/office/drawing/2014/main" id="{00000000-0008-0000-0200-000056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55" name="Text Box 43">
          <a:extLst>
            <a:ext uri="{FF2B5EF4-FFF2-40B4-BE49-F238E27FC236}">
              <a16:creationId xmlns:a16="http://schemas.microsoft.com/office/drawing/2014/main" id="{00000000-0008-0000-0200-000057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56" name="Text Box 44">
          <a:extLst>
            <a:ext uri="{FF2B5EF4-FFF2-40B4-BE49-F238E27FC236}">
              <a16:creationId xmlns:a16="http://schemas.microsoft.com/office/drawing/2014/main" id="{00000000-0008-0000-0200-000058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57" name="Text Box 45">
          <a:extLst>
            <a:ext uri="{FF2B5EF4-FFF2-40B4-BE49-F238E27FC236}">
              <a16:creationId xmlns:a16="http://schemas.microsoft.com/office/drawing/2014/main" id="{00000000-0008-0000-0200-000059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58" name="Text Box 46">
          <a:extLst>
            <a:ext uri="{FF2B5EF4-FFF2-40B4-BE49-F238E27FC236}">
              <a16:creationId xmlns:a16="http://schemas.microsoft.com/office/drawing/2014/main" id="{00000000-0008-0000-0200-00005A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59" name="Text Box 47">
          <a:extLst>
            <a:ext uri="{FF2B5EF4-FFF2-40B4-BE49-F238E27FC236}">
              <a16:creationId xmlns:a16="http://schemas.microsoft.com/office/drawing/2014/main" id="{00000000-0008-0000-0200-00005B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60" name="Text Box 48">
          <a:extLst>
            <a:ext uri="{FF2B5EF4-FFF2-40B4-BE49-F238E27FC236}">
              <a16:creationId xmlns:a16="http://schemas.microsoft.com/office/drawing/2014/main" id="{00000000-0008-0000-0200-00005C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61" name="Text Box 55">
          <a:extLst>
            <a:ext uri="{FF2B5EF4-FFF2-40B4-BE49-F238E27FC236}">
              <a16:creationId xmlns:a16="http://schemas.microsoft.com/office/drawing/2014/main" id="{00000000-0008-0000-0200-00005D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62" name="Text Box 56">
          <a:extLst>
            <a:ext uri="{FF2B5EF4-FFF2-40B4-BE49-F238E27FC236}">
              <a16:creationId xmlns:a16="http://schemas.microsoft.com/office/drawing/2014/main" id="{00000000-0008-0000-0200-00005E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63" name="Text Box 57">
          <a:extLst>
            <a:ext uri="{FF2B5EF4-FFF2-40B4-BE49-F238E27FC236}">
              <a16:creationId xmlns:a16="http://schemas.microsoft.com/office/drawing/2014/main" id="{00000000-0008-0000-0200-00005F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64" name="Text Box 58">
          <a:extLst>
            <a:ext uri="{FF2B5EF4-FFF2-40B4-BE49-F238E27FC236}">
              <a16:creationId xmlns:a16="http://schemas.microsoft.com/office/drawing/2014/main" id="{00000000-0008-0000-0200-000060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65" name="Text Box 59">
          <a:extLst>
            <a:ext uri="{FF2B5EF4-FFF2-40B4-BE49-F238E27FC236}">
              <a16:creationId xmlns:a16="http://schemas.microsoft.com/office/drawing/2014/main" id="{00000000-0008-0000-0200-000061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66" name="Text Box 60">
          <a:extLst>
            <a:ext uri="{FF2B5EF4-FFF2-40B4-BE49-F238E27FC236}">
              <a16:creationId xmlns:a16="http://schemas.microsoft.com/office/drawing/2014/main" id="{00000000-0008-0000-0200-000062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67" name="Text Box 61">
          <a:extLst>
            <a:ext uri="{FF2B5EF4-FFF2-40B4-BE49-F238E27FC236}">
              <a16:creationId xmlns:a16="http://schemas.microsoft.com/office/drawing/2014/main" id="{00000000-0008-0000-0200-000063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68" name="Text Box 62">
          <a:extLst>
            <a:ext uri="{FF2B5EF4-FFF2-40B4-BE49-F238E27FC236}">
              <a16:creationId xmlns:a16="http://schemas.microsoft.com/office/drawing/2014/main" id="{00000000-0008-0000-0200-000064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69" name="Text Box 63">
          <a:extLst>
            <a:ext uri="{FF2B5EF4-FFF2-40B4-BE49-F238E27FC236}">
              <a16:creationId xmlns:a16="http://schemas.microsoft.com/office/drawing/2014/main" id="{00000000-0008-0000-0200-000065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70" name="Text Box 64">
          <a:extLst>
            <a:ext uri="{FF2B5EF4-FFF2-40B4-BE49-F238E27FC236}">
              <a16:creationId xmlns:a16="http://schemas.microsoft.com/office/drawing/2014/main" id="{00000000-0008-0000-0200-000066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71" name="Text Box 66">
          <a:extLst>
            <a:ext uri="{FF2B5EF4-FFF2-40B4-BE49-F238E27FC236}">
              <a16:creationId xmlns:a16="http://schemas.microsoft.com/office/drawing/2014/main" id="{00000000-0008-0000-0200-000067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72" name="Text Box 67">
          <a:extLst>
            <a:ext uri="{FF2B5EF4-FFF2-40B4-BE49-F238E27FC236}">
              <a16:creationId xmlns:a16="http://schemas.microsoft.com/office/drawing/2014/main" id="{00000000-0008-0000-0200-000068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73" name="Text Box 68">
          <a:extLst>
            <a:ext uri="{FF2B5EF4-FFF2-40B4-BE49-F238E27FC236}">
              <a16:creationId xmlns:a16="http://schemas.microsoft.com/office/drawing/2014/main" id="{00000000-0008-0000-0200-000069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74" name="Text Box 69">
          <a:extLst>
            <a:ext uri="{FF2B5EF4-FFF2-40B4-BE49-F238E27FC236}">
              <a16:creationId xmlns:a16="http://schemas.microsoft.com/office/drawing/2014/main" id="{00000000-0008-0000-0200-00006A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75" name="Text Box 70">
          <a:extLst>
            <a:ext uri="{FF2B5EF4-FFF2-40B4-BE49-F238E27FC236}">
              <a16:creationId xmlns:a16="http://schemas.microsoft.com/office/drawing/2014/main" id="{00000000-0008-0000-0200-00006B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76" name="Text Box 71">
          <a:extLst>
            <a:ext uri="{FF2B5EF4-FFF2-40B4-BE49-F238E27FC236}">
              <a16:creationId xmlns:a16="http://schemas.microsoft.com/office/drawing/2014/main" id="{00000000-0008-0000-0200-00006C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77" name="Text Box 72">
          <a:extLst>
            <a:ext uri="{FF2B5EF4-FFF2-40B4-BE49-F238E27FC236}">
              <a16:creationId xmlns:a16="http://schemas.microsoft.com/office/drawing/2014/main" id="{00000000-0008-0000-0200-00006D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78" name="Text Box 73">
          <a:extLst>
            <a:ext uri="{FF2B5EF4-FFF2-40B4-BE49-F238E27FC236}">
              <a16:creationId xmlns:a16="http://schemas.microsoft.com/office/drawing/2014/main" id="{00000000-0008-0000-0200-00006E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79" name="Text Box 74">
          <a:extLst>
            <a:ext uri="{FF2B5EF4-FFF2-40B4-BE49-F238E27FC236}">
              <a16:creationId xmlns:a16="http://schemas.microsoft.com/office/drawing/2014/main" id="{00000000-0008-0000-0200-00006F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80" name="Text Box 75">
          <a:extLst>
            <a:ext uri="{FF2B5EF4-FFF2-40B4-BE49-F238E27FC236}">
              <a16:creationId xmlns:a16="http://schemas.microsoft.com/office/drawing/2014/main" id="{00000000-0008-0000-0200-000070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81" name="Text Box 77">
          <a:extLst>
            <a:ext uri="{FF2B5EF4-FFF2-40B4-BE49-F238E27FC236}">
              <a16:creationId xmlns:a16="http://schemas.microsoft.com/office/drawing/2014/main" id="{00000000-0008-0000-0200-000071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82" name="Text Box 78">
          <a:extLst>
            <a:ext uri="{FF2B5EF4-FFF2-40B4-BE49-F238E27FC236}">
              <a16:creationId xmlns:a16="http://schemas.microsoft.com/office/drawing/2014/main" id="{00000000-0008-0000-0200-000072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83" name="Text Box 80">
          <a:extLst>
            <a:ext uri="{FF2B5EF4-FFF2-40B4-BE49-F238E27FC236}">
              <a16:creationId xmlns:a16="http://schemas.microsoft.com/office/drawing/2014/main" id="{00000000-0008-0000-0200-000073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84" name="Text Box 81">
          <a:extLst>
            <a:ext uri="{FF2B5EF4-FFF2-40B4-BE49-F238E27FC236}">
              <a16:creationId xmlns:a16="http://schemas.microsoft.com/office/drawing/2014/main" id="{00000000-0008-0000-0200-000074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85" name="Text Box 39">
          <a:extLst>
            <a:ext uri="{FF2B5EF4-FFF2-40B4-BE49-F238E27FC236}">
              <a16:creationId xmlns:a16="http://schemas.microsoft.com/office/drawing/2014/main" id="{00000000-0008-0000-0200-000075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86" name="Text Box 40">
          <a:extLst>
            <a:ext uri="{FF2B5EF4-FFF2-40B4-BE49-F238E27FC236}">
              <a16:creationId xmlns:a16="http://schemas.microsoft.com/office/drawing/2014/main" id="{00000000-0008-0000-0200-000076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87" name="Text Box 41">
          <a:extLst>
            <a:ext uri="{FF2B5EF4-FFF2-40B4-BE49-F238E27FC236}">
              <a16:creationId xmlns:a16="http://schemas.microsoft.com/office/drawing/2014/main" id="{00000000-0008-0000-0200-000077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88" name="Text Box 42">
          <a:extLst>
            <a:ext uri="{FF2B5EF4-FFF2-40B4-BE49-F238E27FC236}">
              <a16:creationId xmlns:a16="http://schemas.microsoft.com/office/drawing/2014/main" id="{00000000-0008-0000-0200-000078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89" name="Text Box 43">
          <a:extLst>
            <a:ext uri="{FF2B5EF4-FFF2-40B4-BE49-F238E27FC236}">
              <a16:creationId xmlns:a16="http://schemas.microsoft.com/office/drawing/2014/main" id="{00000000-0008-0000-0200-000079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90" name="Text Box 44">
          <a:extLst>
            <a:ext uri="{FF2B5EF4-FFF2-40B4-BE49-F238E27FC236}">
              <a16:creationId xmlns:a16="http://schemas.microsoft.com/office/drawing/2014/main" id="{00000000-0008-0000-0200-00007A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91" name="Text Box 45">
          <a:extLst>
            <a:ext uri="{FF2B5EF4-FFF2-40B4-BE49-F238E27FC236}">
              <a16:creationId xmlns:a16="http://schemas.microsoft.com/office/drawing/2014/main" id="{00000000-0008-0000-0200-00007B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92" name="Text Box 46">
          <a:extLst>
            <a:ext uri="{FF2B5EF4-FFF2-40B4-BE49-F238E27FC236}">
              <a16:creationId xmlns:a16="http://schemas.microsoft.com/office/drawing/2014/main" id="{00000000-0008-0000-0200-00007C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93" name="Text Box 47">
          <a:extLst>
            <a:ext uri="{FF2B5EF4-FFF2-40B4-BE49-F238E27FC236}">
              <a16:creationId xmlns:a16="http://schemas.microsoft.com/office/drawing/2014/main" id="{00000000-0008-0000-0200-00007D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94" name="Text Box 48">
          <a:extLst>
            <a:ext uri="{FF2B5EF4-FFF2-40B4-BE49-F238E27FC236}">
              <a16:creationId xmlns:a16="http://schemas.microsoft.com/office/drawing/2014/main" id="{00000000-0008-0000-0200-00007E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95" name="Text Box 55">
          <a:extLst>
            <a:ext uri="{FF2B5EF4-FFF2-40B4-BE49-F238E27FC236}">
              <a16:creationId xmlns:a16="http://schemas.microsoft.com/office/drawing/2014/main" id="{00000000-0008-0000-0200-00007F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96" name="Text Box 56">
          <a:extLst>
            <a:ext uri="{FF2B5EF4-FFF2-40B4-BE49-F238E27FC236}">
              <a16:creationId xmlns:a16="http://schemas.microsoft.com/office/drawing/2014/main" id="{00000000-0008-0000-0200-000080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97" name="Text Box 57">
          <a:extLst>
            <a:ext uri="{FF2B5EF4-FFF2-40B4-BE49-F238E27FC236}">
              <a16:creationId xmlns:a16="http://schemas.microsoft.com/office/drawing/2014/main" id="{00000000-0008-0000-0200-000081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98" name="Text Box 58">
          <a:extLst>
            <a:ext uri="{FF2B5EF4-FFF2-40B4-BE49-F238E27FC236}">
              <a16:creationId xmlns:a16="http://schemas.microsoft.com/office/drawing/2014/main" id="{00000000-0008-0000-0200-000082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899" name="Text Box 59">
          <a:extLst>
            <a:ext uri="{FF2B5EF4-FFF2-40B4-BE49-F238E27FC236}">
              <a16:creationId xmlns:a16="http://schemas.microsoft.com/office/drawing/2014/main" id="{00000000-0008-0000-0200-000083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00" name="Text Box 60">
          <a:extLst>
            <a:ext uri="{FF2B5EF4-FFF2-40B4-BE49-F238E27FC236}">
              <a16:creationId xmlns:a16="http://schemas.microsoft.com/office/drawing/2014/main" id="{00000000-0008-0000-0200-000084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01" name="Text Box 61">
          <a:extLst>
            <a:ext uri="{FF2B5EF4-FFF2-40B4-BE49-F238E27FC236}">
              <a16:creationId xmlns:a16="http://schemas.microsoft.com/office/drawing/2014/main" id="{00000000-0008-0000-0200-000085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02" name="Text Box 62">
          <a:extLst>
            <a:ext uri="{FF2B5EF4-FFF2-40B4-BE49-F238E27FC236}">
              <a16:creationId xmlns:a16="http://schemas.microsoft.com/office/drawing/2014/main" id="{00000000-0008-0000-0200-000086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03" name="Text Box 63">
          <a:extLst>
            <a:ext uri="{FF2B5EF4-FFF2-40B4-BE49-F238E27FC236}">
              <a16:creationId xmlns:a16="http://schemas.microsoft.com/office/drawing/2014/main" id="{00000000-0008-0000-0200-000087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04" name="Text Box 64">
          <a:extLst>
            <a:ext uri="{FF2B5EF4-FFF2-40B4-BE49-F238E27FC236}">
              <a16:creationId xmlns:a16="http://schemas.microsoft.com/office/drawing/2014/main" id="{00000000-0008-0000-0200-000088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05" name="Text Box 66">
          <a:extLst>
            <a:ext uri="{FF2B5EF4-FFF2-40B4-BE49-F238E27FC236}">
              <a16:creationId xmlns:a16="http://schemas.microsoft.com/office/drawing/2014/main" id="{00000000-0008-0000-0200-000089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06" name="Text Box 67">
          <a:extLst>
            <a:ext uri="{FF2B5EF4-FFF2-40B4-BE49-F238E27FC236}">
              <a16:creationId xmlns:a16="http://schemas.microsoft.com/office/drawing/2014/main" id="{00000000-0008-0000-0200-00008A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07" name="Text Box 68">
          <a:extLst>
            <a:ext uri="{FF2B5EF4-FFF2-40B4-BE49-F238E27FC236}">
              <a16:creationId xmlns:a16="http://schemas.microsoft.com/office/drawing/2014/main" id="{00000000-0008-0000-0200-00008B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08" name="Text Box 69">
          <a:extLst>
            <a:ext uri="{FF2B5EF4-FFF2-40B4-BE49-F238E27FC236}">
              <a16:creationId xmlns:a16="http://schemas.microsoft.com/office/drawing/2014/main" id="{00000000-0008-0000-0200-00008C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09" name="Text Box 70">
          <a:extLst>
            <a:ext uri="{FF2B5EF4-FFF2-40B4-BE49-F238E27FC236}">
              <a16:creationId xmlns:a16="http://schemas.microsoft.com/office/drawing/2014/main" id="{00000000-0008-0000-0200-00008D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10" name="Text Box 71">
          <a:extLst>
            <a:ext uri="{FF2B5EF4-FFF2-40B4-BE49-F238E27FC236}">
              <a16:creationId xmlns:a16="http://schemas.microsoft.com/office/drawing/2014/main" id="{00000000-0008-0000-0200-00008E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11" name="Text Box 72">
          <a:extLst>
            <a:ext uri="{FF2B5EF4-FFF2-40B4-BE49-F238E27FC236}">
              <a16:creationId xmlns:a16="http://schemas.microsoft.com/office/drawing/2014/main" id="{00000000-0008-0000-0200-00008F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12" name="Text Box 73">
          <a:extLst>
            <a:ext uri="{FF2B5EF4-FFF2-40B4-BE49-F238E27FC236}">
              <a16:creationId xmlns:a16="http://schemas.microsoft.com/office/drawing/2014/main" id="{00000000-0008-0000-0200-000090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13" name="Text Box 74">
          <a:extLst>
            <a:ext uri="{FF2B5EF4-FFF2-40B4-BE49-F238E27FC236}">
              <a16:creationId xmlns:a16="http://schemas.microsoft.com/office/drawing/2014/main" id="{00000000-0008-0000-0200-000091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14" name="Text Box 75">
          <a:extLst>
            <a:ext uri="{FF2B5EF4-FFF2-40B4-BE49-F238E27FC236}">
              <a16:creationId xmlns:a16="http://schemas.microsoft.com/office/drawing/2014/main" id="{00000000-0008-0000-0200-000092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15" name="Text Box 77">
          <a:extLst>
            <a:ext uri="{FF2B5EF4-FFF2-40B4-BE49-F238E27FC236}">
              <a16:creationId xmlns:a16="http://schemas.microsoft.com/office/drawing/2014/main" id="{00000000-0008-0000-0200-000093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16" name="Text Box 78">
          <a:extLst>
            <a:ext uri="{FF2B5EF4-FFF2-40B4-BE49-F238E27FC236}">
              <a16:creationId xmlns:a16="http://schemas.microsoft.com/office/drawing/2014/main" id="{00000000-0008-0000-0200-000094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17" name="Text Box 80">
          <a:extLst>
            <a:ext uri="{FF2B5EF4-FFF2-40B4-BE49-F238E27FC236}">
              <a16:creationId xmlns:a16="http://schemas.microsoft.com/office/drawing/2014/main" id="{00000000-0008-0000-0200-000095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18" name="Text Box 81">
          <a:extLst>
            <a:ext uri="{FF2B5EF4-FFF2-40B4-BE49-F238E27FC236}">
              <a16:creationId xmlns:a16="http://schemas.microsoft.com/office/drawing/2014/main" id="{00000000-0008-0000-0200-000096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19" name="Text Box 3">
          <a:extLst>
            <a:ext uri="{FF2B5EF4-FFF2-40B4-BE49-F238E27FC236}">
              <a16:creationId xmlns:a16="http://schemas.microsoft.com/office/drawing/2014/main" id="{00000000-0008-0000-0200-000097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20" name="Text Box 4">
          <a:extLst>
            <a:ext uri="{FF2B5EF4-FFF2-40B4-BE49-F238E27FC236}">
              <a16:creationId xmlns:a16="http://schemas.microsoft.com/office/drawing/2014/main" id="{00000000-0008-0000-0200-000098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21" name="Text Box 5">
          <a:extLst>
            <a:ext uri="{FF2B5EF4-FFF2-40B4-BE49-F238E27FC236}">
              <a16:creationId xmlns:a16="http://schemas.microsoft.com/office/drawing/2014/main" id="{00000000-0008-0000-0200-000099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22" name="Text Box 6">
          <a:extLst>
            <a:ext uri="{FF2B5EF4-FFF2-40B4-BE49-F238E27FC236}">
              <a16:creationId xmlns:a16="http://schemas.microsoft.com/office/drawing/2014/main" id="{00000000-0008-0000-0200-00009A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23" name="Text Box 7">
          <a:extLst>
            <a:ext uri="{FF2B5EF4-FFF2-40B4-BE49-F238E27FC236}">
              <a16:creationId xmlns:a16="http://schemas.microsoft.com/office/drawing/2014/main" id="{00000000-0008-0000-0200-00009B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24" name="Text Box 8">
          <a:extLst>
            <a:ext uri="{FF2B5EF4-FFF2-40B4-BE49-F238E27FC236}">
              <a16:creationId xmlns:a16="http://schemas.microsoft.com/office/drawing/2014/main" id="{00000000-0008-0000-0200-00009C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25" name="Text Box 9">
          <a:extLst>
            <a:ext uri="{FF2B5EF4-FFF2-40B4-BE49-F238E27FC236}">
              <a16:creationId xmlns:a16="http://schemas.microsoft.com/office/drawing/2014/main" id="{00000000-0008-0000-0200-00009D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26" name="Text Box 10">
          <a:extLst>
            <a:ext uri="{FF2B5EF4-FFF2-40B4-BE49-F238E27FC236}">
              <a16:creationId xmlns:a16="http://schemas.microsoft.com/office/drawing/2014/main" id="{00000000-0008-0000-0200-00009E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27" name="Text Box 11">
          <a:extLst>
            <a:ext uri="{FF2B5EF4-FFF2-40B4-BE49-F238E27FC236}">
              <a16:creationId xmlns:a16="http://schemas.microsoft.com/office/drawing/2014/main" id="{00000000-0008-0000-0200-00009F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28" name="Text Box 12">
          <a:extLst>
            <a:ext uri="{FF2B5EF4-FFF2-40B4-BE49-F238E27FC236}">
              <a16:creationId xmlns:a16="http://schemas.microsoft.com/office/drawing/2014/main" id="{00000000-0008-0000-0200-0000A0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29" name="Text Box 49">
          <a:extLst>
            <a:ext uri="{FF2B5EF4-FFF2-40B4-BE49-F238E27FC236}">
              <a16:creationId xmlns:a16="http://schemas.microsoft.com/office/drawing/2014/main" id="{00000000-0008-0000-0200-0000A1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30" name="Text Box 50">
          <a:extLst>
            <a:ext uri="{FF2B5EF4-FFF2-40B4-BE49-F238E27FC236}">
              <a16:creationId xmlns:a16="http://schemas.microsoft.com/office/drawing/2014/main" id="{00000000-0008-0000-0200-0000A2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31" name="Text Box 52">
          <a:extLst>
            <a:ext uri="{FF2B5EF4-FFF2-40B4-BE49-F238E27FC236}">
              <a16:creationId xmlns:a16="http://schemas.microsoft.com/office/drawing/2014/main" id="{00000000-0008-0000-0200-0000A3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32" name="Text Box 53">
          <a:extLst>
            <a:ext uri="{FF2B5EF4-FFF2-40B4-BE49-F238E27FC236}">
              <a16:creationId xmlns:a16="http://schemas.microsoft.com/office/drawing/2014/main" id="{00000000-0008-0000-0200-0000A4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33" name="Text Box 3">
          <a:extLst>
            <a:ext uri="{FF2B5EF4-FFF2-40B4-BE49-F238E27FC236}">
              <a16:creationId xmlns:a16="http://schemas.microsoft.com/office/drawing/2014/main" id="{00000000-0008-0000-0200-0000A5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34" name="Text Box 4">
          <a:extLst>
            <a:ext uri="{FF2B5EF4-FFF2-40B4-BE49-F238E27FC236}">
              <a16:creationId xmlns:a16="http://schemas.microsoft.com/office/drawing/2014/main" id="{00000000-0008-0000-0200-0000A6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35" name="Text Box 5">
          <a:extLst>
            <a:ext uri="{FF2B5EF4-FFF2-40B4-BE49-F238E27FC236}">
              <a16:creationId xmlns:a16="http://schemas.microsoft.com/office/drawing/2014/main" id="{00000000-0008-0000-0200-0000A7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36" name="Text Box 6">
          <a:extLst>
            <a:ext uri="{FF2B5EF4-FFF2-40B4-BE49-F238E27FC236}">
              <a16:creationId xmlns:a16="http://schemas.microsoft.com/office/drawing/2014/main" id="{00000000-0008-0000-0200-0000A8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37" name="Text Box 7">
          <a:extLst>
            <a:ext uri="{FF2B5EF4-FFF2-40B4-BE49-F238E27FC236}">
              <a16:creationId xmlns:a16="http://schemas.microsoft.com/office/drawing/2014/main" id="{00000000-0008-0000-0200-0000A9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38" name="Text Box 8">
          <a:extLst>
            <a:ext uri="{FF2B5EF4-FFF2-40B4-BE49-F238E27FC236}">
              <a16:creationId xmlns:a16="http://schemas.microsoft.com/office/drawing/2014/main" id="{00000000-0008-0000-0200-0000AA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39" name="Text Box 9">
          <a:extLst>
            <a:ext uri="{FF2B5EF4-FFF2-40B4-BE49-F238E27FC236}">
              <a16:creationId xmlns:a16="http://schemas.microsoft.com/office/drawing/2014/main" id="{00000000-0008-0000-0200-0000AB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40" name="Text Box 10">
          <a:extLst>
            <a:ext uri="{FF2B5EF4-FFF2-40B4-BE49-F238E27FC236}">
              <a16:creationId xmlns:a16="http://schemas.microsoft.com/office/drawing/2014/main" id="{00000000-0008-0000-0200-0000AC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41" name="Text Box 11">
          <a:extLst>
            <a:ext uri="{FF2B5EF4-FFF2-40B4-BE49-F238E27FC236}">
              <a16:creationId xmlns:a16="http://schemas.microsoft.com/office/drawing/2014/main" id="{00000000-0008-0000-0200-0000AD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42" name="Text Box 12">
          <a:extLst>
            <a:ext uri="{FF2B5EF4-FFF2-40B4-BE49-F238E27FC236}">
              <a16:creationId xmlns:a16="http://schemas.microsoft.com/office/drawing/2014/main" id="{00000000-0008-0000-0200-0000AE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43" name="Text Box 39">
          <a:extLst>
            <a:ext uri="{FF2B5EF4-FFF2-40B4-BE49-F238E27FC236}">
              <a16:creationId xmlns:a16="http://schemas.microsoft.com/office/drawing/2014/main" id="{00000000-0008-0000-0200-0000AF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44" name="Text Box 40">
          <a:extLst>
            <a:ext uri="{FF2B5EF4-FFF2-40B4-BE49-F238E27FC236}">
              <a16:creationId xmlns:a16="http://schemas.microsoft.com/office/drawing/2014/main" id="{00000000-0008-0000-0200-0000B0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45" name="Text Box 41">
          <a:extLst>
            <a:ext uri="{FF2B5EF4-FFF2-40B4-BE49-F238E27FC236}">
              <a16:creationId xmlns:a16="http://schemas.microsoft.com/office/drawing/2014/main" id="{00000000-0008-0000-0200-0000B1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46" name="Text Box 42">
          <a:extLst>
            <a:ext uri="{FF2B5EF4-FFF2-40B4-BE49-F238E27FC236}">
              <a16:creationId xmlns:a16="http://schemas.microsoft.com/office/drawing/2014/main" id="{00000000-0008-0000-0200-0000B2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47" name="Text Box 43">
          <a:extLst>
            <a:ext uri="{FF2B5EF4-FFF2-40B4-BE49-F238E27FC236}">
              <a16:creationId xmlns:a16="http://schemas.microsoft.com/office/drawing/2014/main" id="{00000000-0008-0000-0200-0000B3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48" name="Text Box 44">
          <a:extLst>
            <a:ext uri="{FF2B5EF4-FFF2-40B4-BE49-F238E27FC236}">
              <a16:creationId xmlns:a16="http://schemas.microsoft.com/office/drawing/2014/main" id="{00000000-0008-0000-0200-0000B4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49" name="Text Box 45">
          <a:extLst>
            <a:ext uri="{FF2B5EF4-FFF2-40B4-BE49-F238E27FC236}">
              <a16:creationId xmlns:a16="http://schemas.microsoft.com/office/drawing/2014/main" id="{00000000-0008-0000-0200-0000B5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50" name="Text Box 46">
          <a:extLst>
            <a:ext uri="{FF2B5EF4-FFF2-40B4-BE49-F238E27FC236}">
              <a16:creationId xmlns:a16="http://schemas.microsoft.com/office/drawing/2014/main" id="{00000000-0008-0000-0200-0000B6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51" name="Text Box 47">
          <a:extLst>
            <a:ext uri="{FF2B5EF4-FFF2-40B4-BE49-F238E27FC236}">
              <a16:creationId xmlns:a16="http://schemas.microsoft.com/office/drawing/2014/main" id="{00000000-0008-0000-0200-0000B7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52" name="Text Box 48">
          <a:extLst>
            <a:ext uri="{FF2B5EF4-FFF2-40B4-BE49-F238E27FC236}">
              <a16:creationId xmlns:a16="http://schemas.microsoft.com/office/drawing/2014/main" id="{00000000-0008-0000-0200-0000B8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53" name="Text Box 49">
          <a:extLst>
            <a:ext uri="{FF2B5EF4-FFF2-40B4-BE49-F238E27FC236}">
              <a16:creationId xmlns:a16="http://schemas.microsoft.com/office/drawing/2014/main" id="{00000000-0008-0000-0200-0000B9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54" name="Text Box 50">
          <a:extLst>
            <a:ext uri="{FF2B5EF4-FFF2-40B4-BE49-F238E27FC236}">
              <a16:creationId xmlns:a16="http://schemas.microsoft.com/office/drawing/2014/main" id="{00000000-0008-0000-0200-0000BA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55" name="Text Box 52">
          <a:extLst>
            <a:ext uri="{FF2B5EF4-FFF2-40B4-BE49-F238E27FC236}">
              <a16:creationId xmlns:a16="http://schemas.microsoft.com/office/drawing/2014/main" id="{00000000-0008-0000-0200-0000BB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56" name="Text Box 53">
          <a:extLst>
            <a:ext uri="{FF2B5EF4-FFF2-40B4-BE49-F238E27FC236}">
              <a16:creationId xmlns:a16="http://schemas.microsoft.com/office/drawing/2014/main" id="{00000000-0008-0000-0200-0000BC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57" name="Text Box 55">
          <a:extLst>
            <a:ext uri="{FF2B5EF4-FFF2-40B4-BE49-F238E27FC236}">
              <a16:creationId xmlns:a16="http://schemas.microsoft.com/office/drawing/2014/main" id="{00000000-0008-0000-0200-0000BD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58" name="Text Box 56">
          <a:extLst>
            <a:ext uri="{FF2B5EF4-FFF2-40B4-BE49-F238E27FC236}">
              <a16:creationId xmlns:a16="http://schemas.microsoft.com/office/drawing/2014/main" id="{00000000-0008-0000-0200-0000BE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59" name="Text Box 57">
          <a:extLst>
            <a:ext uri="{FF2B5EF4-FFF2-40B4-BE49-F238E27FC236}">
              <a16:creationId xmlns:a16="http://schemas.microsoft.com/office/drawing/2014/main" id="{00000000-0008-0000-0200-0000BF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60" name="Text Box 58">
          <a:extLst>
            <a:ext uri="{FF2B5EF4-FFF2-40B4-BE49-F238E27FC236}">
              <a16:creationId xmlns:a16="http://schemas.microsoft.com/office/drawing/2014/main" id="{00000000-0008-0000-0200-0000C0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61" name="Text Box 59">
          <a:extLst>
            <a:ext uri="{FF2B5EF4-FFF2-40B4-BE49-F238E27FC236}">
              <a16:creationId xmlns:a16="http://schemas.microsoft.com/office/drawing/2014/main" id="{00000000-0008-0000-0200-0000C1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62" name="Text Box 60">
          <a:extLst>
            <a:ext uri="{FF2B5EF4-FFF2-40B4-BE49-F238E27FC236}">
              <a16:creationId xmlns:a16="http://schemas.microsoft.com/office/drawing/2014/main" id="{00000000-0008-0000-0200-0000C2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63" name="Text Box 61">
          <a:extLst>
            <a:ext uri="{FF2B5EF4-FFF2-40B4-BE49-F238E27FC236}">
              <a16:creationId xmlns:a16="http://schemas.microsoft.com/office/drawing/2014/main" id="{00000000-0008-0000-0200-0000C3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64" name="Text Box 62">
          <a:extLst>
            <a:ext uri="{FF2B5EF4-FFF2-40B4-BE49-F238E27FC236}">
              <a16:creationId xmlns:a16="http://schemas.microsoft.com/office/drawing/2014/main" id="{00000000-0008-0000-0200-0000C4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65" name="Text Box 63">
          <a:extLst>
            <a:ext uri="{FF2B5EF4-FFF2-40B4-BE49-F238E27FC236}">
              <a16:creationId xmlns:a16="http://schemas.microsoft.com/office/drawing/2014/main" id="{00000000-0008-0000-0200-0000C5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66" name="Text Box 64">
          <a:extLst>
            <a:ext uri="{FF2B5EF4-FFF2-40B4-BE49-F238E27FC236}">
              <a16:creationId xmlns:a16="http://schemas.microsoft.com/office/drawing/2014/main" id="{00000000-0008-0000-0200-0000C6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67" name="Text Box 66">
          <a:extLst>
            <a:ext uri="{FF2B5EF4-FFF2-40B4-BE49-F238E27FC236}">
              <a16:creationId xmlns:a16="http://schemas.microsoft.com/office/drawing/2014/main" id="{00000000-0008-0000-0200-0000C7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68" name="Text Box 67">
          <a:extLst>
            <a:ext uri="{FF2B5EF4-FFF2-40B4-BE49-F238E27FC236}">
              <a16:creationId xmlns:a16="http://schemas.microsoft.com/office/drawing/2014/main" id="{00000000-0008-0000-0200-0000C8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69" name="Text Box 68">
          <a:extLst>
            <a:ext uri="{FF2B5EF4-FFF2-40B4-BE49-F238E27FC236}">
              <a16:creationId xmlns:a16="http://schemas.microsoft.com/office/drawing/2014/main" id="{00000000-0008-0000-0200-0000C9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70" name="Text Box 69">
          <a:extLst>
            <a:ext uri="{FF2B5EF4-FFF2-40B4-BE49-F238E27FC236}">
              <a16:creationId xmlns:a16="http://schemas.microsoft.com/office/drawing/2014/main" id="{00000000-0008-0000-0200-0000CA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71" name="Text Box 70">
          <a:extLst>
            <a:ext uri="{FF2B5EF4-FFF2-40B4-BE49-F238E27FC236}">
              <a16:creationId xmlns:a16="http://schemas.microsoft.com/office/drawing/2014/main" id="{00000000-0008-0000-0200-0000CB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72" name="Text Box 71">
          <a:extLst>
            <a:ext uri="{FF2B5EF4-FFF2-40B4-BE49-F238E27FC236}">
              <a16:creationId xmlns:a16="http://schemas.microsoft.com/office/drawing/2014/main" id="{00000000-0008-0000-0200-0000CC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73" name="Text Box 72">
          <a:extLst>
            <a:ext uri="{FF2B5EF4-FFF2-40B4-BE49-F238E27FC236}">
              <a16:creationId xmlns:a16="http://schemas.microsoft.com/office/drawing/2014/main" id="{00000000-0008-0000-0200-0000CD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74" name="Text Box 73">
          <a:extLst>
            <a:ext uri="{FF2B5EF4-FFF2-40B4-BE49-F238E27FC236}">
              <a16:creationId xmlns:a16="http://schemas.microsoft.com/office/drawing/2014/main" id="{00000000-0008-0000-0200-0000CE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75" name="Text Box 74">
          <a:extLst>
            <a:ext uri="{FF2B5EF4-FFF2-40B4-BE49-F238E27FC236}">
              <a16:creationId xmlns:a16="http://schemas.microsoft.com/office/drawing/2014/main" id="{00000000-0008-0000-0200-0000CF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76" name="Text Box 75">
          <a:extLst>
            <a:ext uri="{FF2B5EF4-FFF2-40B4-BE49-F238E27FC236}">
              <a16:creationId xmlns:a16="http://schemas.microsoft.com/office/drawing/2014/main" id="{00000000-0008-0000-0200-0000D0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77" name="Text Box 77">
          <a:extLst>
            <a:ext uri="{FF2B5EF4-FFF2-40B4-BE49-F238E27FC236}">
              <a16:creationId xmlns:a16="http://schemas.microsoft.com/office/drawing/2014/main" id="{00000000-0008-0000-0200-0000D1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78" name="Text Box 78">
          <a:extLst>
            <a:ext uri="{FF2B5EF4-FFF2-40B4-BE49-F238E27FC236}">
              <a16:creationId xmlns:a16="http://schemas.microsoft.com/office/drawing/2014/main" id="{00000000-0008-0000-0200-0000D2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79" name="Text Box 80">
          <a:extLst>
            <a:ext uri="{FF2B5EF4-FFF2-40B4-BE49-F238E27FC236}">
              <a16:creationId xmlns:a16="http://schemas.microsoft.com/office/drawing/2014/main" id="{00000000-0008-0000-0200-0000D3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80" name="Text Box 81">
          <a:extLst>
            <a:ext uri="{FF2B5EF4-FFF2-40B4-BE49-F238E27FC236}">
              <a16:creationId xmlns:a16="http://schemas.microsoft.com/office/drawing/2014/main" id="{00000000-0008-0000-0200-0000D4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81" name="Text Box 39">
          <a:extLst>
            <a:ext uri="{FF2B5EF4-FFF2-40B4-BE49-F238E27FC236}">
              <a16:creationId xmlns:a16="http://schemas.microsoft.com/office/drawing/2014/main" id="{00000000-0008-0000-0200-0000D5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82" name="Text Box 40">
          <a:extLst>
            <a:ext uri="{FF2B5EF4-FFF2-40B4-BE49-F238E27FC236}">
              <a16:creationId xmlns:a16="http://schemas.microsoft.com/office/drawing/2014/main" id="{00000000-0008-0000-0200-0000D6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83" name="Text Box 41">
          <a:extLst>
            <a:ext uri="{FF2B5EF4-FFF2-40B4-BE49-F238E27FC236}">
              <a16:creationId xmlns:a16="http://schemas.microsoft.com/office/drawing/2014/main" id="{00000000-0008-0000-0200-0000D7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84" name="Text Box 42">
          <a:extLst>
            <a:ext uri="{FF2B5EF4-FFF2-40B4-BE49-F238E27FC236}">
              <a16:creationId xmlns:a16="http://schemas.microsoft.com/office/drawing/2014/main" id="{00000000-0008-0000-0200-0000D8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85" name="Text Box 43">
          <a:extLst>
            <a:ext uri="{FF2B5EF4-FFF2-40B4-BE49-F238E27FC236}">
              <a16:creationId xmlns:a16="http://schemas.microsoft.com/office/drawing/2014/main" id="{00000000-0008-0000-0200-0000D9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86" name="Text Box 44">
          <a:extLst>
            <a:ext uri="{FF2B5EF4-FFF2-40B4-BE49-F238E27FC236}">
              <a16:creationId xmlns:a16="http://schemas.microsoft.com/office/drawing/2014/main" id="{00000000-0008-0000-0200-0000DA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87" name="Text Box 45">
          <a:extLst>
            <a:ext uri="{FF2B5EF4-FFF2-40B4-BE49-F238E27FC236}">
              <a16:creationId xmlns:a16="http://schemas.microsoft.com/office/drawing/2014/main" id="{00000000-0008-0000-0200-0000DB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88" name="Text Box 46">
          <a:extLst>
            <a:ext uri="{FF2B5EF4-FFF2-40B4-BE49-F238E27FC236}">
              <a16:creationId xmlns:a16="http://schemas.microsoft.com/office/drawing/2014/main" id="{00000000-0008-0000-0200-0000DC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89" name="Text Box 47">
          <a:extLst>
            <a:ext uri="{FF2B5EF4-FFF2-40B4-BE49-F238E27FC236}">
              <a16:creationId xmlns:a16="http://schemas.microsoft.com/office/drawing/2014/main" id="{00000000-0008-0000-0200-0000DD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90" name="Text Box 48">
          <a:extLst>
            <a:ext uri="{FF2B5EF4-FFF2-40B4-BE49-F238E27FC236}">
              <a16:creationId xmlns:a16="http://schemas.microsoft.com/office/drawing/2014/main" id="{00000000-0008-0000-0200-0000DE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91" name="Text Box 55">
          <a:extLst>
            <a:ext uri="{FF2B5EF4-FFF2-40B4-BE49-F238E27FC236}">
              <a16:creationId xmlns:a16="http://schemas.microsoft.com/office/drawing/2014/main" id="{00000000-0008-0000-0200-0000DF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92" name="Text Box 56">
          <a:extLst>
            <a:ext uri="{FF2B5EF4-FFF2-40B4-BE49-F238E27FC236}">
              <a16:creationId xmlns:a16="http://schemas.microsoft.com/office/drawing/2014/main" id="{00000000-0008-0000-0200-0000E0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93" name="Text Box 57">
          <a:extLst>
            <a:ext uri="{FF2B5EF4-FFF2-40B4-BE49-F238E27FC236}">
              <a16:creationId xmlns:a16="http://schemas.microsoft.com/office/drawing/2014/main" id="{00000000-0008-0000-0200-0000E1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94" name="Text Box 58">
          <a:extLst>
            <a:ext uri="{FF2B5EF4-FFF2-40B4-BE49-F238E27FC236}">
              <a16:creationId xmlns:a16="http://schemas.microsoft.com/office/drawing/2014/main" id="{00000000-0008-0000-0200-0000E2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95" name="Text Box 59">
          <a:extLst>
            <a:ext uri="{FF2B5EF4-FFF2-40B4-BE49-F238E27FC236}">
              <a16:creationId xmlns:a16="http://schemas.microsoft.com/office/drawing/2014/main" id="{00000000-0008-0000-0200-0000E3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96" name="Text Box 60">
          <a:extLst>
            <a:ext uri="{FF2B5EF4-FFF2-40B4-BE49-F238E27FC236}">
              <a16:creationId xmlns:a16="http://schemas.microsoft.com/office/drawing/2014/main" id="{00000000-0008-0000-0200-0000E4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97" name="Text Box 61">
          <a:extLst>
            <a:ext uri="{FF2B5EF4-FFF2-40B4-BE49-F238E27FC236}">
              <a16:creationId xmlns:a16="http://schemas.microsoft.com/office/drawing/2014/main" id="{00000000-0008-0000-0200-0000E5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98" name="Text Box 62">
          <a:extLst>
            <a:ext uri="{FF2B5EF4-FFF2-40B4-BE49-F238E27FC236}">
              <a16:creationId xmlns:a16="http://schemas.microsoft.com/office/drawing/2014/main" id="{00000000-0008-0000-0200-0000E6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999" name="Text Box 63">
          <a:extLst>
            <a:ext uri="{FF2B5EF4-FFF2-40B4-BE49-F238E27FC236}">
              <a16:creationId xmlns:a16="http://schemas.microsoft.com/office/drawing/2014/main" id="{00000000-0008-0000-0200-0000E7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00" name="Text Box 64">
          <a:extLst>
            <a:ext uri="{FF2B5EF4-FFF2-40B4-BE49-F238E27FC236}">
              <a16:creationId xmlns:a16="http://schemas.microsoft.com/office/drawing/2014/main" id="{00000000-0008-0000-0200-0000E8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01" name="Text Box 66">
          <a:extLst>
            <a:ext uri="{FF2B5EF4-FFF2-40B4-BE49-F238E27FC236}">
              <a16:creationId xmlns:a16="http://schemas.microsoft.com/office/drawing/2014/main" id="{00000000-0008-0000-0200-0000E9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02" name="Text Box 67">
          <a:extLst>
            <a:ext uri="{FF2B5EF4-FFF2-40B4-BE49-F238E27FC236}">
              <a16:creationId xmlns:a16="http://schemas.microsoft.com/office/drawing/2014/main" id="{00000000-0008-0000-0200-0000EA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03" name="Text Box 68">
          <a:extLst>
            <a:ext uri="{FF2B5EF4-FFF2-40B4-BE49-F238E27FC236}">
              <a16:creationId xmlns:a16="http://schemas.microsoft.com/office/drawing/2014/main" id="{00000000-0008-0000-0200-0000EB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04" name="Text Box 69">
          <a:extLst>
            <a:ext uri="{FF2B5EF4-FFF2-40B4-BE49-F238E27FC236}">
              <a16:creationId xmlns:a16="http://schemas.microsoft.com/office/drawing/2014/main" id="{00000000-0008-0000-0200-0000EC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05" name="Text Box 70">
          <a:extLst>
            <a:ext uri="{FF2B5EF4-FFF2-40B4-BE49-F238E27FC236}">
              <a16:creationId xmlns:a16="http://schemas.microsoft.com/office/drawing/2014/main" id="{00000000-0008-0000-0200-0000ED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06" name="Text Box 71">
          <a:extLst>
            <a:ext uri="{FF2B5EF4-FFF2-40B4-BE49-F238E27FC236}">
              <a16:creationId xmlns:a16="http://schemas.microsoft.com/office/drawing/2014/main" id="{00000000-0008-0000-0200-0000EE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07" name="Text Box 72">
          <a:extLst>
            <a:ext uri="{FF2B5EF4-FFF2-40B4-BE49-F238E27FC236}">
              <a16:creationId xmlns:a16="http://schemas.microsoft.com/office/drawing/2014/main" id="{00000000-0008-0000-0200-0000EF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08" name="Text Box 73">
          <a:extLst>
            <a:ext uri="{FF2B5EF4-FFF2-40B4-BE49-F238E27FC236}">
              <a16:creationId xmlns:a16="http://schemas.microsoft.com/office/drawing/2014/main" id="{00000000-0008-0000-0200-0000F0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09" name="Text Box 74">
          <a:extLst>
            <a:ext uri="{FF2B5EF4-FFF2-40B4-BE49-F238E27FC236}">
              <a16:creationId xmlns:a16="http://schemas.microsoft.com/office/drawing/2014/main" id="{00000000-0008-0000-0200-0000F1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10" name="Text Box 75">
          <a:extLst>
            <a:ext uri="{FF2B5EF4-FFF2-40B4-BE49-F238E27FC236}">
              <a16:creationId xmlns:a16="http://schemas.microsoft.com/office/drawing/2014/main" id="{00000000-0008-0000-0200-0000F2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11" name="Text Box 77">
          <a:extLst>
            <a:ext uri="{FF2B5EF4-FFF2-40B4-BE49-F238E27FC236}">
              <a16:creationId xmlns:a16="http://schemas.microsoft.com/office/drawing/2014/main" id="{00000000-0008-0000-0200-0000F3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12" name="Text Box 78">
          <a:extLst>
            <a:ext uri="{FF2B5EF4-FFF2-40B4-BE49-F238E27FC236}">
              <a16:creationId xmlns:a16="http://schemas.microsoft.com/office/drawing/2014/main" id="{00000000-0008-0000-0200-0000F4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13" name="Text Box 80">
          <a:extLst>
            <a:ext uri="{FF2B5EF4-FFF2-40B4-BE49-F238E27FC236}">
              <a16:creationId xmlns:a16="http://schemas.microsoft.com/office/drawing/2014/main" id="{00000000-0008-0000-0200-0000F5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14" name="Text Box 81">
          <a:extLst>
            <a:ext uri="{FF2B5EF4-FFF2-40B4-BE49-F238E27FC236}">
              <a16:creationId xmlns:a16="http://schemas.microsoft.com/office/drawing/2014/main" id="{00000000-0008-0000-0200-0000F6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15" name="Text Box 39">
          <a:extLst>
            <a:ext uri="{FF2B5EF4-FFF2-40B4-BE49-F238E27FC236}">
              <a16:creationId xmlns:a16="http://schemas.microsoft.com/office/drawing/2014/main" id="{00000000-0008-0000-0200-0000F7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16" name="Text Box 40">
          <a:extLst>
            <a:ext uri="{FF2B5EF4-FFF2-40B4-BE49-F238E27FC236}">
              <a16:creationId xmlns:a16="http://schemas.microsoft.com/office/drawing/2014/main" id="{00000000-0008-0000-0200-0000F8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17" name="Text Box 41">
          <a:extLst>
            <a:ext uri="{FF2B5EF4-FFF2-40B4-BE49-F238E27FC236}">
              <a16:creationId xmlns:a16="http://schemas.microsoft.com/office/drawing/2014/main" id="{00000000-0008-0000-0200-0000F9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18" name="Text Box 42">
          <a:extLst>
            <a:ext uri="{FF2B5EF4-FFF2-40B4-BE49-F238E27FC236}">
              <a16:creationId xmlns:a16="http://schemas.microsoft.com/office/drawing/2014/main" id="{00000000-0008-0000-0200-0000FA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19" name="Text Box 43">
          <a:extLst>
            <a:ext uri="{FF2B5EF4-FFF2-40B4-BE49-F238E27FC236}">
              <a16:creationId xmlns:a16="http://schemas.microsoft.com/office/drawing/2014/main" id="{00000000-0008-0000-0200-0000FB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20" name="Text Box 44">
          <a:extLst>
            <a:ext uri="{FF2B5EF4-FFF2-40B4-BE49-F238E27FC236}">
              <a16:creationId xmlns:a16="http://schemas.microsoft.com/office/drawing/2014/main" id="{00000000-0008-0000-0200-0000FC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21" name="Text Box 45">
          <a:extLst>
            <a:ext uri="{FF2B5EF4-FFF2-40B4-BE49-F238E27FC236}">
              <a16:creationId xmlns:a16="http://schemas.microsoft.com/office/drawing/2014/main" id="{00000000-0008-0000-0200-0000FD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22" name="Text Box 46">
          <a:extLst>
            <a:ext uri="{FF2B5EF4-FFF2-40B4-BE49-F238E27FC236}">
              <a16:creationId xmlns:a16="http://schemas.microsoft.com/office/drawing/2014/main" id="{00000000-0008-0000-0200-0000FE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23" name="Text Box 47">
          <a:extLst>
            <a:ext uri="{FF2B5EF4-FFF2-40B4-BE49-F238E27FC236}">
              <a16:creationId xmlns:a16="http://schemas.microsoft.com/office/drawing/2014/main" id="{00000000-0008-0000-0200-0000FF03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24" name="Text Box 48">
          <a:extLst>
            <a:ext uri="{FF2B5EF4-FFF2-40B4-BE49-F238E27FC236}">
              <a16:creationId xmlns:a16="http://schemas.microsoft.com/office/drawing/2014/main" id="{00000000-0008-0000-0200-000000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25" name="Text Box 55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26" name="Text Box 56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27" name="Text Box 57">
          <a:extLst>
            <a:ext uri="{FF2B5EF4-FFF2-40B4-BE49-F238E27FC236}">
              <a16:creationId xmlns:a16="http://schemas.microsoft.com/office/drawing/2014/main" id="{00000000-0008-0000-0200-000003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28" name="Text Box 58">
          <a:extLst>
            <a:ext uri="{FF2B5EF4-FFF2-40B4-BE49-F238E27FC236}">
              <a16:creationId xmlns:a16="http://schemas.microsoft.com/office/drawing/2014/main" id="{00000000-0008-0000-0200-000004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29" name="Text Box 59">
          <a:extLst>
            <a:ext uri="{FF2B5EF4-FFF2-40B4-BE49-F238E27FC236}">
              <a16:creationId xmlns:a16="http://schemas.microsoft.com/office/drawing/2014/main" id="{00000000-0008-0000-0200-000005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30" name="Text Box 60">
          <a:extLst>
            <a:ext uri="{FF2B5EF4-FFF2-40B4-BE49-F238E27FC236}">
              <a16:creationId xmlns:a16="http://schemas.microsoft.com/office/drawing/2014/main" id="{00000000-0008-0000-0200-000006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31" name="Text Box 61">
          <a:extLst>
            <a:ext uri="{FF2B5EF4-FFF2-40B4-BE49-F238E27FC236}">
              <a16:creationId xmlns:a16="http://schemas.microsoft.com/office/drawing/2014/main" id="{00000000-0008-0000-0200-000007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32" name="Text Box 62">
          <a:extLst>
            <a:ext uri="{FF2B5EF4-FFF2-40B4-BE49-F238E27FC236}">
              <a16:creationId xmlns:a16="http://schemas.microsoft.com/office/drawing/2014/main" id="{00000000-0008-0000-0200-000008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33" name="Text Box 63">
          <a:extLst>
            <a:ext uri="{FF2B5EF4-FFF2-40B4-BE49-F238E27FC236}">
              <a16:creationId xmlns:a16="http://schemas.microsoft.com/office/drawing/2014/main" id="{00000000-0008-0000-0200-000009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34" name="Text Box 64">
          <a:extLst>
            <a:ext uri="{FF2B5EF4-FFF2-40B4-BE49-F238E27FC236}">
              <a16:creationId xmlns:a16="http://schemas.microsoft.com/office/drawing/2014/main" id="{00000000-0008-0000-0200-00000A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35" name="Text Box 66">
          <a:extLst>
            <a:ext uri="{FF2B5EF4-FFF2-40B4-BE49-F238E27FC236}">
              <a16:creationId xmlns:a16="http://schemas.microsoft.com/office/drawing/2014/main" id="{00000000-0008-0000-0200-00000B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36" name="Text Box 67">
          <a:extLst>
            <a:ext uri="{FF2B5EF4-FFF2-40B4-BE49-F238E27FC236}">
              <a16:creationId xmlns:a16="http://schemas.microsoft.com/office/drawing/2014/main" id="{00000000-0008-0000-0200-00000C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37" name="Text Box 68">
          <a:extLst>
            <a:ext uri="{FF2B5EF4-FFF2-40B4-BE49-F238E27FC236}">
              <a16:creationId xmlns:a16="http://schemas.microsoft.com/office/drawing/2014/main" id="{00000000-0008-0000-0200-00000D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38" name="Text Box 69">
          <a:extLst>
            <a:ext uri="{FF2B5EF4-FFF2-40B4-BE49-F238E27FC236}">
              <a16:creationId xmlns:a16="http://schemas.microsoft.com/office/drawing/2014/main" id="{00000000-0008-0000-0200-00000E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39" name="Text Box 70">
          <a:extLst>
            <a:ext uri="{FF2B5EF4-FFF2-40B4-BE49-F238E27FC236}">
              <a16:creationId xmlns:a16="http://schemas.microsoft.com/office/drawing/2014/main" id="{00000000-0008-0000-0200-00000F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40" name="Text Box 71">
          <a:extLst>
            <a:ext uri="{FF2B5EF4-FFF2-40B4-BE49-F238E27FC236}">
              <a16:creationId xmlns:a16="http://schemas.microsoft.com/office/drawing/2014/main" id="{00000000-0008-0000-0200-000010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41" name="Text Box 72">
          <a:extLst>
            <a:ext uri="{FF2B5EF4-FFF2-40B4-BE49-F238E27FC236}">
              <a16:creationId xmlns:a16="http://schemas.microsoft.com/office/drawing/2014/main" id="{00000000-0008-0000-0200-000011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42" name="Text Box 73">
          <a:extLst>
            <a:ext uri="{FF2B5EF4-FFF2-40B4-BE49-F238E27FC236}">
              <a16:creationId xmlns:a16="http://schemas.microsoft.com/office/drawing/2014/main" id="{00000000-0008-0000-0200-000012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43" name="Text Box 74">
          <a:extLst>
            <a:ext uri="{FF2B5EF4-FFF2-40B4-BE49-F238E27FC236}">
              <a16:creationId xmlns:a16="http://schemas.microsoft.com/office/drawing/2014/main" id="{00000000-0008-0000-0200-000013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44" name="Text Box 75">
          <a:extLst>
            <a:ext uri="{FF2B5EF4-FFF2-40B4-BE49-F238E27FC236}">
              <a16:creationId xmlns:a16="http://schemas.microsoft.com/office/drawing/2014/main" id="{00000000-0008-0000-0200-000014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45" name="Text Box 77">
          <a:extLst>
            <a:ext uri="{FF2B5EF4-FFF2-40B4-BE49-F238E27FC236}">
              <a16:creationId xmlns:a16="http://schemas.microsoft.com/office/drawing/2014/main" id="{00000000-0008-0000-0200-000015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46" name="Text Box 78">
          <a:extLst>
            <a:ext uri="{FF2B5EF4-FFF2-40B4-BE49-F238E27FC236}">
              <a16:creationId xmlns:a16="http://schemas.microsoft.com/office/drawing/2014/main" id="{00000000-0008-0000-0200-000016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47" name="Text Box 80">
          <a:extLst>
            <a:ext uri="{FF2B5EF4-FFF2-40B4-BE49-F238E27FC236}">
              <a16:creationId xmlns:a16="http://schemas.microsoft.com/office/drawing/2014/main" id="{00000000-0008-0000-0200-000017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48" name="Text Box 81">
          <a:extLst>
            <a:ext uri="{FF2B5EF4-FFF2-40B4-BE49-F238E27FC236}">
              <a16:creationId xmlns:a16="http://schemas.microsoft.com/office/drawing/2014/main" id="{00000000-0008-0000-0200-000018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49" name="Text Box 39">
          <a:extLst>
            <a:ext uri="{FF2B5EF4-FFF2-40B4-BE49-F238E27FC236}">
              <a16:creationId xmlns:a16="http://schemas.microsoft.com/office/drawing/2014/main" id="{00000000-0008-0000-0200-000019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50" name="Text Box 40">
          <a:extLst>
            <a:ext uri="{FF2B5EF4-FFF2-40B4-BE49-F238E27FC236}">
              <a16:creationId xmlns:a16="http://schemas.microsoft.com/office/drawing/2014/main" id="{00000000-0008-0000-0200-00001A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51" name="Text Box 41">
          <a:extLst>
            <a:ext uri="{FF2B5EF4-FFF2-40B4-BE49-F238E27FC236}">
              <a16:creationId xmlns:a16="http://schemas.microsoft.com/office/drawing/2014/main" id="{00000000-0008-0000-0200-00001B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52" name="Text Box 42">
          <a:extLst>
            <a:ext uri="{FF2B5EF4-FFF2-40B4-BE49-F238E27FC236}">
              <a16:creationId xmlns:a16="http://schemas.microsoft.com/office/drawing/2014/main" id="{00000000-0008-0000-0200-00001C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53" name="Text Box 43">
          <a:extLst>
            <a:ext uri="{FF2B5EF4-FFF2-40B4-BE49-F238E27FC236}">
              <a16:creationId xmlns:a16="http://schemas.microsoft.com/office/drawing/2014/main" id="{00000000-0008-0000-0200-00001D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54" name="Text Box 44">
          <a:extLst>
            <a:ext uri="{FF2B5EF4-FFF2-40B4-BE49-F238E27FC236}">
              <a16:creationId xmlns:a16="http://schemas.microsoft.com/office/drawing/2014/main" id="{00000000-0008-0000-0200-00001E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55" name="Text Box 45">
          <a:extLst>
            <a:ext uri="{FF2B5EF4-FFF2-40B4-BE49-F238E27FC236}">
              <a16:creationId xmlns:a16="http://schemas.microsoft.com/office/drawing/2014/main" id="{00000000-0008-0000-0200-00001F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56" name="Text Box 46">
          <a:extLst>
            <a:ext uri="{FF2B5EF4-FFF2-40B4-BE49-F238E27FC236}">
              <a16:creationId xmlns:a16="http://schemas.microsoft.com/office/drawing/2014/main" id="{00000000-0008-0000-0200-000020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57" name="Text Box 47">
          <a:extLst>
            <a:ext uri="{FF2B5EF4-FFF2-40B4-BE49-F238E27FC236}">
              <a16:creationId xmlns:a16="http://schemas.microsoft.com/office/drawing/2014/main" id="{00000000-0008-0000-0200-000021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58" name="Text Box 48">
          <a:extLst>
            <a:ext uri="{FF2B5EF4-FFF2-40B4-BE49-F238E27FC236}">
              <a16:creationId xmlns:a16="http://schemas.microsoft.com/office/drawing/2014/main" id="{00000000-0008-0000-0200-000022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59" name="Text Box 55">
          <a:extLst>
            <a:ext uri="{FF2B5EF4-FFF2-40B4-BE49-F238E27FC236}">
              <a16:creationId xmlns:a16="http://schemas.microsoft.com/office/drawing/2014/main" id="{00000000-0008-0000-0200-000023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60" name="Text Box 56">
          <a:extLst>
            <a:ext uri="{FF2B5EF4-FFF2-40B4-BE49-F238E27FC236}">
              <a16:creationId xmlns:a16="http://schemas.microsoft.com/office/drawing/2014/main" id="{00000000-0008-0000-0200-000024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61" name="Text Box 57">
          <a:extLst>
            <a:ext uri="{FF2B5EF4-FFF2-40B4-BE49-F238E27FC236}">
              <a16:creationId xmlns:a16="http://schemas.microsoft.com/office/drawing/2014/main" id="{00000000-0008-0000-0200-000025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62" name="Text Box 58">
          <a:extLst>
            <a:ext uri="{FF2B5EF4-FFF2-40B4-BE49-F238E27FC236}">
              <a16:creationId xmlns:a16="http://schemas.microsoft.com/office/drawing/2014/main" id="{00000000-0008-0000-0200-000026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63" name="Text Box 59">
          <a:extLst>
            <a:ext uri="{FF2B5EF4-FFF2-40B4-BE49-F238E27FC236}">
              <a16:creationId xmlns:a16="http://schemas.microsoft.com/office/drawing/2014/main" id="{00000000-0008-0000-0200-000027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64" name="Text Box 60">
          <a:extLst>
            <a:ext uri="{FF2B5EF4-FFF2-40B4-BE49-F238E27FC236}">
              <a16:creationId xmlns:a16="http://schemas.microsoft.com/office/drawing/2014/main" id="{00000000-0008-0000-0200-000028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65" name="Text Box 61">
          <a:extLst>
            <a:ext uri="{FF2B5EF4-FFF2-40B4-BE49-F238E27FC236}">
              <a16:creationId xmlns:a16="http://schemas.microsoft.com/office/drawing/2014/main" id="{00000000-0008-0000-0200-000029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66" name="Text Box 62">
          <a:extLst>
            <a:ext uri="{FF2B5EF4-FFF2-40B4-BE49-F238E27FC236}">
              <a16:creationId xmlns:a16="http://schemas.microsoft.com/office/drawing/2014/main" id="{00000000-0008-0000-0200-00002A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67" name="Text Box 63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68" name="Text Box 64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69" name="Text Box 66">
          <a:extLst>
            <a:ext uri="{FF2B5EF4-FFF2-40B4-BE49-F238E27FC236}">
              <a16:creationId xmlns:a16="http://schemas.microsoft.com/office/drawing/2014/main" id="{00000000-0008-0000-0200-00002D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70" name="Text Box 67">
          <a:extLst>
            <a:ext uri="{FF2B5EF4-FFF2-40B4-BE49-F238E27FC236}">
              <a16:creationId xmlns:a16="http://schemas.microsoft.com/office/drawing/2014/main" id="{00000000-0008-0000-0200-00002E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71" name="Text Box 68">
          <a:extLst>
            <a:ext uri="{FF2B5EF4-FFF2-40B4-BE49-F238E27FC236}">
              <a16:creationId xmlns:a16="http://schemas.microsoft.com/office/drawing/2014/main" id="{00000000-0008-0000-0200-00002F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72" name="Text Box 69">
          <a:extLst>
            <a:ext uri="{FF2B5EF4-FFF2-40B4-BE49-F238E27FC236}">
              <a16:creationId xmlns:a16="http://schemas.microsoft.com/office/drawing/2014/main" id="{00000000-0008-0000-0200-000030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73" name="Text Box 70">
          <a:extLst>
            <a:ext uri="{FF2B5EF4-FFF2-40B4-BE49-F238E27FC236}">
              <a16:creationId xmlns:a16="http://schemas.microsoft.com/office/drawing/2014/main" id="{00000000-0008-0000-0200-000031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74" name="Text Box 71">
          <a:extLst>
            <a:ext uri="{FF2B5EF4-FFF2-40B4-BE49-F238E27FC236}">
              <a16:creationId xmlns:a16="http://schemas.microsoft.com/office/drawing/2014/main" id="{00000000-0008-0000-0200-000032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75" name="Text Box 72">
          <a:extLst>
            <a:ext uri="{FF2B5EF4-FFF2-40B4-BE49-F238E27FC236}">
              <a16:creationId xmlns:a16="http://schemas.microsoft.com/office/drawing/2014/main" id="{00000000-0008-0000-0200-000033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76" name="Text Box 73">
          <a:extLst>
            <a:ext uri="{FF2B5EF4-FFF2-40B4-BE49-F238E27FC236}">
              <a16:creationId xmlns:a16="http://schemas.microsoft.com/office/drawing/2014/main" id="{00000000-0008-0000-0200-000034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77" name="Text Box 74">
          <a:extLst>
            <a:ext uri="{FF2B5EF4-FFF2-40B4-BE49-F238E27FC236}">
              <a16:creationId xmlns:a16="http://schemas.microsoft.com/office/drawing/2014/main" id="{00000000-0008-0000-0200-000035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78" name="Text Box 75">
          <a:extLst>
            <a:ext uri="{FF2B5EF4-FFF2-40B4-BE49-F238E27FC236}">
              <a16:creationId xmlns:a16="http://schemas.microsoft.com/office/drawing/2014/main" id="{00000000-0008-0000-0200-000036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79" name="Text Box 77">
          <a:extLst>
            <a:ext uri="{FF2B5EF4-FFF2-40B4-BE49-F238E27FC236}">
              <a16:creationId xmlns:a16="http://schemas.microsoft.com/office/drawing/2014/main" id="{00000000-0008-0000-0200-000037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80" name="Text Box 78">
          <a:extLst>
            <a:ext uri="{FF2B5EF4-FFF2-40B4-BE49-F238E27FC236}">
              <a16:creationId xmlns:a16="http://schemas.microsoft.com/office/drawing/2014/main" id="{00000000-0008-0000-0200-000038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81" name="Text Box 80">
          <a:extLst>
            <a:ext uri="{FF2B5EF4-FFF2-40B4-BE49-F238E27FC236}">
              <a16:creationId xmlns:a16="http://schemas.microsoft.com/office/drawing/2014/main" id="{00000000-0008-0000-0200-000039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82" name="Text Box 8">
          <a:extLst>
            <a:ext uri="{FF2B5EF4-FFF2-40B4-BE49-F238E27FC236}">
              <a16:creationId xmlns:a16="http://schemas.microsoft.com/office/drawing/2014/main" id="{00000000-0008-0000-0200-00003A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83" name="Text Box 9">
          <a:extLst>
            <a:ext uri="{FF2B5EF4-FFF2-40B4-BE49-F238E27FC236}">
              <a16:creationId xmlns:a16="http://schemas.microsoft.com/office/drawing/2014/main" id="{00000000-0008-0000-0200-00003B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84" name="Text Box 10">
          <a:extLst>
            <a:ext uri="{FF2B5EF4-FFF2-40B4-BE49-F238E27FC236}">
              <a16:creationId xmlns:a16="http://schemas.microsoft.com/office/drawing/2014/main" id="{00000000-0008-0000-0200-00003C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85" name="Text Box 11">
          <a:extLst>
            <a:ext uri="{FF2B5EF4-FFF2-40B4-BE49-F238E27FC236}">
              <a16:creationId xmlns:a16="http://schemas.microsoft.com/office/drawing/2014/main" id="{00000000-0008-0000-0200-00003D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86" name="Text Box 12">
          <a:extLst>
            <a:ext uri="{FF2B5EF4-FFF2-40B4-BE49-F238E27FC236}">
              <a16:creationId xmlns:a16="http://schemas.microsoft.com/office/drawing/2014/main" id="{00000000-0008-0000-0200-00003E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87" name="Text Box 49">
          <a:extLst>
            <a:ext uri="{FF2B5EF4-FFF2-40B4-BE49-F238E27FC236}">
              <a16:creationId xmlns:a16="http://schemas.microsoft.com/office/drawing/2014/main" id="{00000000-0008-0000-0200-00003F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88" name="Text Box 50">
          <a:extLst>
            <a:ext uri="{FF2B5EF4-FFF2-40B4-BE49-F238E27FC236}">
              <a16:creationId xmlns:a16="http://schemas.microsoft.com/office/drawing/2014/main" id="{00000000-0008-0000-0200-000040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89" name="Text Box 52">
          <a:extLst>
            <a:ext uri="{FF2B5EF4-FFF2-40B4-BE49-F238E27FC236}">
              <a16:creationId xmlns:a16="http://schemas.microsoft.com/office/drawing/2014/main" id="{00000000-0008-0000-0200-000041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90" name="Text Box 53">
          <a:extLst>
            <a:ext uri="{FF2B5EF4-FFF2-40B4-BE49-F238E27FC236}">
              <a16:creationId xmlns:a16="http://schemas.microsoft.com/office/drawing/2014/main" id="{00000000-0008-0000-0200-000042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91" name="Text Box 39">
          <a:extLst>
            <a:ext uri="{FF2B5EF4-FFF2-40B4-BE49-F238E27FC236}">
              <a16:creationId xmlns:a16="http://schemas.microsoft.com/office/drawing/2014/main" id="{00000000-0008-0000-0200-000043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92" name="Text Box 40">
          <a:extLst>
            <a:ext uri="{FF2B5EF4-FFF2-40B4-BE49-F238E27FC236}">
              <a16:creationId xmlns:a16="http://schemas.microsoft.com/office/drawing/2014/main" id="{00000000-0008-0000-0200-000044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93" name="Text Box 41">
          <a:extLst>
            <a:ext uri="{FF2B5EF4-FFF2-40B4-BE49-F238E27FC236}">
              <a16:creationId xmlns:a16="http://schemas.microsoft.com/office/drawing/2014/main" id="{00000000-0008-0000-0200-000045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94" name="Text Box 42">
          <a:extLst>
            <a:ext uri="{FF2B5EF4-FFF2-40B4-BE49-F238E27FC236}">
              <a16:creationId xmlns:a16="http://schemas.microsoft.com/office/drawing/2014/main" id="{00000000-0008-0000-0200-000046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95" name="Text Box 43">
          <a:extLst>
            <a:ext uri="{FF2B5EF4-FFF2-40B4-BE49-F238E27FC236}">
              <a16:creationId xmlns:a16="http://schemas.microsoft.com/office/drawing/2014/main" id="{00000000-0008-0000-0200-000047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96" name="Text Box 44">
          <a:extLst>
            <a:ext uri="{FF2B5EF4-FFF2-40B4-BE49-F238E27FC236}">
              <a16:creationId xmlns:a16="http://schemas.microsoft.com/office/drawing/2014/main" id="{00000000-0008-0000-0200-000048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97" name="Text Box 45">
          <a:extLst>
            <a:ext uri="{FF2B5EF4-FFF2-40B4-BE49-F238E27FC236}">
              <a16:creationId xmlns:a16="http://schemas.microsoft.com/office/drawing/2014/main" id="{00000000-0008-0000-0200-000049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98" name="Text Box 46">
          <a:extLst>
            <a:ext uri="{FF2B5EF4-FFF2-40B4-BE49-F238E27FC236}">
              <a16:creationId xmlns:a16="http://schemas.microsoft.com/office/drawing/2014/main" id="{00000000-0008-0000-0200-00004A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099" name="Text Box 47">
          <a:extLst>
            <a:ext uri="{FF2B5EF4-FFF2-40B4-BE49-F238E27FC236}">
              <a16:creationId xmlns:a16="http://schemas.microsoft.com/office/drawing/2014/main" id="{00000000-0008-0000-0200-00004B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00" name="Text Box 48">
          <a:extLst>
            <a:ext uri="{FF2B5EF4-FFF2-40B4-BE49-F238E27FC236}">
              <a16:creationId xmlns:a16="http://schemas.microsoft.com/office/drawing/2014/main" id="{00000000-0008-0000-0200-00004C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01" name="Text Box 55">
          <a:extLst>
            <a:ext uri="{FF2B5EF4-FFF2-40B4-BE49-F238E27FC236}">
              <a16:creationId xmlns:a16="http://schemas.microsoft.com/office/drawing/2014/main" id="{00000000-0008-0000-0200-00004D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02" name="Text Box 56">
          <a:extLst>
            <a:ext uri="{FF2B5EF4-FFF2-40B4-BE49-F238E27FC236}">
              <a16:creationId xmlns:a16="http://schemas.microsoft.com/office/drawing/2014/main" id="{00000000-0008-0000-0200-00004E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03" name="Text Box 57">
          <a:extLst>
            <a:ext uri="{FF2B5EF4-FFF2-40B4-BE49-F238E27FC236}">
              <a16:creationId xmlns:a16="http://schemas.microsoft.com/office/drawing/2014/main" id="{00000000-0008-0000-0200-00004F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04" name="Text Box 58">
          <a:extLst>
            <a:ext uri="{FF2B5EF4-FFF2-40B4-BE49-F238E27FC236}">
              <a16:creationId xmlns:a16="http://schemas.microsoft.com/office/drawing/2014/main" id="{00000000-0008-0000-0200-000050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05" name="Text Box 59">
          <a:extLst>
            <a:ext uri="{FF2B5EF4-FFF2-40B4-BE49-F238E27FC236}">
              <a16:creationId xmlns:a16="http://schemas.microsoft.com/office/drawing/2014/main" id="{00000000-0008-0000-0200-000051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06" name="Text Box 60">
          <a:extLst>
            <a:ext uri="{FF2B5EF4-FFF2-40B4-BE49-F238E27FC236}">
              <a16:creationId xmlns:a16="http://schemas.microsoft.com/office/drawing/2014/main" id="{00000000-0008-0000-0200-000052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07" name="Text Box 61">
          <a:extLst>
            <a:ext uri="{FF2B5EF4-FFF2-40B4-BE49-F238E27FC236}">
              <a16:creationId xmlns:a16="http://schemas.microsoft.com/office/drawing/2014/main" id="{00000000-0008-0000-0200-000053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08" name="Text Box 62">
          <a:extLst>
            <a:ext uri="{FF2B5EF4-FFF2-40B4-BE49-F238E27FC236}">
              <a16:creationId xmlns:a16="http://schemas.microsoft.com/office/drawing/2014/main" id="{00000000-0008-0000-0200-000054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09" name="Text Box 63">
          <a:extLst>
            <a:ext uri="{FF2B5EF4-FFF2-40B4-BE49-F238E27FC236}">
              <a16:creationId xmlns:a16="http://schemas.microsoft.com/office/drawing/2014/main" id="{00000000-0008-0000-0200-000055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10" name="Text Box 64">
          <a:extLst>
            <a:ext uri="{FF2B5EF4-FFF2-40B4-BE49-F238E27FC236}">
              <a16:creationId xmlns:a16="http://schemas.microsoft.com/office/drawing/2014/main" id="{00000000-0008-0000-0200-000056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11" name="Text Box 66">
          <a:extLst>
            <a:ext uri="{FF2B5EF4-FFF2-40B4-BE49-F238E27FC236}">
              <a16:creationId xmlns:a16="http://schemas.microsoft.com/office/drawing/2014/main" id="{00000000-0008-0000-0200-000057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12" name="Text Box 67">
          <a:extLst>
            <a:ext uri="{FF2B5EF4-FFF2-40B4-BE49-F238E27FC236}">
              <a16:creationId xmlns:a16="http://schemas.microsoft.com/office/drawing/2014/main" id="{00000000-0008-0000-0200-000058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13" name="Text Box 68">
          <a:extLst>
            <a:ext uri="{FF2B5EF4-FFF2-40B4-BE49-F238E27FC236}">
              <a16:creationId xmlns:a16="http://schemas.microsoft.com/office/drawing/2014/main" id="{00000000-0008-0000-0200-000059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14" name="Text Box 69">
          <a:extLst>
            <a:ext uri="{FF2B5EF4-FFF2-40B4-BE49-F238E27FC236}">
              <a16:creationId xmlns:a16="http://schemas.microsoft.com/office/drawing/2014/main" id="{00000000-0008-0000-0200-00005A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15" name="Text Box 70">
          <a:extLst>
            <a:ext uri="{FF2B5EF4-FFF2-40B4-BE49-F238E27FC236}">
              <a16:creationId xmlns:a16="http://schemas.microsoft.com/office/drawing/2014/main" id="{00000000-0008-0000-0200-00005B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16" name="Text Box 71">
          <a:extLst>
            <a:ext uri="{FF2B5EF4-FFF2-40B4-BE49-F238E27FC236}">
              <a16:creationId xmlns:a16="http://schemas.microsoft.com/office/drawing/2014/main" id="{00000000-0008-0000-0200-00005C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17" name="Text Box 72">
          <a:extLst>
            <a:ext uri="{FF2B5EF4-FFF2-40B4-BE49-F238E27FC236}">
              <a16:creationId xmlns:a16="http://schemas.microsoft.com/office/drawing/2014/main" id="{00000000-0008-0000-0200-00005D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18" name="Text Box 73">
          <a:extLst>
            <a:ext uri="{FF2B5EF4-FFF2-40B4-BE49-F238E27FC236}">
              <a16:creationId xmlns:a16="http://schemas.microsoft.com/office/drawing/2014/main" id="{00000000-0008-0000-0200-00005E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19" name="Text Box 74">
          <a:extLst>
            <a:ext uri="{FF2B5EF4-FFF2-40B4-BE49-F238E27FC236}">
              <a16:creationId xmlns:a16="http://schemas.microsoft.com/office/drawing/2014/main" id="{00000000-0008-0000-0200-00005F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20" name="Text Box 75">
          <a:extLst>
            <a:ext uri="{FF2B5EF4-FFF2-40B4-BE49-F238E27FC236}">
              <a16:creationId xmlns:a16="http://schemas.microsoft.com/office/drawing/2014/main" id="{00000000-0008-0000-0200-000060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21" name="Text Box 77">
          <a:extLst>
            <a:ext uri="{FF2B5EF4-FFF2-40B4-BE49-F238E27FC236}">
              <a16:creationId xmlns:a16="http://schemas.microsoft.com/office/drawing/2014/main" id="{00000000-0008-0000-0200-000061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22" name="Text Box 78">
          <a:extLst>
            <a:ext uri="{FF2B5EF4-FFF2-40B4-BE49-F238E27FC236}">
              <a16:creationId xmlns:a16="http://schemas.microsoft.com/office/drawing/2014/main" id="{00000000-0008-0000-0200-000062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23" name="Text Box 80">
          <a:extLst>
            <a:ext uri="{FF2B5EF4-FFF2-40B4-BE49-F238E27FC236}">
              <a16:creationId xmlns:a16="http://schemas.microsoft.com/office/drawing/2014/main" id="{00000000-0008-0000-0200-000063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24" name="Text Box 81">
          <a:extLst>
            <a:ext uri="{FF2B5EF4-FFF2-40B4-BE49-F238E27FC236}">
              <a16:creationId xmlns:a16="http://schemas.microsoft.com/office/drawing/2014/main" id="{00000000-0008-0000-0200-000064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25" name="Text Box 39">
          <a:extLst>
            <a:ext uri="{FF2B5EF4-FFF2-40B4-BE49-F238E27FC236}">
              <a16:creationId xmlns:a16="http://schemas.microsoft.com/office/drawing/2014/main" id="{00000000-0008-0000-0200-000065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26" name="Text Box 40">
          <a:extLst>
            <a:ext uri="{FF2B5EF4-FFF2-40B4-BE49-F238E27FC236}">
              <a16:creationId xmlns:a16="http://schemas.microsoft.com/office/drawing/2014/main" id="{00000000-0008-0000-0200-000066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27" name="Text Box 41">
          <a:extLst>
            <a:ext uri="{FF2B5EF4-FFF2-40B4-BE49-F238E27FC236}">
              <a16:creationId xmlns:a16="http://schemas.microsoft.com/office/drawing/2014/main" id="{00000000-0008-0000-0200-000067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28" name="Text Box 42">
          <a:extLst>
            <a:ext uri="{FF2B5EF4-FFF2-40B4-BE49-F238E27FC236}">
              <a16:creationId xmlns:a16="http://schemas.microsoft.com/office/drawing/2014/main" id="{00000000-0008-0000-0200-000068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29" name="Text Box 43">
          <a:extLst>
            <a:ext uri="{FF2B5EF4-FFF2-40B4-BE49-F238E27FC236}">
              <a16:creationId xmlns:a16="http://schemas.microsoft.com/office/drawing/2014/main" id="{00000000-0008-0000-0200-000069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30" name="Text Box 44">
          <a:extLst>
            <a:ext uri="{FF2B5EF4-FFF2-40B4-BE49-F238E27FC236}">
              <a16:creationId xmlns:a16="http://schemas.microsoft.com/office/drawing/2014/main" id="{00000000-0008-0000-0200-00006A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31" name="Text Box 45">
          <a:extLst>
            <a:ext uri="{FF2B5EF4-FFF2-40B4-BE49-F238E27FC236}">
              <a16:creationId xmlns:a16="http://schemas.microsoft.com/office/drawing/2014/main" id="{00000000-0008-0000-0200-00006B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32" name="Text Box 46">
          <a:extLst>
            <a:ext uri="{FF2B5EF4-FFF2-40B4-BE49-F238E27FC236}">
              <a16:creationId xmlns:a16="http://schemas.microsoft.com/office/drawing/2014/main" id="{00000000-0008-0000-0200-00006C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33" name="Text Box 47">
          <a:extLst>
            <a:ext uri="{FF2B5EF4-FFF2-40B4-BE49-F238E27FC236}">
              <a16:creationId xmlns:a16="http://schemas.microsoft.com/office/drawing/2014/main" id="{00000000-0008-0000-0200-00006D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34" name="Text Box 48">
          <a:extLst>
            <a:ext uri="{FF2B5EF4-FFF2-40B4-BE49-F238E27FC236}">
              <a16:creationId xmlns:a16="http://schemas.microsoft.com/office/drawing/2014/main" id="{00000000-0008-0000-0200-00006E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35" name="Text Box 55">
          <a:extLst>
            <a:ext uri="{FF2B5EF4-FFF2-40B4-BE49-F238E27FC236}">
              <a16:creationId xmlns:a16="http://schemas.microsoft.com/office/drawing/2014/main" id="{00000000-0008-0000-0200-00006F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36" name="Text Box 56">
          <a:extLst>
            <a:ext uri="{FF2B5EF4-FFF2-40B4-BE49-F238E27FC236}">
              <a16:creationId xmlns:a16="http://schemas.microsoft.com/office/drawing/2014/main" id="{00000000-0008-0000-0200-000070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37" name="Text Box 57">
          <a:extLst>
            <a:ext uri="{FF2B5EF4-FFF2-40B4-BE49-F238E27FC236}">
              <a16:creationId xmlns:a16="http://schemas.microsoft.com/office/drawing/2014/main" id="{00000000-0008-0000-0200-000071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38" name="Text Box 58">
          <a:extLst>
            <a:ext uri="{FF2B5EF4-FFF2-40B4-BE49-F238E27FC236}">
              <a16:creationId xmlns:a16="http://schemas.microsoft.com/office/drawing/2014/main" id="{00000000-0008-0000-0200-000072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39" name="Text Box 59">
          <a:extLst>
            <a:ext uri="{FF2B5EF4-FFF2-40B4-BE49-F238E27FC236}">
              <a16:creationId xmlns:a16="http://schemas.microsoft.com/office/drawing/2014/main" id="{00000000-0008-0000-0200-000073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40" name="Text Box 60">
          <a:extLst>
            <a:ext uri="{FF2B5EF4-FFF2-40B4-BE49-F238E27FC236}">
              <a16:creationId xmlns:a16="http://schemas.microsoft.com/office/drawing/2014/main" id="{00000000-0008-0000-0200-000074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41" name="Text Box 61">
          <a:extLst>
            <a:ext uri="{FF2B5EF4-FFF2-40B4-BE49-F238E27FC236}">
              <a16:creationId xmlns:a16="http://schemas.microsoft.com/office/drawing/2014/main" id="{00000000-0008-0000-0200-000075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42" name="Text Box 62">
          <a:extLst>
            <a:ext uri="{FF2B5EF4-FFF2-40B4-BE49-F238E27FC236}">
              <a16:creationId xmlns:a16="http://schemas.microsoft.com/office/drawing/2014/main" id="{00000000-0008-0000-0200-000076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43" name="Text Box 63">
          <a:extLst>
            <a:ext uri="{FF2B5EF4-FFF2-40B4-BE49-F238E27FC236}">
              <a16:creationId xmlns:a16="http://schemas.microsoft.com/office/drawing/2014/main" id="{00000000-0008-0000-0200-000077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44" name="Text Box 64">
          <a:extLst>
            <a:ext uri="{FF2B5EF4-FFF2-40B4-BE49-F238E27FC236}">
              <a16:creationId xmlns:a16="http://schemas.microsoft.com/office/drawing/2014/main" id="{00000000-0008-0000-0200-000078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45" name="Text Box 66">
          <a:extLst>
            <a:ext uri="{FF2B5EF4-FFF2-40B4-BE49-F238E27FC236}">
              <a16:creationId xmlns:a16="http://schemas.microsoft.com/office/drawing/2014/main" id="{00000000-0008-0000-0200-000079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46" name="Text Box 67">
          <a:extLst>
            <a:ext uri="{FF2B5EF4-FFF2-40B4-BE49-F238E27FC236}">
              <a16:creationId xmlns:a16="http://schemas.microsoft.com/office/drawing/2014/main" id="{00000000-0008-0000-0200-00007A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47" name="Text Box 68">
          <a:extLst>
            <a:ext uri="{FF2B5EF4-FFF2-40B4-BE49-F238E27FC236}">
              <a16:creationId xmlns:a16="http://schemas.microsoft.com/office/drawing/2014/main" id="{00000000-0008-0000-0200-00007B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48" name="Text Box 69">
          <a:extLst>
            <a:ext uri="{FF2B5EF4-FFF2-40B4-BE49-F238E27FC236}">
              <a16:creationId xmlns:a16="http://schemas.microsoft.com/office/drawing/2014/main" id="{00000000-0008-0000-0200-00007C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49" name="Text Box 70">
          <a:extLst>
            <a:ext uri="{FF2B5EF4-FFF2-40B4-BE49-F238E27FC236}">
              <a16:creationId xmlns:a16="http://schemas.microsoft.com/office/drawing/2014/main" id="{00000000-0008-0000-0200-00007D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50" name="Text Box 71">
          <a:extLst>
            <a:ext uri="{FF2B5EF4-FFF2-40B4-BE49-F238E27FC236}">
              <a16:creationId xmlns:a16="http://schemas.microsoft.com/office/drawing/2014/main" id="{00000000-0008-0000-0200-00007E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51" name="Text Box 72">
          <a:extLst>
            <a:ext uri="{FF2B5EF4-FFF2-40B4-BE49-F238E27FC236}">
              <a16:creationId xmlns:a16="http://schemas.microsoft.com/office/drawing/2014/main" id="{00000000-0008-0000-0200-00007F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52" name="Text Box 73">
          <a:extLst>
            <a:ext uri="{FF2B5EF4-FFF2-40B4-BE49-F238E27FC236}">
              <a16:creationId xmlns:a16="http://schemas.microsoft.com/office/drawing/2014/main" id="{00000000-0008-0000-0200-000080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53" name="Text Box 74">
          <a:extLst>
            <a:ext uri="{FF2B5EF4-FFF2-40B4-BE49-F238E27FC236}">
              <a16:creationId xmlns:a16="http://schemas.microsoft.com/office/drawing/2014/main" id="{00000000-0008-0000-0200-000081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54" name="Text Box 75">
          <a:extLst>
            <a:ext uri="{FF2B5EF4-FFF2-40B4-BE49-F238E27FC236}">
              <a16:creationId xmlns:a16="http://schemas.microsoft.com/office/drawing/2014/main" id="{00000000-0008-0000-0200-000082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55" name="Text Box 77">
          <a:extLst>
            <a:ext uri="{FF2B5EF4-FFF2-40B4-BE49-F238E27FC236}">
              <a16:creationId xmlns:a16="http://schemas.microsoft.com/office/drawing/2014/main" id="{00000000-0008-0000-0200-000083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56" name="Text Box 78">
          <a:extLst>
            <a:ext uri="{FF2B5EF4-FFF2-40B4-BE49-F238E27FC236}">
              <a16:creationId xmlns:a16="http://schemas.microsoft.com/office/drawing/2014/main" id="{00000000-0008-0000-0200-000084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57" name="Text Box 80">
          <a:extLst>
            <a:ext uri="{FF2B5EF4-FFF2-40B4-BE49-F238E27FC236}">
              <a16:creationId xmlns:a16="http://schemas.microsoft.com/office/drawing/2014/main" id="{00000000-0008-0000-0200-000085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58" name="Text Box 81">
          <a:extLst>
            <a:ext uri="{FF2B5EF4-FFF2-40B4-BE49-F238E27FC236}">
              <a16:creationId xmlns:a16="http://schemas.microsoft.com/office/drawing/2014/main" id="{00000000-0008-0000-0200-000086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59" name="Text Box 39">
          <a:extLst>
            <a:ext uri="{FF2B5EF4-FFF2-40B4-BE49-F238E27FC236}">
              <a16:creationId xmlns:a16="http://schemas.microsoft.com/office/drawing/2014/main" id="{00000000-0008-0000-0200-000087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60" name="Text Box 40">
          <a:extLst>
            <a:ext uri="{FF2B5EF4-FFF2-40B4-BE49-F238E27FC236}">
              <a16:creationId xmlns:a16="http://schemas.microsoft.com/office/drawing/2014/main" id="{00000000-0008-0000-0200-000088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61" name="Text Box 41">
          <a:extLst>
            <a:ext uri="{FF2B5EF4-FFF2-40B4-BE49-F238E27FC236}">
              <a16:creationId xmlns:a16="http://schemas.microsoft.com/office/drawing/2014/main" id="{00000000-0008-0000-0200-000089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62" name="Text Box 42">
          <a:extLst>
            <a:ext uri="{FF2B5EF4-FFF2-40B4-BE49-F238E27FC236}">
              <a16:creationId xmlns:a16="http://schemas.microsoft.com/office/drawing/2014/main" id="{00000000-0008-0000-0200-00008A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63" name="Text Box 43">
          <a:extLst>
            <a:ext uri="{FF2B5EF4-FFF2-40B4-BE49-F238E27FC236}">
              <a16:creationId xmlns:a16="http://schemas.microsoft.com/office/drawing/2014/main" id="{00000000-0008-0000-0200-00008B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64" name="Text Box 44">
          <a:extLst>
            <a:ext uri="{FF2B5EF4-FFF2-40B4-BE49-F238E27FC236}">
              <a16:creationId xmlns:a16="http://schemas.microsoft.com/office/drawing/2014/main" id="{00000000-0008-0000-0200-00008C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65" name="Text Box 45">
          <a:extLst>
            <a:ext uri="{FF2B5EF4-FFF2-40B4-BE49-F238E27FC236}">
              <a16:creationId xmlns:a16="http://schemas.microsoft.com/office/drawing/2014/main" id="{00000000-0008-0000-0200-00008D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66" name="Text Box 46">
          <a:extLst>
            <a:ext uri="{FF2B5EF4-FFF2-40B4-BE49-F238E27FC236}">
              <a16:creationId xmlns:a16="http://schemas.microsoft.com/office/drawing/2014/main" id="{00000000-0008-0000-0200-00008E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67" name="Text Box 47">
          <a:extLst>
            <a:ext uri="{FF2B5EF4-FFF2-40B4-BE49-F238E27FC236}">
              <a16:creationId xmlns:a16="http://schemas.microsoft.com/office/drawing/2014/main" id="{00000000-0008-0000-0200-00008F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68" name="Text Box 48">
          <a:extLst>
            <a:ext uri="{FF2B5EF4-FFF2-40B4-BE49-F238E27FC236}">
              <a16:creationId xmlns:a16="http://schemas.microsoft.com/office/drawing/2014/main" id="{00000000-0008-0000-0200-000090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69" name="Text Box 55">
          <a:extLst>
            <a:ext uri="{FF2B5EF4-FFF2-40B4-BE49-F238E27FC236}">
              <a16:creationId xmlns:a16="http://schemas.microsoft.com/office/drawing/2014/main" id="{00000000-0008-0000-0200-000091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70" name="Text Box 56">
          <a:extLst>
            <a:ext uri="{FF2B5EF4-FFF2-40B4-BE49-F238E27FC236}">
              <a16:creationId xmlns:a16="http://schemas.microsoft.com/office/drawing/2014/main" id="{00000000-0008-0000-0200-000092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71" name="Text Box 57">
          <a:extLst>
            <a:ext uri="{FF2B5EF4-FFF2-40B4-BE49-F238E27FC236}">
              <a16:creationId xmlns:a16="http://schemas.microsoft.com/office/drawing/2014/main" id="{00000000-0008-0000-0200-000093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72" name="Text Box 58">
          <a:extLst>
            <a:ext uri="{FF2B5EF4-FFF2-40B4-BE49-F238E27FC236}">
              <a16:creationId xmlns:a16="http://schemas.microsoft.com/office/drawing/2014/main" id="{00000000-0008-0000-0200-000094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73" name="Text Box 59">
          <a:extLst>
            <a:ext uri="{FF2B5EF4-FFF2-40B4-BE49-F238E27FC236}">
              <a16:creationId xmlns:a16="http://schemas.microsoft.com/office/drawing/2014/main" id="{00000000-0008-0000-0200-000095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74" name="Text Box 60">
          <a:extLst>
            <a:ext uri="{FF2B5EF4-FFF2-40B4-BE49-F238E27FC236}">
              <a16:creationId xmlns:a16="http://schemas.microsoft.com/office/drawing/2014/main" id="{00000000-0008-0000-0200-000096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75" name="Text Box 61">
          <a:extLst>
            <a:ext uri="{FF2B5EF4-FFF2-40B4-BE49-F238E27FC236}">
              <a16:creationId xmlns:a16="http://schemas.microsoft.com/office/drawing/2014/main" id="{00000000-0008-0000-0200-000097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76" name="Text Box 62">
          <a:extLst>
            <a:ext uri="{FF2B5EF4-FFF2-40B4-BE49-F238E27FC236}">
              <a16:creationId xmlns:a16="http://schemas.microsoft.com/office/drawing/2014/main" id="{00000000-0008-0000-0200-000098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77" name="Text Box 63">
          <a:extLst>
            <a:ext uri="{FF2B5EF4-FFF2-40B4-BE49-F238E27FC236}">
              <a16:creationId xmlns:a16="http://schemas.microsoft.com/office/drawing/2014/main" id="{00000000-0008-0000-0200-000099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78" name="Text Box 64">
          <a:extLst>
            <a:ext uri="{FF2B5EF4-FFF2-40B4-BE49-F238E27FC236}">
              <a16:creationId xmlns:a16="http://schemas.microsoft.com/office/drawing/2014/main" id="{00000000-0008-0000-0200-00009A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79" name="Text Box 66">
          <a:extLst>
            <a:ext uri="{FF2B5EF4-FFF2-40B4-BE49-F238E27FC236}">
              <a16:creationId xmlns:a16="http://schemas.microsoft.com/office/drawing/2014/main" id="{00000000-0008-0000-0200-00009B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80" name="Text Box 67">
          <a:extLst>
            <a:ext uri="{FF2B5EF4-FFF2-40B4-BE49-F238E27FC236}">
              <a16:creationId xmlns:a16="http://schemas.microsoft.com/office/drawing/2014/main" id="{00000000-0008-0000-0200-00009C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81" name="Text Box 68">
          <a:extLst>
            <a:ext uri="{FF2B5EF4-FFF2-40B4-BE49-F238E27FC236}">
              <a16:creationId xmlns:a16="http://schemas.microsoft.com/office/drawing/2014/main" id="{00000000-0008-0000-0200-00009D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82" name="Text Box 69">
          <a:extLst>
            <a:ext uri="{FF2B5EF4-FFF2-40B4-BE49-F238E27FC236}">
              <a16:creationId xmlns:a16="http://schemas.microsoft.com/office/drawing/2014/main" id="{00000000-0008-0000-0200-00009E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83" name="Text Box 70">
          <a:extLst>
            <a:ext uri="{FF2B5EF4-FFF2-40B4-BE49-F238E27FC236}">
              <a16:creationId xmlns:a16="http://schemas.microsoft.com/office/drawing/2014/main" id="{00000000-0008-0000-0200-00009F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84" name="Text Box 71">
          <a:extLst>
            <a:ext uri="{FF2B5EF4-FFF2-40B4-BE49-F238E27FC236}">
              <a16:creationId xmlns:a16="http://schemas.microsoft.com/office/drawing/2014/main" id="{00000000-0008-0000-0200-0000A0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85" name="Text Box 72">
          <a:extLst>
            <a:ext uri="{FF2B5EF4-FFF2-40B4-BE49-F238E27FC236}">
              <a16:creationId xmlns:a16="http://schemas.microsoft.com/office/drawing/2014/main" id="{00000000-0008-0000-0200-0000A1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86" name="Text Box 73">
          <a:extLst>
            <a:ext uri="{FF2B5EF4-FFF2-40B4-BE49-F238E27FC236}">
              <a16:creationId xmlns:a16="http://schemas.microsoft.com/office/drawing/2014/main" id="{00000000-0008-0000-0200-0000A2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87" name="Text Box 74">
          <a:extLst>
            <a:ext uri="{FF2B5EF4-FFF2-40B4-BE49-F238E27FC236}">
              <a16:creationId xmlns:a16="http://schemas.microsoft.com/office/drawing/2014/main" id="{00000000-0008-0000-0200-0000A3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88" name="Text Box 75">
          <a:extLst>
            <a:ext uri="{FF2B5EF4-FFF2-40B4-BE49-F238E27FC236}">
              <a16:creationId xmlns:a16="http://schemas.microsoft.com/office/drawing/2014/main" id="{00000000-0008-0000-0200-0000A4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89" name="Text Box 77">
          <a:extLst>
            <a:ext uri="{FF2B5EF4-FFF2-40B4-BE49-F238E27FC236}">
              <a16:creationId xmlns:a16="http://schemas.microsoft.com/office/drawing/2014/main" id="{00000000-0008-0000-0200-0000A5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90" name="Text Box 78">
          <a:extLst>
            <a:ext uri="{FF2B5EF4-FFF2-40B4-BE49-F238E27FC236}">
              <a16:creationId xmlns:a16="http://schemas.microsoft.com/office/drawing/2014/main" id="{00000000-0008-0000-0200-0000A6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91" name="Text Box 80">
          <a:extLst>
            <a:ext uri="{FF2B5EF4-FFF2-40B4-BE49-F238E27FC236}">
              <a16:creationId xmlns:a16="http://schemas.microsoft.com/office/drawing/2014/main" id="{00000000-0008-0000-0200-0000A7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92" name="Text Box 81">
          <a:extLst>
            <a:ext uri="{FF2B5EF4-FFF2-40B4-BE49-F238E27FC236}">
              <a16:creationId xmlns:a16="http://schemas.microsoft.com/office/drawing/2014/main" id="{00000000-0008-0000-0200-0000A8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93" name="Text Box 3">
          <a:extLst>
            <a:ext uri="{FF2B5EF4-FFF2-40B4-BE49-F238E27FC236}">
              <a16:creationId xmlns:a16="http://schemas.microsoft.com/office/drawing/2014/main" id="{00000000-0008-0000-0200-0000A9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94" name="Text Box 4">
          <a:extLst>
            <a:ext uri="{FF2B5EF4-FFF2-40B4-BE49-F238E27FC236}">
              <a16:creationId xmlns:a16="http://schemas.microsoft.com/office/drawing/2014/main" id="{00000000-0008-0000-0200-0000AA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95" name="Text Box 5">
          <a:extLst>
            <a:ext uri="{FF2B5EF4-FFF2-40B4-BE49-F238E27FC236}">
              <a16:creationId xmlns:a16="http://schemas.microsoft.com/office/drawing/2014/main" id="{00000000-0008-0000-0200-0000AB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96" name="Text Box 6">
          <a:extLst>
            <a:ext uri="{FF2B5EF4-FFF2-40B4-BE49-F238E27FC236}">
              <a16:creationId xmlns:a16="http://schemas.microsoft.com/office/drawing/2014/main" id="{00000000-0008-0000-0200-0000AC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97" name="Text Box 7">
          <a:extLst>
            <a:ext uri="{FF2B5EF4-FFF2-40B4-BE49-F238E27FC236}">
              <a16:creationId xmlns:a16="http://schemas.microsoft.com/office/drawing/2014/main" id="{00000000-0008-0000-0200-0000AD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98" name="Text Box 8">
          <a:extLst>
            <a:ext uri="{FF2B5EF4-FFF2-40B4-BE49-F238E27FC236}">
              <a16:creationId xmlns:a16="http://schemas.microsoft.com/office/drawing/2014/main" id="{00000000-0008-0000-0200-0000AE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199" name="Text Box 9">
          <a:extLst>
            <a:ext uri="{FF2B5EF4-FFF2-40B4-BE49-F238E27FC236}">
              <a16:creationId xmlns:a16="http://schemas.microsoft.com/office/drawing/2014/main" id="{00000000-0008-0000-0200-0000AF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00" name="Text Box 10">
          <a:extLst>
            <a:ext uri="{FF2B5EF4-FFF2-40B4-BE49-F238E27FC236}">
              <a16:creationId xmlns:a16="http://schemas.microsoft.com/office/drawing/2014/main" id="{00000000-0008-0000-0200-0000B0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01" name="Text Box 11">
          <a:extLst>
            <a:ext uri="{FF2B5EF4-FFF2-40B4-BE49-F238E27FC236}">
              <a16:creationId xmlns:a16="http://schemas.microsoft.com/office/drawing/2014/main" id="{00000000-0008-0000-0200-0000B1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02" name="Text Box 12">
          <a:extLst>
            <a:ext uri="{FF2B5EF4-FFF2-40B4-BE49-F238E27FC236}">
              <a16:creationId xmlns:a16="http://schemas.microsoft.com/office/drawing/2014/main" id="{00000000-0008-0000-0200-0000B2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03" name="Text Box 49">
          <a:extLst>
            <a:ext uri="{FF2B5EF4-FFF2-40B4-BE49-F238E27FC236}">
              <a16:creationId xmlns:a16="http://schemas.microsoft.com/office/drawing/2014/main" id="{00000000-0008-0000-0200-0000B3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04" name="Text Box 50">
          <a:extLst>
            <a:ext uri="{FF2B5EF4-FFF2-40B4-BE49-F238E27FC236}">
              <a16:creationId xmlns:a16="http://schemas.microsoft.com/office/drawing/2014/main" id="{00000000-0008-0000-0200-0000B4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05" name="Text Box 52">
          <a:extLst>
            <a:ext uri="{FF2B5EF4-FFF2-40B4-BE49-F238E27FC236}">
              <a16:creationId xmlns:a16="http://schemas.microsoft.com/office/drawing/2014/main" id="{00000000-0008-0000-0200-0000B5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06" name="Text Box 53">
          <a:extLst>
            <a:ext uri="{FF2B5EF4-FFF2-40B4-BE49-F238E27FC236}">
              <a16:creationId xmlns:a16="http://schemas.microsoft.com/office/drawing/2014/main" id="{00000000-0008-0000-0200-0000B6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07" name="Text Box 3">
          <a:extLst>
            <a:ext uri="{FF2B5EF4-FFF2-40B4-BE49-F238E27FC236}">
              <a16:creationId xmlns:a16="http://schemas.microsoft.com/office/drawing/2014/main" id="{00000000-0008-0000-0200-0000B7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08" name="Text Box 4">
          <a:extLst>
            <a:ext uri="{FF2B5EF4-FFF2-40B4-BE49-F238E27FC236}">
              <a16:creationId xmlns:a16="http://schemas.microsoft.com/office/drawing/2014/main" id="{00000000-0008-0000-0200-0000B8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09" name="Text Box 5">
          <a:extLst>
            <a:ext uri="{FF2B5EF4-FFF2-40B4-BE49-F238E27FC236}">
              <a16:creationId xmlns:a16="http://schemas.microsoft.com/office/drawing/2014/main" id="{00000000-0008-0000-0200-0000B9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10" name="Text Box 6">
          <a:extLst>
            <a:ext uri="{FF2B5EF4-FFF2-40B4-BE49-F238E27FC236}">
              <a16:creationId xmlns:a16="http://schemas.microsoft.com/office/drawing/2014/main" id="{00000000-0008-0000-0200-0000BA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11" name="Text Box 7">
          <a:extLst>
            <a:ext uri="{FF2B5EF4-FFF2-40B4-BE49-F238E27FC236}">
              <a16:creationId xmlns:a16="http://schemas.microsoft.com/office/drawing/2014/main" id="{00000000-0008-0000-0200-0000BB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12" name="Text Box 8">
          <a:extLst>
            <a:ext uri="{FF2B5EF4-FFF2-40B4-BE49-F238E27FC236}">
              <a16:creationId xmlns:a16="http://schemas.microsoft.com/office/drawing/2014/main" id="{00000000-0008-0000-0200-0000BC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13" name="Text Box 9">
          <a:extLst>
            <a:ext uri="{FF2B5EF4-FFF2-40B4-BE49-F238E27FC236}">
              <a16:creationId xmlns:a16="http://schemas.microsoft.com/office/drawing/2014/main" id="{00000000-0008-0000-0200-0000BD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14" name="Text Box 10">
          <a:extLst>
            <a:ext uri="{FF2B5EF4-FFF2-40B4-BE49-F238E27FC236}">
              <a16:creationId xmlns:a16="http://schemas.microsoft.com/office/drawing/2014/main" id="{00000000-0008-0000-0200-0000BE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15" name="Text Box 11">
          <a:extLst>
            <a:ext uri="{FF2B5EF4-FFF2-40B4-BE49-F238E27FC236}">
              <a16:creationId xmlns:a16="http://schemas.microsoft.com/office/drawing/2014/main" id="{00000000-0008-0000-0200-0000BF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16" name="Text Box 12">
          <a:extLst>
            <a:ext uri="{FF2B5EF4-FFF2-40B4-BE49-F238E27FC236}">
              <a16:creationId xmlns:a16="http://schemas.microsoft.com/office/drawing/2014/main" id="{00000000-0008-0000-0200-0000C0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17" name="Text Box 39">
          <a:extLst>
            <a:ext uri="{FF2B5EF4-FFF2-40B4-BE49-F238E27FC236}">
              <a16:creationId xmlns:a16="http://schemas.microsoft.com/office/drawing/2014/main" id="{00000000-0008-0000-0200-0000C1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18" name="Text Box 40">
          <a:extLst>
            <a:ext uri="{FF2B5EF4-FFF2-40B4-BE49-F238E27FC236}">
              <a16:creationId xmlns:a16="http://schemas.microsoft.com/office/drawing/2014/main" id="{00000000-0008-0000-0200-0000C2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19" name="Text Box 41">
          <a:extLst>
            <a:ext uri="{FF2B5EF4-FFF2-40B4-BE49-F238E27FC236}">
              <a16:creationId xmlns:a16="http://schemas.microsoft.com/office/drawing/2014/main" id="{00000000-0008-0000-0200-0000C3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20" name="Text Box 42">
          <a:extLst>
            <a:ext uri="{FF2B5EF4-FFF2-40B4-BE49-F238E27FC236}">
              <a16:creationId xmlns:a16="http://schemas.microsoft.com/office/drawing/2014/main" id="{00000000-0008-0000-0200-0000C4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21" name="Text Box 43">
          <a:extLst>
            <a:ext uri="{FF2B5EF4-FFF2-40B4-BE49-F238E27FC236}">
              <a16:creationId xmlns:a16="http://schemas.microsoft.com/office/drawing/2014/main" id="{00000000-0008-0000-0200-0000C5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22" name="Text Box 44">
          <a:extLst>
            <a:ext uri="{FF2B5EF4-FFF2-40B4-BE49-F238E27FC236}">
              <a16:creationId xmlns:a16="http://schemas.microsoft.com/office/drawing/2014/main" id="{00000000-0008-0000-0200-0000C6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23" name="Text Box 45">
          <a:extLst>
            <a:ext uri="{FF2B5EF4-FFF2-40B4-BE49-F238E27FC236}">
              <a16:creationId xmlns:a16="http://schemas.microsoft.com/office/drawing/2014/main" id="{00000000-0008-0000-0200-0000C7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24" name="Text Box 46">
          <a:extLst>
            <a:ext uri="{FF2B5EF4-FFF2-40B4-BE49-F238E27FC236}">
              <a16:creationId xmlns:a16="http://schemas.microsoft.com/office/drawing/2014/main" id="{00000000-0008-0000-0200-0000C8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25" name="Text Box 47">
          <a:extLst>
            <a:ext uri="{FF2B5EF4-FFF2-40B4-BE49-F238E27FC236}">
              <a16:creationId xmlns:a16="http://schemas.microsoft.com/office/drawing/2014/main" id="{00000000-0008-0000-0200-0000C9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26" name="Text Box 48">
          <a:extLst>
            <a:ext uri="{FF2B5EF4-FFF2-40B4-BE49-F238E27FC236}">
              <a16:creationId xmlns:a16="http://schemas.microsoft.com/office/drawing/2014/main" id="{00000000-0008-0000-0200-0000CA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27" name="Text Box 49">
          <a:extLst>
            <a:ext uri="{FF2B5EF4-FFF2-40B4-BE49-F238E27FC236}">
              <a16:creationId xmlns:a16="http://schemas.microsoft.com/office/drawing/2014/main" id="{00000000-0008-0000-0200-0000CB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28" name="Text Box 50">
          <a:extLst>
            <a:ext uri="{FF2B5EF4-FFF2-40B4-BE49-F238E27FC236}">
              <a16:creationId xmlns:a16="http://schemas.microsoft.com/office/drawing/2014/main" id="{00000000-0008-0000-0200-0000CC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29" name="Text Box 52">
          <a:extLst>
            <a:ext uri="{FF2B5EF4-FFF2-40B4-BE49-F238E27FC236}">
              <a16:creationId xmlns:a16="http://schemas.microsoft.com/office/drawing/2014/main" id="{00000000-0008-0000-0200-0000CD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30" name="Text Box 53">
          <a:extLst>
            <a:ext uri="{FF2B5EF4-FFF2-40B4-BE49-F238E27FC236}">
              <a16:creationId xmlns:a16="http://schemas.microsoft.com/office/drawing/2014/main" id="{00000000-0008-0000-0200-0000CE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31" name="Text Box 55">
          <a:extLst>
            <a:ext uri="{FF2B5EF4-FFF2-40B4-BE49-F238E27FC236}">
              <a16:creationId xmlns:a16="http://schemas.microsoft.com/office/drawing/2014/main" id="{00000000-0008-0000-0200-0000CF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32" name="Text Box 56">
          <a:extLst>
            <a:ext uri="{FF2B5EF4-FFF2-40B4-BE49-F238E27FC236}">
              <a16:creationId xmlns:a16="http://schemas.microsoft.com/office/drawing/2014/main" id="{00000000-0008-0000-0200-0000D0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33" name="Text Box 57">
          <a:extLst>
            <a:ext uri="{FF2B5EF4-FFF2-40B4-BE49-F238E27FC236}">
              <a16:creationId xmlns:a16="http://schemas.microsoft.com/office/drawing/2014/main" id="{00000000-0008-0000-0200-0000D1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34" name="Text Box 58">
          <a:extLst>
            <a:ext uri="{FF2B5EF4-FFF2-40B4-BE49-F238E27FC236}">
              <a16:creationId xmlns:a16="http://schemas.microsoft.com/office/drawing/2014/main" id="{00000000-0008-0000-0200-0000D2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35" name="Text Box 59">
          <a:extLst>
            <a:ext uri="{FF2B5EF4-FFF2-40B4-BE49-F238E27FC236}">
              <a16:creationId xmlns:a16="http://schemas.microsoft.com/office/drawing/2014/main" id="{00000000-0008-0000-0200-0000D3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36" name="Text Box 60">
          <a:extLst>
            <a:ext uri="{FF2B5EF4-FFF2-40B4-BE49-F238E27FC236}">
              <a16:creationId xmlns:a16="http://schemas.microsoft.com/office/drawing/2014/main" id="{00000000-0008-0000-0200-0000D4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37" name="Text Box 61">
          <a:extLst>
            <a:ext uri="{FF2B5EF4-FFF2-40B4-BE49-F238E27FC236}">
              <a16:creationId xmlns:a16="http://schemas.microsoft.com/office/drawing/2014/main" id="{00000000-0008-0000-0200-0000D5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38" name="Text Box 62">
          <a:extLst>
            <a:ext uri="{FF2B5EF4-FFF2-40B4-BE49-F238E27FC236}">
              <a16:creationId xmlns:a16="http://schemas.microsoft.com/office/drawing/2014/main" id="{00000000-0008-0000-0200-0000D6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39" name="Text Box 63">
          <a:extLst>
            <a:ext uri="{FF2B5EF4-FFF2-40B4-BE49-F238E27FC236}">
              <a16:creationId xmlns:a16="http://schemas.microsoft.com/office/drawing/2014/main" id="{00000000-0008-0000-0200-0000D7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40" name="Text Box 64">
          <a:extLst>
            <a:ext uri="{FF2B5EF4-FFF2-40B4-BE49-F238E27FC236}">
              <a16:creationId xmlns:a16="http://schemas.microsoft.com/office/drawing/2014/main" id="{00000000-0008-0000-0200-0000D8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41" name="Text Box 66">
          <a:extLst>
            <a:ext uri="{FF2B5EF4-FFF2-40B4-BE49-F238E27FC236}">
              <a16:creationId xmlns:a16="http://schemas.microsoft.com/office/drawing/2014/main" id="{00000000-0008-0000-0200-0000D9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42" name="Text Box 67">
          <a:extLst>
            <a:ext uri="{FF2B5EF4-FFF2-40B4-BE49-F238E27FC236}">
              <a16:creationId xmlns:a16="http://schemas.microsoft.com/office/drawing/2014/main" id="{00000000-0008-0000-0200-0000DA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43" name="Text Box 68">
          <a:extLst>
            <a:ext uri="{FF2B5EF4-FFF2-40B4-BE49-F238E27FC236}">
              <a16:creationId xmlns:a16="http://schemas.microsoft.com/office/drawing/2014/main" id="{00000000-0008-0000-0200-0000DB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44" name="Text Box 69">
          <a:extLst>
            <a:ext uri="{FF2B5EF4-FFF2-40B4-BE49-F238E27FC236}">
              <a16:creationId xmlns:a16="http://schemas.microsoft.com/office/drawing/2014/main" id="{00000000-0008-0000-0200-0000DC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45" name="Text Box 70">
          <a:extLst>
            <a:ext uri="{FF2B5EF4-FFF2-40B4-BE49-F238E27FC236}">
              <a16:creationId xmlns:a16="http://schemas.microsoft.com/office/drawing/2014/main" id="{00000000-0008-0000-0200-0000DD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46" name="Text Box 71">
          <a:extLst>
            <a:ext uri="{FF2B5EF4-FFF2-40B4-BE49-F238E27FC236}">
              <a16:creationId xmlns:a16="http://schemas.microsoft.com/office/drawing/2014/main" id="{00000000-0008-0000-0200-0000DE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47" name="Text Box 72">
          <a:extLst>
            <a:ext uri="{FF2B5EF4-FFF2-40B4-BE49-F238E27FC236}">
              <a16:creationId xmlns:a16="http://schemas.microsoft.com/office/drawing/2014/main" id="{00000000-0008-0000-0200-0000DF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48" name="Text Box 73">
          <a:extLst>
            <a:ext uri="{FF2B5EF4-FFF2-40B4-BE49-F238E27FC236}">
              <a16:creationId xmlns:a16="http://schemas.microsoft.com/office/drawing/2014/main" id="{00000000-0008-0000-0200-0000E0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49" name="Text Box 74">
          <a:extLst>
            <a:ext uri="{FF2B5EF4-FFF2-40B4-BE49-F238E27FC236}">
              <a16:creationId xmlns:a16="http://schemas.microsoft.com/office/drawing/2014/main" id="{00000000-0008-0000-0200-0000E1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50" name="Text Box 75">
          <a:extLst>
            <a:ext uri="{FF2B5EF4-FFF2-40B4-BE49-F238E27FC236}">
              <a16:creationId xmlns:a16="http://schemas.microsoft.com/office/drawing/2014/main" id="{00000000-0008-0000-0200-0000E2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51" name="Text Box 77">
          <a:extLst>
            <a:ext uri="{FF2B5EF4-FFF2-40B4-BE49-F238E27FC236}">
              <a16:creationId xmlns:a16="http://schemas.microsoft.com/office/drawing/2014/main" id="{00000000-0008-0000-0200-0000E3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52" name="Text Box 78">
          <a:extLst>
            <a:ext uri="{FF2B5EF4-FFF2-40B4-BE49-F238E27FC236}">
              <a16:creationId xmlns:a16="http://schemas.microsoft.com/office/drawing/2014/main" id="{00000000-0008-0000-0200-0000E4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53" name="Text Box 80">
          <a:extLst>
            <a:ext uri="{FF2B5EF4-FFF2-40B4-BE49-F238E27FC236}">
              <a16:creationId xmlns:a16="http://schemas.microsoft.com/office/drawing/2014/main" id="{00000000-0008-0000-0200-0000E5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54" name="Text Box 81">
          <a:extLst>
            <a:ext uri="{FF2B5EF4-FFF2-40B4-BE49-F238E27FC236}">
              <a16:creationId xmlns:a16="http://schemas.microsoft.com/office/drawing/2014/main" id="{00000000-0008-0000-0200-0000E6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55" name="Text Box 39">
          <a:extLst>
            <a:ext uri="{FF2B5EF4-FFF2-40B4-BE49-F238E27FC236}">
              <a16:creationId xmlns:a16="http://schemas.microsoft.com/office/drawing/2014/main" id="{00000000-0008-0000-0200-0000E7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56" name="Text Box 40">
          <a:extLst>
            <a:ext uri="{FF2B5EF4-FFF2-40B4-BE49-F238E27FC236}">
              <a16:creationId xmlns:a16="http://schemas.microsoft.com/office/drawing/2014/main" id="{00000000-0008-0000-0200-0000E8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57" name="Text Box 41">
          <a:extLst>
            <a:ext uri="{FF2B5EF4-FFF2-40B4-BE49-F238E27FC236}">
              <a16:creationId xmlns:a16="http://schemas.microsoft.com/office/drawing/2014/main" id="{00000000-0008-0000-0200-0000E9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58" name="Text Box 42">
          <a:extLst>
            <a:ext uri="{FF2B5EF4-FFF2-40B4-BE49-F238E27FC236}">
              <a16:creationId xmlns:a16="http://schemas.microsoft.com/office/drawing/2014/main" id="{00000000-0008-0000-0200-0000EA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59" name="Text Box 43">
          <a:extLst>
            <a:ext uri="{FF2B5EF4-FFF2-40B4-BE49-F238E27FC236}">
              <a16:creationId xmlns:a16="http://schemas.microsoft.com/office/drawing/2014/main" id="{00000000-0008-0000-0200-0000EB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60" name="Text Box 44">
          <a:extLst>
            <a:ext uri="{FF2B5EF4-FFF2-40B4-BE49-F238E27FC236}">
              <a16:creationId xmlns:a16="http://schemas.microsoft.com/office/drawing/2014/main" id="{00000000-0008-0000-0200-0000EC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61" name="Text Box 45">
          <a:extLst>
            <a:ext uri="{FF2B5EF4-FFF2-40B4-BE49-F238E27FC236}">
              <a16:creationId xmlns:a16="http://schemas.microsoft.com/office/drawing/2014/main" id="{00000000-0008-0000-0200-0000ED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62" name="Text Box 46">
          <a:extLst>
            <a:ext uri="{FF2B5EF4-FFF2-40B4-BE49-F238E27FC236}">
              <a16:creationId xmlns:a16="http://schemas.microsoft.com/office/drawing/2014/main" id="{00000000-0008-0000-0200-0000EE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63" name="Text Box 47">
          <a:extLst>
            <a:ext uri="{FF2B5EF4-FFF2-40B4-BE49-F238E27FC236}">
              <a16:creationId xmlns:a16="http://schemas.microsoft.com/office/drawing/2014/main" id="{00000000-0008-0000-0200-0000EF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64" name="Text Box 48">
          <a:extLst>
            <a:ext uri="{FF2B5EF4-FFF2-40B4-BE49-F238E27FC236}">
              <a16:creationId xmlns:a16="http://schemas.microsoft.com/office/drawing/2014/main" id="{00000000-0008-0000-0200-0000F0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65" name="Text Box 55">
          <a:extLst>
            <a:ext uri="{FF2B5EF4-FFF2-40B4-BE49-F238E27FC236}">
              <a16:creationId xmlns:a16="http://schemas.microsoft.com/office/drawing/2014/main" id="{00000000-0008-0000-0200-0000F1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66" name="Text Box 56">
          <a:extLst>
            <a:ext uri="{FF2B5EF4-FFF2-40B4-BE49-F238E27FC236}">
              <a16:creationId xmlns:a16="http://schemas.microsoft.com/office/drawing/2014/main" id="{00000000-0008-0000-0200-0000F2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67" name="Text Box 57">
          <a:extLst>
            <a:ext uri="{FF2B5EF4-FFF2-40B4-BE49-F238E27FC236}">
              <a16:creationId xmlns:a16="http://schemas.microsoft.com/office/drawing/2014/main" id="{00000000-0008-0000-0200-0000F3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68" name="Text Box 58">
          <a:extLst>
            <a:ext uri="{FF2B5EF4-FFF2-40B4-BE49-F238E27FC236}">
              <a16:creationId xmlns:a16="http://schemas.microsoft.com/office/drawing/2014/main" id="{00000000-0008-0000-0200-0000F4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69" name="Text Box 59">
          <a:extLst>
            <a:ext uri="{FF2B5EF4-FFF2-40B4-BE49-F238E27FC236}">
              <a16:creationId xmlns:a16="http://schemas.microsoft.com/office/drawing/2014/main" id="{00000000-0008-0000-0200-0000F5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70" name="Text Box 60">
          <a:extLst>
            <a:ext uri="{FF2B5EF4-FFF2-40B4-BE49-F238E27FC236}">
              <a16:creationId xmlns:a16="http://schemas.microsoft.com/office/drawing/2014/main" id="{00000000-0008-0000-0200-0000F6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71" name="Text Box 61">
          <a:extLst>
            <a:ext uri="{FF2B5EF4-FFF2-40B4-BE49-F238E27FC236}">
              <a16:creationId xmlns:a16="http://schemas.microsoft.com/office/drawing/2014/main" id="{00000000-0008-0000-0200-0000F7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72" name="Text Box 62">
          <a:extLst>
            <a:ext uri="{FF2B5EF4-FFF2-40B4-BE49-F238E27FC236}">
              <a16:creationId xmlns:a16="http://schemas.microsoft.com/office/drawing/2014/main" id="{00000000-0008-0000-0200-0000F8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73" name="Text Box 63">
          <a:extLst>
            <a:ext uri="{FF2B5EF4-FFF2-40B4-BE49-F238E27FC236}">
              <a16:creationId xmlns:a16="http://schemas.microsoft.com/office/drawing/2014/main" id="{00000000-0008-0000-0200-0000F9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74" name="Text Box 64">
          <a:extLst>
            <a:ext uri="{FF2B5EF4-FFF2-40B4-BE49-F238E27FC236}">
              <a16:creationId xmlns:a16="http://schemas.microsoft.com/office/drawing/2014/main" id="{00000000-0008-0000-0200-0000FA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75" name="Text Box 66">
          <a:extLst>
            <a:ext uri="{FF2B5EF4-FFF2-40B4-BE49-F238E27FC236}">
              <a16:creationId xmlns:a16="http://schemas.microsoft.com/office/drawing/2014/main" id="{00000000-0008-0000-0200-0000FB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76" name="Text Box 67">
          <a:extLst>
            <a:ext uri="{FF2B5EF4-FFF2-40B4-BE49-F238E27FC236}">
              <a16:creationId xmlns:a16="http://schemas.microsoft.com/office/drawing/2014/main" id="{00000000-0008-0000-0200-0000FC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77" name="Text Box 68">
          <a:extLst>
            <a:ext uri="{FF2B5EF4-FFF2-40B4-BE49-F238E27FC236}">
              <a16:creationId xmlns:a16="http://schemas.microsoft.com/office/drawing/2014/main" id="{00000000-0008-0000-0200-0000FD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78" name="Text Box 69">
          <a:extLst>
            <a:ext uri="{FF2B5EF4-FFF2-40B4-BE49-F238E27FC236}">
              <a16:creationId xmlns:a16="http://schemas.microsoft.com/office/drawing/2014/main" id="{00000000-0008-0000-0200-0000FE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79" name="Text Box 70">
          <a:extLst>
            <a:ext uri="{FF2B5EF4-FFF2-40B4-BE49-F238E27FC236}">
              <a16:creationId xmlns:a16="http://schemas.microsoft.com/office/drawing/2014/main" id="{00000000-0008-0000-0200-0000FF04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80" name="Text Box 71">
          <a:extLst>
            <a:ext uri="{FF2B5EF4-FFF2-40B4-BE49-F238E27FC236}">
              <a16:creationId xmlns:a16="http://schemas.microsoft.com/office/drawing/2014/main" id="{00000000-0008-0000-0200-000000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81" name="Text Box 72">
          <a:extLst>
            <a:ext uri="{FF2B5EF4-FFF2-40B4-BE49-F238E27FC236}">
              <a16:creationId xmlns:a16="http://schemas.microsoft.com/office/drawing/2014/main" id="{00000000-0008-0000-0200-000001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82" name="Text Box 73">
          <a:extLst>
            <a:ext uri="{FF2B5EF4-FFF2-40B4-BE49-F238E27FC236}">
              <a16:creationId xmlns:a16="http://schemas.microsoft.com/office/drawing/2014/main" id="{00000000-0008-0000-0200-000002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83" name="Text Box 74">
          <a:extLst>
            <a:ext uri="{FF2B5EF4-FFF2-40B4-BE49-F238E27FC236}">
              <a16:creationId xmlns:a16="http://schemas.microsoft.com/office/drawing/2014/main" id="{00000000-0008-0000-0200-000003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84" name="Text Box 75">
          <a:extLst>
            <a:ext uri="{FF2B5EF4-FFF2-40B4-BE49-F238E27FC236}">
              <a16:creationId xmlns:a16="http://schemas.microsoft.com/office/drawing/2014/main" id="{00000000-0008-0000-0200-000004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85" name="Text Box 77">
          <a:extLst>
            <a:ext uri="{FF2B5EF4-FFF2-40B4-BE49-F238E27FC236}">
              <a16:creationId xmlns:a16="http://schemas.microsoft.com/office/drawing/2014/main" id="{00000000-0008-0000-0200-000005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86" name="Text Box 78">
          <a:extLst>
            <a:ext uri="{FF2B5EF4-FFF2-40B4-BE49-F238E27FC236}">
              <a16:creationId xmlns:a16="http://schemas.microsoft.com/office/drawing/2014/main" id="{00000000-0008-0000-0200-000006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87" name="Text Box 80">
          <a:extLst>
            <a:ext uri="{FF2B5EF4-FFF2-40B4-BE49-F238E27FC236}">
              <a16:creationId xmlns:a16="http://schemas.microsoft.com/office/drawing/2014/main" id="{00000000-0008-0000-0200-000007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88" name="Text Box 81">
          <a:extLst>
            <a:ext uri="{FF2B5EF4-FFF2-40B4-BE49-F238E27FC236}">
              <a16:creationId xmlns:a16="http://schemas.microsoft.com/office/drawing/2014/main" id="{00000000-0008-0000-0200-000008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89" name="Text Box 39">
          <a:extLst>
            <a:ext uri="{FF2B5EF4-FFF2-40B4-BE49-F238E27FC236}">
              <a16:creationId xmlns:a16="http://schemas.microsoft.com/office/drawing/2014/main" id="{00000000-0008-0000-0200-000009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90" name="Text Box 40">
          <a:extLst>
            <a:ext uri="{FF2B5EF4-FFF2-40B4-BE49-F238E27FC236}">
              <a16:creationId xmlns:a16="http://schemas.microsoft.com/office/drawing/2014/main" id="{00000000-0008-0000-0200-00000A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91" name="Text Box 41">
          <a:extLst>
            <a:ext uri="{FF2B5EF4-FFF2-40B4-BE49-F238E27FC236}">
              <a16:creationId xmlns:a16="http://schemas.microsoft.com/office/drawing/2014/main" id="{00000000-0008-0000-0200-00000B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92" name="Text Box 42">
          <a:extLst>
            <a:ext uri="{FF2B5EF4-FFF2-40B4-BE49-F238E27FC236}">
              <a16:creationId xmlns:a16="http://schemas.microsoft.com/office/drawing/2014/main" id="{00000000-0008-0000-0200-00000C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93" name="Text Box 43">
          <a:extLst>
            <a:ext uri="{FF2B5EF4-FFF2-40B4-BE49-F238E27FC236}">
              <a16:creationId xmlns:a16="http://schemas.microsoft.com/office/drawing/2014/main" id="{00000000-0008-0000-0200-00000D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94" name="Text Box 44">
          <a:extLst>
            <a:ext uri="{FF2B5EF4-FFF2-40B4-BE49-F238E27FC236}">
              <a16:creationId xmlns:a16="http://schemas.microsoft.com/office/drawing/2014/main" id="{00000000-0008-0000-0200-00000E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95" name="Text Box 45">
          <a:extLst>
            <a:ext uri="{FF2B5EF4-FFF2-40B4-BE49-F238E27FC236}">
              <a16:creationId xmlns:a16="http://schemas.microsoft.com/office/drawing/2014/main" id="{00000000-0008-0000-0200-00000F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96" name="Text Box 46">
          <a:extLst>
            <a:ext uri="{FF2B5EF4-FFF2-40B4-BE49-F238E27FC236}">
              <a16:creationId xmlns:a16="http://schemas.microsoft.com/office/drawing/2014/main" id="{00000000-0008-0000-0200-000010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97" name="Text Box 47">
          <a:extLst>
            <a:ext uri="{FF2B5EF4-FFF2-40B4-BE49-F238E27FC236}">
              <a16:creationId xmlns:a16="http://schemas.microsoft.com/office/drawing/2014/main" id="{00000000-0008-0000-0200-000011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98" name="Text Box 48">
          <a:extLst>
            <a:ext uri="{FF2B5EF4-FFF2-40B4-BE49-F238E27FC236}">
              <a16:creationId xmlns:a16="http://schemas.microsoft.com/office/drawing/2014/main" id="{00000000-0008-0000-0200-000012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299" name="Text Box 55">
          <a:extLst>
            <a:ext uri="{FF2B5EF4-FFF2-40B4-BE49-F238E27FC236}">
              <a16:creationId xmlns:a16="http://schemas.microsoft.com/office/drawing/2014/main" id="{00000000-0008-0000-0200-000013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00" name="Text Box 56">
          <a:extLst>
            <a:ext uri="{FF2B5EF4-FFF2-40B4-BE49-F238E27FC236}">
              <a16:creationId xmlns:a16="http://schemas.microsoft.com/office/drawing/2014/main" id="{00000000-0008-0000-0200-000014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01" name="Text Box 57">
          <a:extLst>
            <a:ext uri="{FF2B5EF4-FFF2-40B4-BE49-F238E27FC236}">
              <a16:creationId xmlns:a16="http://schemas.microsoft.com/office/drawing/2014/main" id="{00000000-0008-0000-0200-000015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02" name="Text Box 58">
          <a:extLst>
            <a:ext uri="{FF2B5EF4-FFF2-40B4-BE49-F238E27FC236}">
              <a16:creationId xmlns:a16="http://schemas.microsoft.com/office/drawing/2014/main" id="{00000000-0008-0000-0200-000016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03" name="Text Box 59">
          <a:extLst>
            <a:ext uri="{FF2B5EF4-FFF2-40B4-BE49-F238E27FC236}">
              <a16:creationId xmlns:a16="http://schemas.microsoft.com/office/drawing/2014/main" id="{00000000-0008-0000-0200-000017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04" name="Text Box 60">
          <a:extLst>
            <a:ext uri="{FF2B5EF4-FFF2-40B4-BE49-F238E27FC236}">
              <a16:creationId xmlns:a16="http://schemas.microsoft.com/office/drawing/2014/main" id="{00000000-0008-0000-0200-000018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05" name="Text Box 61">
          <a:extLst>
            <a:ext uri="{FF2B5EF4-FFF2-40B4-BE49-F238E27FC236}">
              <a16:creationId xmlns:a16="http://schemas.microsoft.com/office/drawing/2014/main" id="{00000000-0008-0000-0200-000019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06" name="Text Box 62">
          <a:extLst>
            <a:ext uri="{FF2B5EF4-FFF2-40B4-BE49-F238E27FC236}">
              <a16:creationId xmlns:a16="http://schemas.microsoft.com/office/drawing/2014/main" id="{00000000-0008-0000-0200-00001A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07" name="Text Box 63">
          <a:extLst>
            <a:ext uri="{FF2B5EF4-FFF2-40B4-BE49-F238E27FC236}">
              <a16:creationId xmlns:a16="http://schemas.microsoft.com/office/drawing/2014/main" id="{00000000-0008-0000-0200-00001B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08" name="Text Box 64">
          <a:extLst>
            <a:ext uri="{FF2B5EF4-FFF2-40B4-BE49-F238E27FC236}">
              <a16:creationId xmlns:a16="http://schemas.microsoft.com/office/drawing/2014/main" id="{00000000-0008-0000-0200-00001C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09" name="Text Box 66">
          <a:extLst>
            <a:ext uri="{FF2B5EF4-FFF2-40B4-BE49-F238E27FC236}">
              <a16:creationId xmlns:a16="http://schemas.microsoft.com/office/drawing/2014/main" id="{00000000-0008-0000-0200-00001D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10" name="Text Box 67">
          <a:extLst>
            <a:ext uri="{FF2B5EF4-FFF2-40B4-BE49-F238E27FC236}">
              <a16:creationId xmlns:a16="http://schemas.microsoft.com/office/drawing/2014/main" id="{00000000-0008-0000-0200-00001E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11" name="Text Box 68">
          <a:extLst>
            <a:ext uri="{FF2B5EF4-FFF2-40B4-BE49-F238E27FC236}">
              <a16:creationId xmlns:a16="http://schemas.microsoft.com/office/drawing/2014/main" id="{00000000-0008-0000-0200-00001F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12" name="Text Box 69">
          <a:extLst>
            <a:ext uri="{FF2B5EF4-FFF2-40B4-BE49-F238E27FC236}">
              <a16:creationId xmlns:a16="http://schemas.microsoft.com/office/drawing/2014/main" id="{00000000-0008-0000-0200-000020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13" name="Text Box 70">
          <a:extLst>
            <a:ext uri="{FF2B5EF4-FFF2-40B4-BE49-F238E27FC236}">
              <a16:creationId xmlns:a16="http://schemas.microsoft.com/office/drawing/2014/main" id="{00000000-0008-0000-0200-000021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14" name="Text Box 71">
          <a:extLst>
            <a:ext uri="{FF2B5EF4-FFF2-40B4-BE49-F238E27FC236}">
              <a16:creationId xmlns:a16="http://schemas.microsoft.com/office/drawing/2014/main" id="{00000000-0008-0000-0200-000022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15" name="Text Box 72">
          <a:extLst>
            <a:ext uri="{FF2B5EF4-FFF2-40B4-BE49-F238E27FC236}">
              <a16:creationId xmlns:a16="http://schemas.microsoft.com/office/drawing/2014/main" id="{00000000-0008-0000-0200-000023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16" name="Text Box 73">
          <a:extLst>
            <a:ext uri="{FF2B5EF4-FFF2-40B4-BE49-F238E27FC236}">
              <a16:creationId xmlns:a16="http://schemas.microsoft.com/office/drawing/2014/main" id="{00000000-0008-0000-0200-000024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17" name="Text Box 74">
          <a:extLst>
            <a:ext uri="{FF2B5EF4-FFF2-40B4-BE49-F238E27FC236}">
              <a16:creationId xmlns:a16="http://schemas.microsoft.com/office/drawing/2014/main" id="{00000000-0008-0000-0200-000025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18" name="Text Box 75">
          <a:extLst>
            <a:ext uri="{FF2B5EF4-FFF2-40B4-BE49-F238E27FC236}">
              <a16:creationId xmlns:a16="http://schemas.microsoft.com/office/drawing/2014/main" id="{00000000-0008-0000-0200-000026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19" name="Text Box 77">
          <a:extLst>
            <a:ext uri="{FF2B5EF4-FFF2-40B4-BE49-F238E27FC236}">
              <a16:creationId xmlns:a16="http://schemas.microsoft.com/office/drawing/2014/main" id="{00000000-0008-0000-0200-000027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20" name="Text Box 78">
          <a:extLst>
            <a:ext uri="{FF2B5EF4-FFF2-40B4-BE49-F238E27FC236}">
              <a16:creationId xmlns:a16="http://schemas.microsoft.com/office/drawing/2014/main" id="{00000000-0008-0000-0200-000028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21" name="Text Box 80">
          <a:extLst>
            <a:ext uri="{FF2B5EF4-FFF2-40B4-BE49-F238E27FC236}">
              <a16:creationId xmlns:a16="http://schemas.microsoft.com/office/drawing/2014/main" id="{00000000-0008-0000-0200-000029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22" name="Text Box 81">
          <a:extLst>
            <a:ext uri="{FF2B5EF4-FFF2-40B4-BE49-F238E27FC236}">
              <a16:creationId xmlns:a16="http://schemas.microsoft.com/office/drawing/2014/main" id="{00000000-0008-0000-0200-00002A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23" name="Text Box 39">
          <a:extLst>
            <a:ext uri="{FF2B5EF4-FFF2-40B4-BE49-F238E27FC236}">
              <a16:creationId xmlns:a16="http://schemas.microsoft.com/office/drawing/2014/main" id="{00000000-0008-0000-0200-00002B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24" name="Text Box 40">
          <a:extLst>
            <a:ext uri="{FF2B5EF4-FFF2-40B4-BE49-F238E27FC236}">
              <a16:creationId xmlns:a16="http://schemas.microsoft.com/office/drawing/2014/main" id="{00000000-0008-0000-0200-00002C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25" name="Text Box 41">
          <a:extLst>
            <a:ext uri="{FF2B5EF4-FFF2-40B4-BE49-F238E27FC236}">
              <a16:creationId xmlns:a16="http://schemas.microsoft.com/office/drawing/2014/main" id="{00000000-0008-0000-0200-00002D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26" name="Text Box 42">
          <a:extLst>
            <a:ext uri="{FF2B5EF4-FFF2-40B4-BE49-F238E27FC236}">
              <a16:creationId xmlns:a16="http://schemas.microsoft.com/office/drawing/2014/main" id="{00000000-0008-0000-0200-00002E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27" name="Text Box 43">
          <a:extLst>
            <a:ext uri="{FF2B5EF4-FFF2-40B4-BE49-F238E27FC236}">
              <a16:creationId xmlns:a16="http://schemas.microsoft.com/office/drawing/2014/main" id="{00000000-0008-0000-0200-00002F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28" name="Text Box 44">
          <a:extLst>
            <a:ext uri="{FF2B5EF4-FFF2-40B4-BE49-F238E27FC236}">
              <a16:creationId xmlns:a16="http://schemas.microsoft.com/office/drawing/2014/main" id="{00000000-0008-0000-0200-000030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29" name="Text Box 45">
          <a:extLst>
            <a:ext uri="{FF2B5EF4-FFF2-40B4-BE49-F238E27FC236}">
              <a16:creationId xmlns:a16="http://schemas.microsoft.com/office/drawing/2014/main" id="{00000000-0008-0000-0200-000031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30" name="Text Box 46">
          <a:extLst>
            <a:ext uri="{FF2B5EF4-FFF2-40B4-BE49-F238E27FC236}">
              <a16:creationId xmlns:a16="http://schemas.microsoft.com/office/drawing/2014/main" id="{00000000-0008-0000-0200-000032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31" name="Text Box 47">
          <a:extLst>
            <a:ext uri="{FF2B5EF4-FFF2-40B4-BE49-F238E27FC236}">
              <a16:creationId xmlns:a16="http://schemas.microsoft.com/office/drawing/2014/main" id="{00000000-0008-0000-0200-000033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32" name="Text Box 48">
          <a:extLst>
            <a:ext uri="{FF2B5EF4-FFF2-40B4-BE49-F238E27FC236}">
              <a16:creationId xmlns:a16="http://schemas.microsoft.com/office/drawing/2014/main" id="{00000000-0008-0000-0200-000034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33" name="Text Box 55">
          <a:extLst>
            <a:ext uri="{FF2B5EF4-FFF2-40B4-BE49-F238E27FC236}">
              <a16:creationId xmlns:a16="http://schemas.microsoft.com/office/drawing/2014/main" id="{00000000-0008-0000-0200-000035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34" name="Text Box 56">
          <a:extLst>
            <a:ext uri="{FF2B5EF4-FFF2-40B4-BE49-F238E27FC236}">
              <a16:creationId xmlns:a16="http://schemas.microsoft.com/office/drawing/2014/main" id="{00000000-0008-0000-0200-000036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35" name="Text Box 57">
          <a:extLst>
            <a:ext uri="{FF2B5EF4-FFF2-40B4-BE49-F238E27FC236}">
              <a16:creationId xmlns:a16="http://schemas.microsoft.com/office/drawing/2014/main" id="{00000000-0008-0000-0200-000037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36" name="Text Box 58">
          <a:extLst>
            <a:ext uri="{FF2B5EF4-FFF2-40B4-BE49-F238E27FC236}">
              <a16:creationId xmlns:a16="http://schemas.microsoft.com/office/drawing/2014/main" id="{00000000-0008-0000-0200-000038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37" name="Text Box 59">
          <a:extLst>
            <a:ext uri="{FF2B5EF4-FFF2-40B4-BE49-F238E27FC236}">
              <a16:creationId xmlns:a16="http://schemas.microsoft.com/office/drawing/2014/main" id="{00000000-0008-0000-0200-000039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38" name="Text Box 60">
          <a:extLst>
            <a:ext uri="{FF2B5EF4-FFF2-40B4-BE49-F238E27FC236}">
              <a16:creationId xmlns:a16="http://schemas.microsoft.com/office/drawing/2014/main" id="{00000000-0008-0000-0200-00003A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39" name="Text Box 61">
          <a:extLst>
            <a:ext uri="{FF2B5EF4-FFF2-40B4-BE49-F238E27FC236}">
              <a16:creationId xmlns:a16="http://schemas.microsoft.com/office/drawing/2014/main" id="{00000000-0008-0000-0200-00003B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40" name="Text Box 62">
          <a:extLst>
            <a:ext uri="{FF2B5EF4-FFF2-40B4-BE49-F238E27FC236}">
              <a16:creationId xmlns:a16="http://schemas.microsoft.com/office/drawing/2014/main" id="{00000000-0008-0000-0200-00003C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41" name="Text Box 63">
          <a:extLst>
            <a:ext uri="{FF2B5EF4-FFF2-40B4-BE49-F238E27FC236}">
              <a16:creationId xmlns:a16="http://schemas.microsoft.com/office/drawing/2014/main" id="{00000000-0008-0000-0200-00003D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42" name="Text Box 64">
          <a:extLst>
            <a:ext uri="{FF2B5EF4-FFF2-40B4-BE49-F238E27FC236}">
              <a16:creationId xmlns:a16="http://schemas.microsoft.com/office/drawing/2014/main" id="{00000000-0008-0000-0200-00003E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43" name="Text Box 66">
          <a:extLst>
            <a:ext uri="{FF2B5EF4-FFF2-40B4-BE49-F238E27FC236}">
              <a16:creationId xmlns:a16="http://schemas.microsoft.com/office/drawing/2014/main" id="{00000000-0008-0000-0200-00003F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44" name="Text Box 67">
          <a:extLst>
            <a:ext uri="{FF2B5EF4-FFF2-40B4-BE49-F238E27FC236}">
              <a16:creationId xmlns:a16="http://schemas.microsoft.com/office/drawing/2014/main" id="{00000000-0008-0000-0200-000040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45" name="Text Box 68">
          <a:extLst>
            <a:ext uri="{FF2B5EF4-FFF2-40B4-BE49-F238E27FC236}">
              <a16:creationId xmlns:a16="http://schemas.microsoft.com/office/drawing/2014/main" id="{00000000-0008-0000-0200-000041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46" name="Text Box 69">
          <a:extLst>
            <a:ext uri="{FF2B5EF4-FFF2-40B4-BE49-F238E27FC236}">
              <a16:creationId xmlns:a16="http://schemas.microsoft.com/office/drawing/2014/main" id="{00000000-0008-0000-0200-000042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47" name="Text Box 70">
          <a:extLst>
            <a:ext uri="{FF2B5EF4-FFF2-40B4-BE49-F238E27FC236}">
              <a16:creationId xmlns:a16="http://schemas.microsoft.com/office/drawing/2014/main" id="{00000000-0008-0000-0200-000043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48" name="Text Box 71">
          <a:extLst>
            <a:ext uri="{FF2B5EF4-FFF2-40B4-BE49-F238E27FC236}">
              <a16:creationId xmlns:a16="http://schemas.microsoft.com/office/drawing/2014/main" id="{00000000-0008-0000-0200-000044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49" name="Text Box 72">
          <a:extLst>
            <a:ext uri="{FF2B5EF4-FFF2-40B4-BE49-F238E27FC236}">
              <a16:creationId xmlns:a16="http://schemas.microsoft.com/office/drawing/2014/main" id="{00000000-0008-0000-0200-000045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50" name="Text Box 73">
          <a:extLst>
            <a:ext uri="{FF2B5EF4-FFF2-40B4-BE49-F238E27FC236}">
              <a16:creationId xmlns:a16="http://schemas.microsoft.com/office/drawing/2014/main" id="{00000000-0008-0000-0200-000046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51" name="Text Box 74">
          <a:extLst>
            <a:ext uri="{FF2B5EF4-FFF2-40B4-BE49-F238E27FC236}">
              <a16:creationId xmlns:a16="http://schemas.microsoft.com/office/drawing/2014/main" id="{00000000-0008-0000-0200-000047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52" name="Text Box 75">
          <a:extLst>
            <a:ext uri="{FF2B5EF4-FFF2-40B4-BE49-F238E27FC236}">
              <a16:creationId xmlns:a16="http://schemas.microsoft.com/office/drawing/2014/main" id="{00000000-0008-0000-0200-000048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53" name="Text Box 77">
          <a:extLst>
            <a:ext uri="{FF2B5EF4-FFF2-40B4-BE49-F238E27FC236}">
              <a16:creationId xmlns:a16="http://schemas.microsoft.com/office/drawing/2014/main" id="{00000000-0008-0000-0200-000049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54" name="Text Box 78">
          <a:extLst>
            <a:ext uri="{FF2B5EF4-FFF2-40B4-BE49-F238E27FC236}">
              <a16:creationId xmlns:a16="http://schemas.microsoft.com/office/drawing/2014/main" id="{00000000-0008-0000-0200-00004A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55" name="Text Box 80">
          <a:extLst>
            <a:ext uri="{FF2B5EF4-FFF2-40B4-BE49-F238E27FC236}">
              <a16:creationId xmlns:a16="http://schemas.microsoft.com/office/drawing/2014/main" id="{00000000-0008-0000-0200-00004B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56" name="Text Box 8">
          <a:extLst>
            <a:ext uri="{FF2B5EF4-FFF2-40B4-BE49-F238E27FC236}">
              <a16:creationId xmlns:a16="http://schemas.microsoft.com/office/drawing/2014/main" id="{00000000-0008-0000-0200-00004C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57" name="Text Box 9">
          <a:extLst>
            <a:ext uri="{FF2B5EF4-FFF2-40B4-BE49-F238E27FC236}">
              <a16:creationId xmlns:a16="http://schemas.microsoft.com/office/drawing/2014/main" id="{00000000-0008-0000-0200-00004D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58" name="Text Box 10">
          <a:extLst>
            <a:ext uri="{FF2B5EF4-FFF2-40B4-BE49-F238E27FC236}">
              <a16:creationId xmlns:a16="http://schemas.microsoft.com/office/drawing/2014/main" id="{00000000-0008-0000-0200-00004E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59" name="Text Box 11">
          <a:extLst>
            <a:ext uri="{FF2B5EF4-FFF2-40B4-BE49-F238E27FC236}">
              <a16:creationId xmlns:a16="http://schemas.microsoft.com/office/drawing/2014/main" id="{00000000-0008-0000-0200-00004F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60" name="Text Box 12">
          <a:extLst>
            <a:ext uri="{FF2B5EF4-FFF2-40B4-BE49-F238E27FC236}">
              <a16:creationId xmlns:a16="http://schemas.microsoft.com/office/drawing/2014/main" id="{00000000-0008-0000-0200-000050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61" name="Text Box 49">
          <a:extLst>
            <a:ext uri="{FF2B5EF4-FFF2-40B4-BE49-F238E27FC236}">
              <a16:creationId xmlns:a16="http://schemas.microsoft.com/office/drawing/2014/main" id="{00000000-0008-0000-0200-000051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62" name="Text Box 50">
          <a:extLst>
            <a:ext uri="{FF2B5EF4-FFF2-40B4-BE49-F238E27FC236}">
              <a16:creationId xmlns:a16="http://schemas.microsoft.com/office/drawing/2014/main" id="{00000000-0008-0000-0200-000052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63" name="Text Box 52">
          <a:extLst>
            <a:ext uri="{FF2B5EF4-FFF2-40B4-BE49-F238E27FC236}">
              <a16:creationId xmlns:a16="http://schemas.microsoft.com/office/drawing/2014/main" id="{00000000-0008-0000-0200-000053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64" name="Text Box 53">
          <a:extLst>
            <a:ext uri="{FF2B5EF4-FFF2-40B4-BE49-F238E27FC236}">
              <a16:creationId xmlns:a16="http://schemas.microsoft.com/office/drawing/2014/main" id="{00000000-0008-0000-0200-000054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65" name="Text Box 39">
          <a:extLst>
            <a:ext uri="{FF2B5EF4-FFF2-40B4-BE49-F238E27FC236}">
              <a16:creationId xmlns:a16="http://schemas.microsoft.com/office/drawing/2014/main" id="{00000000-0008-0000-0200-000055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66" name="Text Box 40">
          <a:extLst>
            <a:ext uri="{FF2B5EF4-FFF2-40B4-BE49-F238E27FC236}">
              <a16:creationId xmlns:a16="http://schemas.microsoft.com/office/drawing/2014/main" id="{00000000-0008-0000-0200-000056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67" name="Text Box 41">
          <a:extLst>
            <a:ext uri="{FF2B5EF4-FFF2-40B4-BE49-F238E27FC236}">
              <a16:creationId xmlns:a16="http://schemas.microsoft.com/office/drawing/2014/main" id="{00000000-0008-0000-0200-000057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68" name="Text Box 42">
          <a:extLst>
            <a:ext uri="{FF2B5EF4-FFF2-40B4-BE49-F238E27FC236}">
              <a16:creationId xmlns:a16="http://schemas.microsoft.com/office/drawing/2014/main" id="{00000000-0008-0000-0200-000058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69" name="Text Box 43">
          <a:extLst>
            <a:ext uri="{FF2B5EF4-FFF2-40B4-BE49-F238E27FC236}">
              <a16:creationId xmlns:a16="http://schemas.microsoft.com/office/drawing/2014/main" id="{00000000-0008-0000-0200-000059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70" name="Text Box 44">
          <a:extLst>
            <a:ext uri="{FF2B5EF4-FFF2-40B4-BE49-F238E27FC236}">
              <a16:creationId xmlns:a16="http://schemas.microsoft.com/office/drawing/2014/main" id="{00000000-0008-0000-0200-00005A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71" name="Text Box 45">
          <a:extLst>
            <a:ext uri="{FF2B5EF4-FFF2-40B4-BE49-F238E27FC236}">
              <a16:creationId xmlns:a16="http://schemas.microsoft.com/office/drawing/2014/main" id="{00000000-0008-0000-0200-00005B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72" name="Text Box 46">
          <a:extLst>
            <a:ext uri="{FF2B5EF4-FFF2-40B4-BE49-F238E27FC236}">
              <a16:creationId xmlns:a16="http://schemas.microsoft.com/office/drawing/2014/main" id="{00000000-0008-0000-0200-00005C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73" name="Text Box 47">
          <a:extLst>
            <a:ext uri="{FF2B5EF4-FFF2-40B4-BE49-F238E27FC236}">
              <a16:creationId xmlns:a16="http://schemas.microsoft.com/office/drawing/2014/main" id="{00000000-0008-0000-0200-00005D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74" name="Text Box 48">
          <a:extLst>
            <a:ext uri="{FF2B5EF4-FFF2-40B4-BE49-F238E27FC236}">
              <a16:creationId xmlns:a16="http://schemas.microsoft.com/office/drawing/2014/main" id="{00000000-0008-0000-0200-00005E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75" name="Text Box 55">
          <a:extLst>
            <a:ext uri="{FF2B5EF4-FFF2-40B4-BE49-F238E27FC236}">
              <a16:creationId xmlns:a16="http://schemas.microsoft.com/office/drawing/2014/main" id="{00000000-0008-0000-0200-00005F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76" name="Text Box 56">
          <a:extLst>
            <a:ext uri="{FF2B5EF4-FFF2-40B4-BE49-F238E27FC236}">
              <a16:creationId xmlns:a16="http://schemas.microsoft.com/office/drawing/2014/main" id="{00000000-0008-0000-0200-000060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77" name="Text Box 57">
          <a:extLst>
            <a:ext uri="{FF2B5EF4-FFF2-40B4-BE49-F238E27FC236}">
              <a16:creationId xmlns:a16="http://schemas.microsoft.com/office/drawing/2014/main" id="{00000000-0008-0000-0200-000061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78" name="Text Box 58">
          <a:extLst>
            <a:ext uri="{FF2B5EF4-FFF2-40B4-BE49-F238E27FC236}">
              <a16:creationId xmlns:a16="http://schemas.microsoft.com/office/drawing/2014/main" id="{00000000-0008-0000-0200-000062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79" name="Text Box 59">
          <a:extLst>
            <a:ext uri="{FF2B5EF4-FFF2-40B4-BE49-F238E27FC236}">
              <a16:creationId xmlns:a16="http://schemas.microsoft.com/office/drawing/2014/main" id="{00000000-0008-0000-0200-000063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80" name="Text Box 60">
          <a:extLst>
            <a:ext uri="{FF2B5EF4-FFF2-40B4-BE49-F238E27FC236}">
              <a16:creationId xmlns:a16="http://schemas.microsoft.com/office/drawing/2014/main" id="{00000000-0008-0000-0200-000064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81" name="Text Box 61">
          <a:extLst>
            <a:ext uri="{FF2B5EF4-FFF2-40B4-BE49-F238E27FC236}">
              <a16:creationId xmlns:a16="http://schemas.microsoft.com/office/drawing/2014/main" id="{00000000-0008-0000-0200-000065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82" name="Text Box 62">
          <a:extLst>
            <a:ext uri="{FF2B5EF4-FFF2-40B4-BE49-F238E27FC236}">
              <a16:creationId xmlns:a16="http://schemas.microsoft.com/office/drawing/2014/main" id="{00000000-0008-0000-0200-000066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83" name="Text Box 63">
          <a:extLst>
            <a:ext uri="{FF2B5EF4-FFF2-40B4-BE49-F238E27FC236}">
              <a16:creationId xmlns:a16="http://schemas.microsoft.com/office/drawing/2014/main" id="{00000000-0008-0000-0200-000067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84" name="Text Box 64">
          <a:extLst>
            <a:ext uri="{FF2B5EF4-FFF2-40B4-BE49-F238E27FC236}">
              <a16:creationId xmlns:a16="http://schemas.microsoft.com/office/drawing/2014/main" id="{00000000-0008-0000-0200-000068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85" name="Text Box 66">
          <a:extLst>
            <a:ext uri="{FF2B5EF4-FFF2-40B4-BE49-F238E27FC236}">
              <a16:creationId xmlns:a16="http://schemas.microsoft.com/office/drawing/2014/main" id="{00000000-0008-0000-0200-000069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86" name="Text Box 67">
          <a:extLst>
            <a:ext uri="{FF2B5EF4-FFF2-40B4-BE49-F238E27FC236}">
              <a16:creationId xmlns:a16="http://schemas.microsoft.com/office/drawing/2014/main" id="{00000000-0008-0000-0200-00006A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87" name="Text Box 68">
          <a:extLst>
            <a:ext uri="{FF2B5EF4-FFF2-40B4-BE49-F238E27FC236}">
              <a16:creationId xmlns:a16="http://schemas.microsoft.com/office/drawing/2014/main" id="{00000000-0008-0000-0200-00006B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88" name="Text Box 69">
          <a:extLst>
            <a:ext uri="{FF2B5EF4-FFF2-40B4-BE49-F238E27FC236}">
              <a16:creationId xmlns:a16="http://schemas.microsoft.com/office/drawing/2014/main" id="{00000000-0008-0000-0200-00006C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89" name="Text Box 70">
          <a:extLst>
            <a:ext uri="{FF2B5EF4-FFF2-40B4-BE49-F238E27FC236}">
              <a16:creationId xmlns:a16="http://schemas.microsoft.com/office/drawing/2014/main" id="{00000000-0008-0000-0200-00006D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90" name="Text Box 71">
          <a:extLst>
            <a:ext uri="{FF2B5EF4-FFF2-40B4-BE49-F238E27FC236}">
              <a16:creationId xmlns:a16="http://schemas.microsoft.com/office/drawing/2014/main" id="{00000000-0008-0000-0200-00006E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91" name="Text Box 72">
          <a:extLst>
            <a:ext uri="{FF2B5EF4-FFF2-40B4-BE49-F238E27FC236}">
              <a16:creationId xmlns:a16="http://schemas.microsoft.com/office/drawing/2014/main" id="{00000000-0008-0000-0200-00006F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92" name="Text Box 73">
          <a:extLst>
            <a:ext uri="{FF2B5EF4-FFF2-40B4-BE49-F238E27FC236}">
              <a16:creationId xmlns:a16="http://schemas.microsoft.com/office/drawing/2014/main" id="{00000000-0008-0000-0200-000070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93" name="Text Box 74">
          <a:extLst>
            <a:ext uri="{FF2B5EF4-FFF2-40B4-BE49-F238E27FC236}">
              <a16:creationId xmlns:a16="http://schemas.microsoft.com/office/drawing/2014/main" id="{00000000-0008-0000-0200-000071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94" name="Text Box 75">
          <a:extLst>
            <a:ext uri="{FF2B5EF4-FFF2-40B4-BE49-F238E27FC236}">
              <a16:creationId xmlns:a16="http://schemas.microsoft.com/office/drawing/2014/main" id="{00000000-0008-0000-0200-000072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95" name="Text Box 77">
          <a:extLst>
            <a:ext uri="{FF2B5EF4-FFF2-40B4-BE49-F238E27FC236}">
              <a16:creationId xmlns:a16="http://schemas.microsoft.com/office/drawing/2014/main" id="{00000000-0008-0000-0200-000073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96" name="Text Box 78">
          <a:extLst>
            <a:ext uri="{FF2B5EF4-FFF2-40B4-BE49-F238E27FC236}">
              <a16:creationId xmlns:a16="http://schemas.microsoft.com/office/drawing/2014/main" id="{00000000-0008-0000-0200-000074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97" name="Text Box 80">
          <a:extLst>
            <a:ext uri="{FF2B5EF4-FFF2-40B4-BE49-F238E27FC236}">
              <a16:creationId xmlns:a16="http://schemas.microsoft.com/office/drawing/2014/main" id="{00000000-0008-0000-0200-000075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98" name="Text Box 81">
          <a:extLst>
            <a:ext uri="{FF2B5EF4-FFF2-40B4-BE49-F238E27FC236}">
              <a16:creationId xmlns:a16="http://schemas.microsoft.com/office/drawing/2014/main" id="{00000000-0008-0000-0200-000076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399" name="Text Box 39">
          <a:extLst>
            <a:ext uri="{FF2B5EF4-FFF2-40B4-BE49-F238E27FC236}">
              <a16:creationId xmlns:a16="http://schemas.microsoft.com/office/drawing/2014/main" id="{00000000-0008-0000-0200-000077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00" name="Text Box 40">
          <a:extLst>
            <a:ext uri="{FF2B5EF4-FFF2-40B4-BE49-F238E27FC236}">
              <a16:creationId xmlns:a16="http://schemas.microsoft.com/office/drawing/2014/main" id="{00000000-0008-0000-0200-000078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01" name="Text Box 41">
          <a:extLst>
            <a:ext uri="{FF2B5EF4-FFF2-40B4-BE49-F238E27FC236}">
              <a16:creationId xmlns:a16="http://schemas.microsoft.com/office/drawing/2014/main" id="{00000000-0008-0000-0200-000079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02" name="Text Box 42">
          <a:extLst>
            <a:ext uri="{FF2B5EF4-FFF2-40B4-BE49-F238E27FC236}">
              <a16:creationId xmlns:a16="http://schemas.microsoft.com/office/drawing/2014/main" id="{00000000-0008-0000-0200-00007A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03" name="Text Box 43">
          <a:extLst>
            <a:ext uri="{FF2B5EF4-FFF2-40B4-BE49-F238E27FC236}">
              <a16:creationId xmlns:a16="http://schemas.microsoft.com/office/drawing/2014/main" id="{00000000-0008-0000-0200-00007B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04" name="Text Box 44">
          <a:extLst>
            <a:ext uri="{FF2B5EF4-FFF2-40B4-BE49-F238E27FC236}">
              <a16:creationId xmlns:a16="http://schemas.microsoft.com/office/drawing/2014/main" id="{00000000-0008-0000-0200-00007C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05" name="Text Box 45">
          <a:extLst>
            <a:ext uri="{FF2B5EF4-FFF2-40B4-BE49-F238E27FC236}">
              <a16:creationId xmlns:a16="http://schemas.microsoft.com/office/drawing/2014/main" id="{00000000-0008-0000-0200-00007D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06" name="Text Box 46">
          <a:extLst>
            <a:ext uri="{FF2B5EF4-FFF2-40B4-BE49-F238E27FC236}">
              <a16:creationId xmlns:a16="http://schemas.microsoft.com/office/drawing/2014/main" id="{00000000-0008-0000-0200-00007E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07" name="Text Box 47">
          <a:extLst>
            <a:ext uri="{FF2B5EF4-FFF2-40B4-BE49-F238E27FC236}">
              <a16:creationId xmlns:a16="http://schemas.microsoft.com/office/drawing/2014/main" id="{00000000-0008-0000-0200-00007F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08" name="Text Box 48">
          <a:extLst>
            <a:ext uri="{FF2B5EF4-FFF2-40B4-BE49-F238E27FC236}">
              <a16:creationId xmlns:a16="http://schemas.microsoft.com/office/drawing/2014/main" id="{00000000-0008-0000-0200-000080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09" name="Text Box 55">
          <a:extLst>
            <a:ext uri="{FF2B5EF4-FFF2-40B4-BE49-F238E27FC236}">
              <a16:creationId xmlns:a16="http://schemas.microsoft.com/office/drawing/2014/main" id="{00000000-0008-0000-0200-000081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10" name="Text Box 56">
          <a:extLst>
            <a:ext uri="{FF2B5EF4-FFF2-40B4-BE49-F238E27FC236}">
              <a16:creationId xmlns:a16="http://schemas.microsoft.com/office/drawing/2014/main" id="{00000000-0008-0000-0200-000082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11" name="Text Box 57">
          <a:extLst>
            <a:ext uri="{FF2B5EF4-FFF2-40B4-BE49-F238E27FC236}">
              <a16:creationId xmlns:a16="http://schemas.microsoft.com/office/drawing/2014/main" id="{00000000-0008-0000-0200-000083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12" name="Text Box 58">
          <a:extLst>
            <a:ext uri="{FF2B5EF4-FFF2-40B4-BE49-F238E27FC236}">
              <a16:creationId xmlns:a16="http://schemas.microsoft.com/office/drawing/2014/main" id="{00000000-0008-0000-0200-000084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13" name="Text Box 59">
          <a:extLst>
            <a:ext uri="{FF2B5EF4-FFF2-40B4-BE49-F238E27FC236}">
              <a16:creationId xmlns:a16="http://schemas.microsoft.com/office/drawing/2014/main" id="{00000000-0008-0000-0200-000085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14" name="Text Box 60">
          <a:extLst>
            <a:ext uri="{FF2B5EF4-FFF2-40B4-BE49-F238E27FC236}">
              <a16:creationId xmlns:a16="http://schemas.microsoft.com/office/drawing/2014/main" id="{00000000-0008-0000-0200-000086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15" name="Text Box 61">
          <a:extLst>
            <a:ext uri="{FF2B5EF4-FFF2-40B4-BE49-F238E27FC236}">
              <a16:creationId xmlns:a16="http://schemas.microsoft.com/office/drawing/2014/main" id="{00000000-0008-0000-0200-000087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16" name="Text Box 62">
          <a:extLst>
            <a:ext uri="{FF2B5EF4-FFF2-40B4-BE49-F238E27FC236}">
              <a16:creationId xmlns:a16="http://schemas.microsoft.com/office/drawing/2014/main" id="{00000000-0008-0000-0200-000088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17" name="Text Box 63">
          <a:extLst>
            <a:ext uri="{FF2B5EF4-FFF2-40B4-BE49-F238E27FC236}">
              <a16:creationId xmlns:a16="http://schemas.microsoft.com/office/drawing/2014/main" id="{00000000-0008-0000-0200-000089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18" name="Text Box 64">
          <a:extLst>
            <a:ext uri="{FF2B5EF4-FFF2-40B4-BE49-F238E27FC236}">
              <a16:creationId xmlns:a16="http://schemas.microsoft.com/office/drawing/2014/main" id="{00000000-0008-0000-0200-00008A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19" name="Text Box 66">
          <a:extLst>
            <a:ext uri="{FF2B5EF4-FFF2-40B4-BE49-F238E27FC236}">
              <a16:creationId xmlns:a16="http://schemas.microsoft.com/office/drawing/2014/main" id="{00000000-0008-0000-0200-00008B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20" name="Text Box 67">
          <a:extLst>
            <a:ext uri="{FF2B5EF4-FFF2-40B4-BE49-F238E27FC236}">
              <a16:creationId xmlns:a16="http://schemas.microsoft.com/office/drawing/2014/main" id="{00000000-0008-0000-0200-00008C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21" name="Text Box 68">
          <a:extLst>
            <a:ext uri="{FF2B5EF4-FFF2-40B4-BE49-F238E27FC236}">
              <a16:creationId xmlns:a16="http://schemas.microsoft.com/office/drawing/2014/main" id="{00000000-0008-0000-0200-00008D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22" name="Text Box 69">
          <a:extLst>
            <a:ext uri="{FF2B5EF4-FFF2-40B4-BE49-F238E27FC236}">
              <a16:creationId xmlns:a16="http://schemas.microsoft.com/office/drawing/2014/main" id="{00000000-0008-0000-0200-00008E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23" name="Text Box 70">
          <a:extLst>
            <a:ext uri="{FF2B5EF4-FFF2-40B4-BE49-F238E27FC236}">
              <a16:creationId xmlns:a16="http://schemas.microsoft.com/office/drawing/2014/main" id="{00000000-0008-0000-0200-00008F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24" name="Text Box 71">
          <a:extLst>
            <a:ext uri="{FF2B5EF4-FFF2-40B4-BE49-F238E27FC236}">
              <a16:creationId xmlns:a16="http://schemas.microsoft.com/office/drawing/2014/main" id="{00000000-0008-0000-0200-000090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25" name="Text Box 72">
          <a:extLst>
            <a:ext uri="{FF2B5EF4-FFF2-40B4-BE49-F238E27FC236}">
              <a16:creationId xmlns:a16="http://schemas.microsoft.com/office/drawing/2014/main" id="{00000000-0008-0000-0200-000091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26" name="Text Box 73">
          <a:extLst>
            <a:ext uri="{FF2B5EF4-FFF2-40B4-BE49-F238E27FC236}">
              <a16:creationId xmlns:a16="http://schemas.microsoft.com/office/drawing/2014/main" id="{00000000-0008-0000-0200-000092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27" name="Text Box 74">
          <a:extLst>
            <a:ext uri="{FF2B5EF4-FFF2-40B4-BE49-F238E27FC236}">
              <a16:creationId xmlns:a16="http://schemas.microsoft.com/office/drawing/2014/main" id="{00000000-0008-0000-0200-000093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28" name="Text Box 75">
          <a:extLst>
            <a:ext uri="{FF2B5EF4-FFF2-40B4-BE49-F238E27FC236}">
              <a16:creationId xmlns:a16="http://schemas.microsoft.com/office/drawing/2014/main" id="{00000000-0008-0000-0200-000094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29" name="Text Box 77">
          <a:extLst>
            <a:ext uri="{FF2B5EF4-FFF2-40B4-BE49-F238E27FC236}">
              <a16:creationId xmlns:a16="http://schemas.microsoft.com/office/drawing/2014/main" id="{00000000-0008-0000-0200-000095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30" name="Text Box 78">
          <a:extLst>
            <a:ext uri="{FF2B5EF4-FFF2-40B4-BE49-F238E27FC236}">
              <a16:creationId xmlns:a16="http://schemas.microsoft.com/office/drawing/2014/main" id="{00000000-0008-0000-0200-000096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31" name="Text Box 80">
          <a:extLst>
            <a:ext uri="{FF2B5EF4-FFF2-40B4-BE49-F238E27FC236}">
              <a16:creationId xmlns:a16="http://schemas.microsoft.com/office/drawing/2014/main" id="{00000000-0008-0000-0200-000097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32" name="Text Box 81">
          <a:extLst>
            <a:ext uri="{FF2B5EF4-FFF2-40B4-BE49-F238E27FC236}">
              <a16:creationId xmlns:a16="http://schemas.microsoft.com/office/drawing/2014/main" id="{00000000-0008-0000-0200-000098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33" name="Text Box 39">
          <a:extLst>
            <a:ext uri="{FF2B5EF4-FFF2-40B4-BE49-F238E27FC236}">
              <a16:creationId xmlns:a16="http://schemas.microsoft.com/office/drawing/2014/main" id="{00000000-0008-0000-0200-000099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34" name="Text Box 40">
          <a:extLst>
            <a:ext uri="{FF2B5EF4-FFF2-40B4-BE49-F238E27FC236}">
              <a16:creationId xmlns:a16="http://schemas.microsoft.com/office/drawing/2014/main" id="{00000000-0008-0000-0200-00009A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35" name="Text Box 41">
          <a:extLst>
            <a:ext uri="{FF2B5EF4-FFF2-40B4-BE49-F238E27FC236}">
              <a16:creationId xmlns:a16="http://schemas.microsoft.com/office/drawing/2014/main" id="{00000000-0008-0000-0200-00009B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36" name="Text Box 42">
          <a:extLst>
            <a:ext uri="{FF2B5EF4-FFF2-40B4-BE49-F238E27FC236}">
              <a16:creationId xmlns:a16="http://schemas.microsoft.com/office/drawing/2014/main" id="{00000000-0008-0000-0200-00009C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37" name="Text Box 43">
          <a:extLst>
            <a:ext uri="{FF2B5EF4-FFF2-40B4-BE49-F238E27FC236}">
              <a16:creationId xmlns:a16="http://schemas.microsoft.com/office/drawing/2014/main" id="{00000000-0008-0000-0200-00009D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38" name="Text Box 44">
          <a:extLst>
            <a:ext uri="{FF2B5EF4-FFF2-40B4-BE49-F238E27FC236}">
              <a16:creationId xmlns:a16="http://schemas.microsoft.com/office/drawing/2014/main" id="{00000000-0008-0000-0200-00009E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39" name="Text Box 45">
          <a:extLst>
            <a:ext uri="{FF2B5EF4-FFF2-40B4-BE49-F238E27FC236}">
              <a16:creationId xmlns:a16="http://schemas.microsoft.com/office/drawing/2014/main" id="{00000000-0008-0000-0200-00009F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40" name="Text Box 46">
          <a:extLst>
            <a:ext uri="{FF2B5EF4-FFF2-40B4-BE49-F238E27FC236}">
              <a16:creationId xmlns:a16="http://schemas.microsoft.com/office/drawing/2014/main" id="{00000000-0008-0000-0200-0000A0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41" name="Text Box 47">
          <a:extLst>
            <a:ext uri="{FF2B5EF4-FFF2-40B4-BE49-F238E27FC236}">
              <a16:creationId xmlns:a16="http://schemas.microsoft.com/office/drawing/2014/main" id="{00000000-0008-0000-0200-0000A1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42" name="Text Box 48">
          <a:extLst>
            <a:ext uri="{FF2B5EF4-FFF2-40B4-BE49-F238E27FC236}">
              <a16:creationId xmlns:a16="http://schemas.microsoft.com/office/drawing/2014/main" id="{00000000-0008-0000-0200-0000A2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43" name="Text Box 55">
          <a:extLst>
            <a:ext uri="{FF2B5EF4-FFF2-40B4-BE49-F238E27FC236}">
              <a16:creationId xmlns:a16="http://schemas.microsoft.com/office/drawing/2014/main" id="{00000000-0008-0000-0200-0000A3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44" name="Text Box 56">
          <a:extLst>
            <a:ext uri="{FF2B5EF4-FFF2-40B4-BE49-F238E27FC236}">
              <a16:creationId xmlns:a16="http://schemas.microsoft.com/office/drawing/2014/main" id="{00000000-0008-0000-0200-0000A4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45" name="Text Box 57">
          <a:extLst>
            <a:ext uri="{FF2B5EF4-FFF2-40B4-BE49-F238E27FC236}">
              <a16:creationId xmlns:a16="http://schemas.microsoft.com/office/drawing/2014/main" id="{00000000-0008-0000-0200-0000A5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46" name="Text Box 58">
          <a:extLst>
            <a:ext uri="{FF2B5EF4-FFF2-40B4-BE49-F238E27FC236}">
              <a16:creationId xmlns:a16="http://schemas.microsoft.com/office/drawing/2014/main" id="{00000000-0008-0000-0200-0000A6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47" name="Text Box 59">
          <a:extLst>
            <a:ext uri="{FF2B5EF4-FFF2-40B4-BE49-F238E27FC236}">
              <a16:creationId xmlns:a16="http://schemas.microsoft.com/office/drawing/2014/main" id="{00000000-0008-0000-0200-0000A7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48" name="Text Box 60">
          <a:extLst>
            <a:ext uri="{FF2B5EF4-FFF2-40B4-BE49-F238E27FC236}">
              <a16:creationId xmlns:a16="http://schemas.microsoft.com/office/drawing/2014/main" id="{00000000-0008-0000-0200-0000A8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49" name="Text Box 61">
          <a:extLst>
            <a:ext uri="{FF2B5EF4-FFF2-40B4-BE49-F238E27FC236}">
              <a16:creationId xmlns:a16="http://schemas.microsoft.com/office/drawing/2014/main" id="{00000000-0008-0000-0200-0000A9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50" name="Text Box 62">
          <a:extLst>
            <a:ext uri="{FF2B5EF4-FFF2-40B4-BE49-F238E27FC236}">
              <a16:creationId xmlns:a16="http://schemas.microsoft.com/office/drawing/2014/main" id="{00000000-0008-0000-0200-0000AA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51" name="Text Box 63">
          <a:extLst>
            <a:ext uri="{FF2B5EF4-FFF2-40B4-BE49-F238E27FC236}">
              <a16:creationId xmlns:a16="http://schemas.microsoft.com/office/drawing/2014/main" id="{00000000-0008-0000-0200-0000AB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52" name="Text Box 64">
          <a:extLst>
            <a:ext uri="{FF2B5EF4-FFF2-40B4-BE49-F238E27FC236}">
              <a16:creationId xmlns:a16="http://schemas.microsoft.com/office/drawing/2014/main" id="{00000000-0008-0000-0200-0000AC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53" name="Text Box 66">
          <a:extLst>
            <a:ext uri="{FF2B5EF4-FFF2-40B4-BE49-F238E27FC236}">
              <a16:creationId xmlns:a16="http://schemas.microsoft.com/office/drawing/2014/main" id="{00000000-0008-0000-0200-0000AD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54" name="Text Box 67">
          <a:extLst>
            <a:ext uri="{FF2B5EF4-FFF2-40B4-BE49-F238E27FC236}">
              <a16:creationId xmlns:a16="http://schemas.microsoft.com/office/drawing/2014/main" id="{00000000-0008-0000-0200-0000AE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55" name="Text Box 68">
          <a:extLst>
            <a:ext uri="{FF2B5EF4-FFF2-40B4-BE49-F238E27FC236}">
              <a16:creationId xmlns:a16="http://schemas.microsoft.com/office/drawing/2014/main" id="{00000000-0008-0000-0200-0000AF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56" name="Text Box 69">
          <a:extLst>
            <a:ext uri="{FF2B5EF4-FFF2-40B4-BE49-F238E27FC236}">
              <a16:creationId xmlns:a16="http://schemas.microsoft.com/office/drawing/2014/main" id="{00000000-0008-0000-0200-0000B0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57" name="Text Box 70">
          <a:extLst>
            <a:ext uri="{FF2B5EF4-FFF2-40B4-BE49-F238E27FC236}">
              <a16:creationId xmlns:a16="http://schemas.microsoft.com/office/drawing/2014/main" id="{00000000-0008-0000-0200-0000B1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58" name="Text Box 71">
          <a:extLst>
            <a:ext uri="{FF2B5EF4-FFF2-40B4-BE49-F238E27FC236}">
              <a16:creationId xmlns:a16="http://schemas.microsoft.com/office/drawing/2014/main" id="{00000000-0008-0000-0200-0000B2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59" name="Text Box 72">
          <a:extLst>
            <a:ext uri="{FF2B5EF4-FFF2-40B4-BE49-F238E27FC236}">
              <a16:creationId xmlns:a16="http://schemas.microsoft.com/office/drawing/2014/main" id="{00000000-0008-0000-0200-0000B3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60" name="Text Box 73">
          <a:extLst>
            <a:ext uri="{FF2B5EF4-FFF2-40B4-BE49-F238E27FC236}">
              <a16:creationId xmlns:a16="http://schemas.microsoft.com/office/drawing/2014/main" id="{00000000-0008-0000-0200-0000B4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61" name="Text Box 74">
          <a:extLst>
            <a:ext uri="{FF2B5EF4-FFF2-40B4-BE49-F238E27FC236}">
              <a16:creationId xmlns:a16="http://schemas.microsoft.com/office/drawing/2014/main" id="{00000000-0008-0000-0200-0000B5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62" name="Text Box 75">
          <a:extLst>
            <a:ext uri="{FF2B5EF4-FFF2-40B4-BE49-F238E27FC236}">
              <a16:creationId xmlns:a16="http://schemas.microsoft.com/office/drawing/2014/main" id="{00000000-0008-0000-0200-0000B6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63" name="Text Box 77">
          <a:extLst>
            <a:ext uri="{FF2B5EF4-FFF2-40B4-BE49-F238E27FC236}">
              <a16:creationId xmlns:a16="http://schemas.microsoft.com/office/drawing/2014/main" id="{00000000-0008-0000-0200-0000B7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64" name="Text Box 78">
          <a:extLst>
            <a:ext uri="{FF2B5EF4-FFF2-40B4-BE49-F238E27FC236}">
              <a16:creationId xmlns:a16="http://schemas.microsoft.com/office/drawing/2014/main" id="{00000000-0008-0000-0200-0000B8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65" name="Text Box 80">
          <a:extLst>
            <a:ext uri="{FF2B5EF4-FFF2-40B4-BE49-F238E27FC236}">
              <a16:creationId xmlns:a16="http://schemas.microsoft.com/office/drawing/2014/main" id="{00000000-0008-0000-0200-0000B9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66" name="Text Box 81">
          <a:extLst>
            <a:ext uri="{FF2B5EF4-FFF2-40B4-BE49-F238E27FC236}">
              <a16:creationId xmlns:a16="http://schemas.microsoft.com/office/drawing/2014/main" id="{00000000-0008-0000-0200-0000BA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67" name="Text Box 3">
          <a:extLst>
            <a:ext uri="{FF2B5EF4-FFF2-40B4-BE49-F238E27FC236}">
              <a16:creationId xmlns:a16="http://schemas.microsoft.com/office/drawing/2014/main" id="{00000000-0008-0000-0200-0000BB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68" name="Text Box 4">
          <a:extLst>
            <a:ext uri="{FF2B5EF4-FFF2-40B4-BE49-F238E27FC236}">
              <a16:creationId xmlns:a16="http://schemas.microsoft.com/office/drawing/2014/main" id="{00000000-0008-0000-0200-0000BC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69" name="Text Box 5">
          <a:extLst>
            <a:ext uri="{FF2B5EF4-FFF2-40B4-BE49-F238E27FC236}">
              <a16:creationId xmlns:a16="http://schemas.microsoft.com/office/drawing/2014/main" id="{00000000-0008-0000-0200-0000BD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70" name="Text Box 6">
          <a:extLst>
            <a:ext uri="{FF2B5EF4-FFF2-40B4-BE49-F238E27FC236}">
              <a16:creationId xmlns:a16="http://schemas.microsoft.com/office/drawing/2014/main" id="{00000000-0008-0000-0200-0000BE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71" name="Text Box 7">
          <a:extLst>
            <a:ext uri="{FF2B5EF4-FFF2-40B4-BE49-F238E27FC236}">
              <a16:creationId xmlns:a16="http://schemas.microsoft.com/office/drawing/2014/main" id="{00000000-0008-0000-0200-0000BF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72" name="Text Box 8">
          <a:extLst>
            <a:ext uri="{FF2B5EF4-FFF2-40B4-BE49-F238E27FC236}">
              <a16:creationId xmlns:a16="http://schemas.microsoft.com/office/drawing/2014/main" id="{00000000-0008-0000-0200-0000C0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73" name="Text Box 9">
          <a:extLst>
            <a:ext uri="{FF2B5EF4-FFF2-40B4-BE49-F238E27FC236}">
              <a16:creationId xmlns:a16="http://schemas.microsoft.com/office/drawing/2014/main" id="{00000000-0008-0000-0200-0000C1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74" name="Text Box 10">
          <a:extLst>
            <a:ext uri="{FF2B5EF4-FFF2-40B4-BE49-F238E27FC236}">
              <a16:creationId xmlns:a16="http://schemas.microsoft.com/office/drawing/2014/main" id="{00000000-0008-0000-0200-0000C2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75" name="Text Box 11">
          <a:extLst>
            <a:ext uri="{FF2B5EF4-FFF2-40B4-BE49-F238E27FC236}">
              <a16:creationId xmlns:a16="http://schemas.microsoft.com/office/drawing/2014/main" id="{00000000-0008-0000-0200-0000C3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76" name="Text Box 12">
          <a:extLst>
            <a:ext uri="{FF2B5EF4-FFF2-40B4-BE49-F238E27FC236}">
              <a16:creationId xmlns:a16="http://schemas.microsoft.com/office/drawing/2014/main" id="{00000000-0008-0000-0200-0000C4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77" name="Text Box 49">
          <a:extLst>
            <a:ext uri="{FF2B5EF4-FFF2-40B4-BE49-F238E27FC236}">
              <a16:creationId xmlns:a16="http://schemas.microsoft.com/office/drawing/2014/main" id="{00000000-0008-0000-0200-0000C5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78" name="Text Box 50">
          <a:extLst>
            <a:ext uri="{FF2B5EF4-FFF2-40B4-BE49-F238E27FC236}">
              <a16:creationId xmlns:a16="http://schemas.microsoft.com/office/drawing/2014/main" id="{00000000-0008-0000-0200-0000C6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79" name="Text Box 52">
          <a:extLst>
            <a:ext uri="{FF2B5EF4-FFF2-40B4-BE49-F238E27FC236}">
              <a16:creationId xmlns:a16="http://schemas.microsoft.com/office/drawing/2014/main" id="{00000000-0008-0000-0200-0000C7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80" name="Text Box 53">
          <a:extLst>
            <a:ext uri="{FF2B5EF4-FFF2-40B4-BE49-F238E27FC236}">
              <a16:creationId xmlns:a16="http://schemas.microsoft.com/office/drawing/2014/main" id="{00000000-0008-0000-0200-0000C8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81" name="Text Box 3">
          <a:extLst>
            <a:ext uri="{FF2B5EF4-FFF2-40B4-BE49-F238E27FC236}">
              <a16:creationId xmlns:a16="http://schemas.microsoft.com/office/drawing/2014/main" id="{00000000-0008-0000-0200-0000C9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82" name="Text Box 4">
          <a:extLst>
            <a:ext uri="{FF2B5EF4-FFF2-40B4-BE49-F238E27FC236}">
              <a16:creationId xmlns:a16="http://schemas.microsoft.com/office/drawing/2014/main" id="{00000000-0008-0000-0200-0000CA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83" name="Text Box 5">
          <a:extLst>
            <a:ext uri="{FF2B5EF4-FFF2-40B4-BE49-F238E27FC236}">
              <a16:creationId xmlns:a16="http://schemas.microsoft.com/office/drawing/2014/main" id="{00000000-0008-0000-0200-0000CB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84" name="Text Box 6">
          <a:extLst>
            <a:ext uri="{FF2B5EF4-FFF2-40B4-BE49-F238E27FC236}">
              <a16:creationId xmlns:a16="http://schemas.microsoft.com/office/drawing/2014/main" id="{00000000-0008-0000-0200-0000CC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85" name="Text Box 7">
          <a:extLst>
            <a:ext uri="{FF2B5EF4-FFF2-40B4-BE49-F238E27FC236}">
              <a16:creationId xmlns:a16="http://schemas.microsoft.com/office/drawing/2014/main" id="{00000000-0008-0000-0200-0000CD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86" name="Text Box 8">
          <a:extLst>
            <a:ext uri="{FF2B5EF4-FFF2-40B4-BE49-F238E27FC236}">
              <a16:creationId xmlns:a16="http://schemas.microsoft.com/office/drawing/2014/main" id="{00000000-0008-0000-0200-0000CE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87" name="Text Box 9">
          <a:extLst>
            <a:ext uri="{FF2B5EF4-FFF2-40B4-BE49-F238E27FC236}">
              <a16:creationId xmlns:a16="http://schemas.microsoft.com/office/drawing/2014/main" id="{00000000-0008-0000-0200-0000CF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88" name="Text Box 10">
          <a:extLst>
            <a:ext uri="{FF2B5EF4-FFF2-40B4-BE49-F238E27FC236}">
              <a16:creationId xmlns:a16="http://schemas.microsoft.com/office/drawing/2014/main" id="{00000000-0008-0000-0200-0000D0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89" name="Text Box 11">
          <a:extLst>
            <a:ext uri="{FF2B5EF4-FFF2-40B4-BE49-F238E27FC236}">
              <a16:creationId xmlns:a16="http://schemas.microsoft.com/office/drawing/2014/main" id="{00000000-0008-0000-0200-0000D1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90" name="Text Box 12">
          <a:extLst>
            <a:ext uri="{FF2B5EF4-FFF2-40B4-BE49-F238E27FC236}">
              <a16:creationId xmlns:a16="http://schemas.microsoft.com/office/drawing/2014/main" id="{00000000-0008-0000-0200-0000D2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91" name="Text Box 39">
          <a:extLst>
            <a:ext uri="{FF2B5EF4-FFF2-40B4-BE49-F238E27FC236}">
              <a16:creationId xmlns:a16="http://schemas.microsoft.com/office/drawing/2014/main" id="{00000000-0008-0000-0200-0000D3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92" name="Text Box 40">
          <a:extLst>
            <a:ext uri="{FF2B5EF4-FFF2-40B4-BE49-F238E27FC236}">
              <a16:creationId xmlns:a16="http://schemas.microsoft.com/office/drawing/2014/main" id="{00000000-0008-0000-0200-0000D4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93" name="Text Box 41">
          <a:extLst>
            <a:ext uri="{FF2B5EF4-FFF2-40B4-BE49-F238E27FC236}">
              <a16:creationId xmlns:a16="http://schemas.microsoft.com/office/drawing/2014/main" id="{00000000-0008-0000-0200-0000D5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94" name="Text Box 42">
          <a:extLst>
            <a:ext uri="{FF2B5EF4-FFF2-40B4-BE49-F238E27FC236}">
              <a16:creationId xmlns:a16="http://schemas.microsoft.com/office/drawing/2014/main" id="{00000000-0008-0000-0200-0000D6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95" name="Text Box 43">
          <a:extLst>
            <a:ext uri="{FF2B5EF4-FFF2-40B4-BE49-F238E27FC236}">
              <a16:creationId xmlns:a16="http://schemas.microsoft.com/office/drawing/2014/main" id="{00000000-0008-0000-0200-0000D7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96" name="Text Box 44">
          <a:extLst>
            <a:ext uri="{FF2B5EF4-FFF2-40B4-BE49-F238E27FC236}">
              <a16:creationId xmlns:a16="http://schemas.microsoft.com/office/drawing/2014/main" id="{00000000-0008-0000-0200-0000D8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97" name="Text Box 45">
          <a:extLst>
            <a:ext uri="{FF2B5EF4-FFF2-40B4-BE49-F238E27FC236}">
              <a16:creationId xmlns:a16="http://schemas.microsoft.com/office/drawing/2014/main" id="{00000000-0008-0000-0200-0000D9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98" name="Text Box 46">
          <a:extLst>
            <a:ext uri="{FF2B5EF4-FFF2-40B4-BE49-F238E27FC236}">
              <a16:creationId xmlns:a16="http://schemas.microsoft.com/office/drawing/2014/main" id="{00000000-0008-0000-0200-0000DA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499" name="Text Box 47">
          <a:extLst>
            <a:ext uri="{FF2B5EF4-FFF2-40B4-BE49-F238E27FC236}">
              <a16:creationId xmlns:a16="http://schemas.microsoft.com/office/drawing/2014/main" id="{00000000-0008-0000-0200-0000DB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00" name="Text Box 48">
          <a:extLst>
            <a:ext uri="{FF2B5EF4-FFF2-40B4-BE49-F238E27FC236}">
              <a16:creationId xmlns:a16="http://schemas.microsoft.com/office/drawing/2014/main" id="{00000000-0008-0000-0200-0000DC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01" name="Text Box 49">
          <a:extLst>
            <a:ext uri="{FF2B5EF4-FFF2-40B4-BE49-F238E27FC236}">
              <a16:creationId xmlns:a16="http://schemas.microsoft.com/office/drawing/2014/main" id="{00000000-0008-0000-0200-0000DD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02" name="Text Box 50">
          <a:extLst>
            <a:ext uri="{FF2B5EF4-FFF2-40B4-BE49-F238E27FC236}">
              <a16:creationId xmlns:a16="http://schemas.microsoft.com/office/drawing/2014/main" id="{00000000-0008-0000-0200-0000DE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03" name="Text Box 52">
          <a:extLst>
            <a:ext uri="{FF2B5EF4-FFF2-40B4-BE49-F238E27FC236}">
              <a16:creationId xmlns:a16="http://schemas.microsoft.com/office/drawing/2014/main" id="{00000000-0008-0000-0200-0000DF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04" name="Text Box 53">
          <a:extLst>
            <a:ext uri="{FF2B5EF4-FFF2-40B4-BE49-F238E27FC236}">
              <a16:creationId xmlns:a16="http://schemas.microsoft.com/office/drawing/2014/main" id="{00000000-0008-0000-0200-0000E0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05" name="Text Box 55">
          <a:extLst>
            <a:ext uri="{FF2B5EF4-FFF2-40B4-BE49-F238E27FC236}">
              <a16:creationId xmlns:a16="http://schemas.microsoft.com/office/drawing/2014/main" id="{00000000-0008-0000-0200-0000E1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06" name="Text Box 56">
          <a:extLst>
            <a:ext uri="{FF2B5EF4-FFF2-40B4-BE49-F238E27FC236}">
              <a16:creationId xmlns:a16="http://schemas.microsoft.com/office/drawing/2014/main" id="{00000000-0008-0000-0200-0000E2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07" name="Text Box 57">
          <a:extLst>
            <a:ext uri="{FF2B5EF4-FFF2-40B4-BE49-F238E27FC236}">
              <a16:creationId xmlns:a16="http://schemas.microsoft.com/office/drawing/2014/main" id="{00000000-0008-0000-0200-0000E3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08" name="Text Box 58">
          <a:extLst>
            <a:ext uri="{FF2B5EF4-FFF2-40B4-BE49-F238E27FC236}">
              <a16:creationId xmlns:a16="http://schemas.microsoft.com/office/drawing/2014/main" id="{00000000-0008-0000-0200-0000E4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09" name="Text Box 59">
          <a:extLst>
            <a:ext uri="{FF2B5EF4-FFF2-40B4-BE49-F238E27FC236}">
              <a16:creationId xmlns:a16="http://schemas.microsoft.com/office/drawing/2014/main" id="{00000000-0008-0000-0200-0000E5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10" name="Text Box 60">
          <a:extLst>
            <a:ext uri="{FF2B5EF4-FFF2-40B4-BE49-F238E27FC236}">
              <a16:creationId xmlns:a16="http://schemas.microsoft.com/office/drawing/2014/main" id="{00000000-0008-0000-0200-0000E6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11" name="Text Box 61">
          <a:extLst>
            <a:ext uri="{FF2B5EF4-FFF2-40B4-BE49-F238E27FC236}">
              <a16:creationId xmlns:a16="http://schemas.microsoft.com/office/drawing/2014/main" id="{00000000-0008-0000-0200-0000E7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12" name="Text Box 62">
          <a:extLst>
            <a:ext uri="{FF2B5EF4-FFF2-40B4-BE49-F238E27FC236}">
              <a16:creationId xmlns:a16="http://schemas.microsoft.com/office/drawing/2014/main" id="{00000000-0008-0000-0200-0000E8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13" name="Text Box 63">
          <a:extLst>
            <a:ext uri="{FF2B5EF4-FFF2-40B4-BE49-F238E27FC236}">
              <a16:creationId xmlns:a16="http://schemas.microsoft.com/office/drawing/2014/main" id="{00000000-0008-0000-0200-0000E9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14" name="Text Box 64">
          <a:extLst>
            <a:ext uri="{FF2B5EF4-FFF2-40B4-BE49-F238E27FC236}">
              <a16:creationId xmlns:a16="http://schemas.microsoft.com/office/drawing/2014/main" id="{00000000-0008-0000-0200-0000EA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15" name="Text Box 66">
          <a:extLst>
            <a:ext uri="{FF2B5EF4-FFF2-40B4-BE49-F238E27FC236}">
              <a16:creationId xmlns:a16="http://schemas.microsoft.com/office/drawing/2014/main" id="{00000000-0008-0000-0200-0000EB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16" name="Text Box 67">
          <a:extLst>
            <a:ext uri="{FF2B5EF4-FFF2-40B4-BE49-F238E27FC236}">
              <a16:creationId xmlns:a16="http://schemas.microsoft.com/office/drawing/2014/main" id="{00000000-0008-0000-0200-0000EC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17" name="Text Box 68">
          <a:extLst>
            <a:ext uri="{FF2B5EF4-FFF2-40B4-BE49-F238E27FC236}">
              <a16:creationId xmlns:a16="http://schemas.microsoft.com/office/drawing/2014/main" id="{00000000-0008-0000-0200-0000ED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18" name="Text Box 69">
          <a:extLst>
            <a:ext uri="{FF2B5EF4-FFF2-40B4-BE49-F238E27FC236}">
              <a16:creationId xmlns:a16="http://schemas.microsoft.com/office/drawing/2014/main" id="{00000000-0008-0000-0200-0000EE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19" name="Text Box 70">
          <a:extLst>
            <a:ext uri="{FF2B5EF4-FFF2-40B4-BE49-F238E27FC236}">
              <a16:creationId xmlns:a16="http://schemas.microsoft.com/office/drawing/2014/main" id="{00000000-0008-0000-0200-0000EF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20" name="Text Box 71">
          <a:extLst>
            <a:ext uri="{FF2B5EF4-FFF2-40B4-BE49-F238E27FC236}">
              <a16:creationId xmlns:a16="http://schemas.microsoft.com/office/drawing/2014/main" id="{00000000-0008-0000-0200-0000F0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21" name="Text Box 72">
          <a:extLst>
            <a:ext uri="{FF2B5EF4-FFF2-40B4-BE49-F238E27FC236}">
              <a16:creationId xmlns:a16="http://schemas.microsoft.com/office/drawing/2014/main" id="{00000000-0008-0000-0200-0000F1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22" name="Text Box 73">
          <a:extLst>
            <a:ext uri="{FF2B5EF4-FFF2-40B4-BE49-F238E27FC236}">
              <a16:creationId xmlns:a16="http://schemas.microsoft.com/office/drawing/2014/main" id="{00000000-0008-0000-0200-0000F2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23" name="Text Box 74">
          <a:extLst>
            <a:ext uri="{FF2B5EF4-FFF2-40B4-BE49-F238E27FC236}">
              <a16:creationId xmlns:a16="http://schemas.microsoft.com/office/drawing/2014/main" id="{00000000-0008-0000-0200-0000F3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24" name="Text Box 75">
          <a:extLst>
            <a:ext uri="{FF2B5EF4-FFF2-40B4-BE49-F238E27FC236}">
              <a16:creationId xmlns:a16="http://schemas.microsoft.com/office/drawing/2014/main" id="{00000000-0008-0000-0200-0000F4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25" name="Text Box 77">
          <a:extLst>
            <a:ext uri="{FF2B5EF4-FFF2-40B4-BE49-F238E27FC236}">
              <a16:creationId xmlns:a16="http://schemas.microsoft.com/office/drawing/2014/main" id="{00000000-0008-0000-0200-0000F5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26" name="Text Box 78">
          <a:extLst>
            <a:ext uri="{FF2B5EF4-FFF2-40B4-BE49-F238E27FC236}">
              <a16:creationId xmlns:a16="http://schemas.microsoft.com/office/drawing/2014/main" id="{00000000-0008-0000-0200-0000F6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27" name="Text Box 80">
          <a:extLst>
            <a:ext uri="{FF2B5EF4-FFF2-40B4-BE49-F238E27FC236}">
              <a16:creationId xmlns:a16="http://schemas.microsoft.com/office/drawing/2014/main" id="{00000000-0008-0000-0200-0000F7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28" name="Text Box 81">
          <a:extLst>
            <a:ext uri="{FF2B5EF4-FFF2-40B4-BE49-F238E27FC236}">
              <a16:creationId xmlns:a16="http://schemas.microsoft.com/office/drawing/2014/main" id="{00000000-0008-0000-0200-0000F8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29" name="Text Box 39">
          <a:extLst>
            <a:ext uri="{FF2B5EF4-FFF2-40B4-BE49-F238E27FC236}">
              <a16:creationId xmlns:a16="http://schemas.microsoft.com/office/drawing/2014/main" id="{00000000-0008-0000-0200-0000F9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30" name="Text Box 40">
          <a:extLst>
            <a:ext uri="{FF2B5EF4-FFF2-40B4-BE49-F238E27FC236}">
              <a16:creationId xmlns:a16="http://schemas.microsoft.com/office/drawing/2014/main" id="{00000000-0008-0000-0200-0000FA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31" name="Text Box 41">
          <a:extLst>
            <a:ext uri="{FF2B5EF4-FFF2-40B4-BE49-F238E27FC236}">
              <a16:creationId xmlns:a16="http://schemas.microsoft.com/office/drawing/2014/main" id="{00000000-0008-0000-0200-0000FB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32" name="Text Box 42">
          <a:extLst>
            <a:ext uri="{FF2B5EF4-FFF2-40B4-BE49-F238E27FC236}">
              <a16:creationId xmlns:a16="http://schemas.microsoft.com/office/drawing/2014/main" id="{00000000-0008-0000-0200-0000FC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33" name="Text Box 43">
          <a:extLst>
            <a:ext uri="{FF2B5EF4-FFF2-40B4-BE49-F238E27FC236}">
              <a16:creationId xmlns:a16="http://schemas.microsoft.com/office/drawing/2014/main" id="{00000000-0008-0000-0200-0000FD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34" name="Text Box 44">
          <a:extLst>
            <a:ext uri="{FF2B5EF4-FFF2-40B4-BE49-F238E27FC236}">
              <a16:creationId xmlns:a16="http://schemas.microsoft.com/office/drawing/2014/main" id="{00000000-0008-0000-0200-0000FE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35" name="Text Box 45">
          <a:extLst>
            <a:ext uri="{FF2B5EF4-FFF2-40B4-BE49-F238E27FC236}">
              <a16:creationId xmlns:a16="http://schemas.microsoft.com/office/drawing/2014/main" id="{00000000-0008-0000-0200-0000FF05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36" name="Text Box 46">
          <a:extLst>
            <a:ext uri="{FF2B5EF4-FFF2-40B4-BE49-F238E27FC236}">
              <a16:creationId xmlns:a16="http://schemas.microsoft.com/office/drawing/2014/main" id="{00000000-0008-0000-0200-000000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37" name="Text Box 47">
          <a:extLst>
            <a:ext uri="{FF2B5EF4-FFF2-40B4-BE49-F238E27FC236}">
              <a16:creationId xmlns:a16="http://schemas.microsoft.com/office/drawing/2014/main" id="{00000000-0008-0000-0200-000001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38" name="Text Box 48">
          <a:extLst>
            <a:ext uri="{FF2B5EF4-FFF2-40B4-BE49-F238E27FC236}">
              <a16:creationId xmlns:a16="http://schemas.microsoft.com/office/drawing/2014/main" id="{00000000-0008-0000-0200-000002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39" name="Text Box 55">
          <a:extLst>
            <a:ext uri="{FF2B5EF4-FFF2-40B4-BE49-F238E27FC236}">
              <a16:creationId xmlns:a16="http://schemas.microsoft.com/office/drawing/2014/main" id="{00000000-0008-0000-0200-000003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40" name="Text Box 56">
          <a:extLst>
            <a:ext uri="{FF2B5EF4-FFF2-40B4-BE49-F238E27FC236}">
              <a16:creationId xmlns:a16="http://schemas.microsoft.com/office/drawing/2014/main" id="{00000000-0008-0000-0200-000004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41" name="Text Box 57">
          <a:extLst>
            <a:ext uri="{FF2B5EF4-FFF2-40B4-BE49-F238E27FC236}">
              <a16:creationId xmlns:a16="http://schemas.microsoft.com/office/drawing/2014/main" id="{00000000-0008-0000-0200-000005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42" name="Text Box 58">
          <a:extLst>
            <a:ext uri="{FF2B5EF4-FFF2-40B4-BE49-F238E27FC236}">
              <a16:creationId xmlns:a16="http://schemas.microsoft.com/office/drawing/2014/main" id="{00000000-0008-0000-0200-000006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43" name="Text Box 59">
          <a:extLst>
            <a:ext uri="{FF2B5EF4-FFF2-40B4-BE49-F238E27FC236}">
              <a16:creationId xmlns:a16="http://schemas.microsoft.com/office/drawing/2014/main" id="{00000000-0008-0000-0200-000007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44" name="Text Box 60">
          <a:extLst>
            <a:ext uri="{FF2B5EF4-FFF2-40B4-BE49-F238E27FC236}">
              <a16:creationId xmlns:a16="http://schemas.microsoft.com/office/drawing/2014/main" id="{00000000-0008-0000-0200-000008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45" name="Text Box 61">
          <a:extLst>
            <a:ext uri="{FF2B5EF4-FFF2-40B4-BE49-F238E27FC236}">
              <a16:creationId xmlns:a16="http://schemas.microsoft.com/office/drawing/2014/main" id="{00000000-0008-0000-0200-000009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46" name="Text Box 62">
          <a:extLst>
            <a:ext uri="{FF2B5EF4-FFF2-40B4-BE49-F238E27FC236}">
              <a16:creationId xmlns:a16="http://schemas.microsoft.com/office/drawing/2014/main" id="{00000000-0008-0000-0200-00000A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47" name="Text Box 63">
          <a:extLst>
            <a:ext uri="{FF2B5EF4-FFF2-40B4-BE49-F238E27FC236}">
              <a16:creationId xmlns:a16="http://schemas.microsoft.com/office/drawing/2014/main" id="{00000000-0008-0000-0200-00000B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48" name="Text Box 64">
          <a:extLst>
            <a:ext uri="{FF2B5EF4-FFF2-40B4-BE49-F238E27FC236}">
              <a16:creationId xmlns:a16="http://schemas.microsoft.com/office/drawing/2014/main" id="{00000000-0008-0000-0200-00000C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49" name="Text Box 66">
          <a:extLst>
            <a:ext uri="{FF2B5EF4-FFF2-40B4-BE49-F238E27FC236}">
              <a16:creationId xmlns:a16="http://schemas.microsoft.com/office/drawing/2014/main" id="{00000000-0008-0000-0200-00000D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50" name="Text Box 67">
          <a:extLst>
            <a:ext uri="{FF2B5EF4-FFF2-40B4-BE49-F238E27FC236}">
              <a16:creationId xmlns:a16="http://schemas.microsoft.com/office/drawing/2014/main" id="{00000000-0008-0000-0200-00000E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51" name="Text Box 68">
          <a:extLst>
            <a:ext uri="{FF2B5EF4-FFF2-40B4-BE49-F238E27FC236}">
              <a16:creationId xmlns:a16="http://schemas.microsoft.com/office/drawing/2014/main" id="{00000000-0008-0000-0200-00000F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52" name="Text Box 69">
          <a:extLst>
            <a:ext uri="{FF2B5EF4-FFF2-40B4-BE49-F238E27FC236}">
              <a16:creationId xmlns:a16="http://schemas.microsoft.com/office/drawing/2014/main" id="{00000000-0008-0000-0200-000010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53" name="Text Box 70">
          <a:extLst>
            <a:ext uri="{FF2B5EF4-FFF2-40B4-BE49-F238E27FC236}">
              <a16:creationId xmlns:a16="http://schemas.microsoft.com/office/drawing/2014/main" id="{00000000-0008-0000-0200-000011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54" name="Text Box 71">
          <a:extLst>
            <a:ext uri="{FF2B5EF4-FFF2-40B4-BE49-F238E27FC236}">
              <a16:creationId xmlns:a16="http://schemas.microsoft.com/office/drawing/2014/main" id="{00000000-0008-0000-0200-000012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55" name="Text Box 72">
          <a:extLst>
            <a:ext uri="{FF2B5EF4-FFF2-40B4-BE49-F238E27FC236}">
              <a16:creationId xmlns:a16="http://schemas.microsoft.com/office/drawing/2014/main" id="{00000000-0008-0000-0200-000013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56" name="Text Box 73">
          <a:extLst>
            <a:ext uri="{FF2B5EF4-FFF2-40B4-BE49-F238E27FC236}">
              <a16:creationId xmlns:a16="http://schemas.microsoft.com/office/drawing/2014/main" id="{00000000-0008-0000-0200-000014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57" name="Text Box 74">
          <a:extLst>
            <a:ext uri="{FF2B5EF4-FFF2-40B4-BE49-F238E27FC236}">
              <a16:creationId xmlns:a16="http://schemas.microsoft.com/office/drawing/2014/main" id="{00000000-0008-0000-0200-000015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58" name="Text Box 75">
          <a:extLst>
            <a:ext uri="{FF2B5EF4-FFF2-40B4-BE49-F238E27FC236}">
              <a16:creationId xmlns:a16="http://schemas.microsoft.com/office/drawing/2014/main" id="{00000000-0008-0000-0200-000016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59" name="Text Box 77">
          <a:extLst>
            <a:ext uri="{FF2B5EF4-FFF2-40B4-BE49-F238E27FC236}">
              <a16:creationId xmlns:a16="http://schemas.microsoft.com/office/drawing/2014/main" id="{00000000-0008-0000-0200-000017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60" name="Text Box 78">
          <a:extLst>
            <a:ext uri="{FF2B5EF4-FFF2-40B4-BE49-F238E27FC236}">
              <a16:creationId xmlns:a16="http://schemas.microsoft.com/office/drawing/2014/main" id="{00000000-0008-0000-0200-000018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61" name="Text Box 80">
          <a:extLst>
            <a:ext uri="{FF2B5EF4-FFF2-40B4-BE49-F238E27FC236}">
              <a16:creationId xmlns:a16="http://schemas.microsoft.com/office/drawing/2014/main" id="{00000000-0008-0000-0200-000019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62" name="Text Box 81">
          <a:extLst>
            <a:ext uri="{FF2B5EF4-FFF2-40B4-BE49-F238E27FC236}">
              <a16:creationId xmlns:a16="http://schemas.microsoft.com/office/drawing/2014/main" id="{00000000-0008-0000-0200-00001A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63" name="Text Box 39">
          <a:extLst>
            <a:ext uri="{FF2B5EF4-FFF2-40B4-BE49-F238E27FC236}">
              <a16:creationId xmlns:a16="http://schemas.microsoft.com/office/drawing/2014/main" id="{00000000-0008-0000-0200-00001B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64" name="Text Box 40">
          <a:extLst>
            <a:ext uri="{FF2B5EF4-FFF2-40B4-BE49-F238E27FC236}">
              <a16:creationId xmlns:a16="http://schemas.microsoft.com/office/drawing/2014/main" id="{00000000-0008-0000-0200-00001C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65" name="Text Box 41">
          <a:extLst>
            <a:ext uri="{FF2B5EF4-FFF2-40B4-BE49-F238E27FC236}">
              <a16:creationId xmlns:a16="http://schemas.microsoft.com/office/drawing/2014/main" id="{00000000-0008-0000-0200-00001D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66" name="Text Box 42">
          <a:extLst>
            <a:ext uri="{FF2B5EF4-FFF2-40B4-BE49-F238E27FC236}">
              <a16:creationId xmlns:a16="http://schemas.microsoft.com/office/drawing/2014/main" id="{00000000-0008-0000-0200-00001E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67" name="Text Box 43">
          <a:extLst>
            <a:ext uri="{FF2B5EF4-FFF2-40B4-BE49-F238E27FC236}">
              <a16:creationId xmlns:a16="http://schemas.microsoft.com/office/drawing/2014/main" id="{00000000-0008-0000-0200-00001F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68" name="Text Box 44">
          <a:extLst>
            <a:ext uri="{FF2B5EF4-FFF2-40B4-BE49-F238E27FC236}">
              <a16:creationId xmlns:a16="http://schemas.microsoft.com/office/drawing/2014/main" id="{00000000-0008-0000-0200-000020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69" name="Text Box 45">
          <a:extLst>
            <a:ext uri="{FF2B5EF4-FFF2-40B4-BE49-F238E27FC236}">
              <a16:creationId xmlns:a16="http://schemas.microsoft.com/office/drawing/2014/main" id="{00000000-0008-0000-0200-000021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70" name="Text Box 46">
          <a:extLst>
            <a:ext uri="{FF2B5EF4-FFF2-40B4-BE49-F238E27FC236}">
              <a16:creationId xmlns:a16="http://schemas.microsoft.com/office/drawing/2014/main" id="{00000000-0008-0000-0200-000022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71" name="Text Box 47">
          <a:extLst>
            <a:ext uri="{FF2B5EF4-FFF2-40B4-BE49-F238E27FC236}">
              <a16:creationId xmlns:a16="http://schemas.microsoft.com/office/drawing/2014/main" id="{00000000-0008-0000-0200-000023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72" name="Text Box 48">
          <a:extLst>
            <a:ext uri="{FF2B5EF4-FFF2-40B4-BE49-F238E27FC236}">
              <a16:creationId xmlns:a16="http://schemas.microsoft.com/office/drawing/2014/main" id="{00000000-0008-0000-0200-000024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73" name="Text Box 55">
          <a:extLst>
            <a:ext uri="{FF2B5EF4-FFF2-40B4-BE49-F238E27FC236}">
              <a16:creationId xmlns:a16="http://schemas.microsoft.com/office/drawing/2014/main" id="{00000000-0008-0000-0200-000025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74" name="Text Box 56">
          <a:extLst>
            <a:ext uri="{FF2B5EF4-FFF2-40B4-BE49-F238E27FC236}">
              <a16:creationId xmlns:a16="http://schemas.microsoft.com/office/drawing/2014/main" id="{00000000-0008-0000-0200-000026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75" name="Text Box 57">
          <a:extLst>
            <a:ext uri="{FF2B5EF4-FFF2-40B4-BE49-F238E27FC236}">
              <a16:creationId xmlns:a16="http://schemas.microsoft.com/office/drawing/2014/main" id="{00000000-0008-0000-0200-000027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76" name="Text Box 58">
          <a:extLst>
            <a:ext uri="{FF2B5EF4-FFF2-40B4-BE49-F238E27FC236}">
              <a16:creationId xmlns:a16="http://schemas.microsoft.com/office/drawing/2014/main" id="{00000000-0008-0000-0200-000028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77" name="Text Box 59">
          <a:extLst>
            <a:ext uri="{FF2B5EF4-FFF2-40B4-BE49-F238E27FC236}">
              <a16:creationId xmlns:a16="http://schemas.microsoft.com/office/drawing/2014/main" id="{00000000-0008-0000-0200-000029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78" name="Text Box 60">
          <a:extLst>
            <a:ext uri="{FF2B5EF4-FFF2-40B4-BE49-F238E27FC236}">
              <a16:creationId xmlns:a16="http://schemas.microsoft.com/office/drawing/2014/main" id="{00000000-0008-0000-0200-00002A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79" name="Text Box 61">
          <a:extLst>
            <a:ext uri="{FF2B5EF4-FFF2-40B4-BE49-F238E27FC236}">
              <a16:creationId xmlns:a16="http://schemas.microsoft.com/office/drawing/2014/main" id="{00000000-0008-0000-0200-00002B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80" name="Text Box 62">
          <a:extLst>
            <a:ext uri="{FF2B5EF4-FFF2-40B4-BE49-F238E27FC236}">
              <a16:creationId xmlns:a16="http://schemas.microsoft.com/office/drawing/2014/main" id="{00000000-0008-0000-0200-00002C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81" name="Text Box 63">
          <a:extLst>
            <a:ext uri="{FF2B5EF4-FFF2-40B4-BE49-F238E27FC236}">
              <a16:creationId xmlns:a16="http://schemas.microsoft.com/office/drawing/2014/main" id="{00000000-0008-0000-0200-00002D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82" name="Text Box 64">
          <a:extLst>
            <a:ext uri="{FF2B5EF4-FFF2-40B4-BE49-F238E27FC236}">
              <a16:creationId xmlns:a16="http://schemas.microsoft.com/office/drawing/2014/main" id="{00000000-0008-0000-0200-00002E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83" name="Text Box 66">
          <a:extLst>
            <a:ext uri="{FF2B5EF4-FFF2-40B4-BE49-F238E27FC236}">
              <a16:creationId xmlns:a16="http://schemas.microsoft.com/office/drawing/2014/main" id="{00000000-0008-0000-0200-00002F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84" name="Text Box 67">
          <a:extLst>
            <a:ext uri="{FF2B5EF4-FFF2-40B4-BE49-F238E27FC236}">
              <a16:creationId xmlns:a16="http://schemas.microsoft.com/office/drawing/2014/main" id="{00000000-0008-0000-0200-000030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85" name="Text Box 68">
          <a:extLst>
            <a:ext uri="{FF2B5EF4-FFF2-40B4-BE49-F238E27FC236}">
              <a16:creationId xmlns:a16="http://schemas.microsoft.com/office/drawing/2014/main" id="{00000000-0008-0000-0200-000031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86" name="Text Box 69">
          <a:extLst>
            <a:ext uri="{FF2B5EF4-FFF2-40B4-BE49-F238E27FC236}">
              <a16:creationId xmlns:a16="http://schemas.microsoft.com/office/drawing/2014/main" id="{00000000-0008-0000-0200-000032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87" name="Text Box 70">
          <a:extLst>
            <a:ext uri="{FF2B5EF4-FFF2-40B4-BE49-F238E27FC236}">
              <a16:creationId xmlns:a16="http://schemas.microsoft.com/office/drawing/2014/main" id="{00000000-0008-0000-0200-000033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88" name="Text Box 71">
          <a:extLst>
            <a:ext uri="{FF2B5EF4-FFF2-40B4-BE49-F238E27FC236}">
              <a16:creationId xmlns:a16="http://schemas.microsoft.com/office/drawing/2014/main" id="{00000000-0008-0000-0200-000034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89" name="Text Box 72">
          <a:extLst>
            <a:ext uri="{FF2B5EF4-FFF2-40B4-BE49-F238E27FC236}">
              <a16:creationId xmlns:a16="http://schemas.microsoft.com/office/drawing/2014/main" id="{00000000-0008-0000-0200-000035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90" name="Text Box 73">
          <a:extLst>
            <a:ext uri="{FF2B5EF4-FFF2-40B4-BE49-F238E27FC236}">
              <a16:creationId xmlns:a16="http://schemas.microsoft.com/office/drawing/2014/main" id="{00000000-0008-0000-0200-000036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91" name="Text Box 74">
          <a:extLst>
            <a:ext uri="{FF2B5EF4-FFF2-40B4-BE49-F238E27FC236}">
              <a16:creationId xmlns:a16="http://schemas.microsoft.com/office/drawing/2014/main" id="{00000000-0008-0000-0200-000037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92" name="Text Box 75">
          <a:extLst>
            <a:ext uri="{FF2B5EF4-FFF2-40B4-BE49-F238E27FC236}">
              <a16:creationId xmlns:a16="http://schemas.microsoft.com/office/drawing/2014/main" id="{00000000-0008-0000-0200-000038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93" name="Text Box 77">
          <a:extLst>
            <a:ext uri="{FF2B5EF4-FFF2-40B4-BE49-F238E27FC236}">
              <a16:creationId xmlns:a16="http://schemas.microsoft.com/office/drawing/2014/main" id="{00000000-0008-0000-0200-000039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94" name="Text Box 78">
          <a:extLst>
            <a:ext uri="{FF2B5EF4-FFF2-40B4-BE49-F238E27FC236}">
              <a16:creationId xmlns:a16="http://schemas.microsoft.com/office/drawing/2014/main" id="{00000000-0008-0000-0200-00003A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95" name="Text Box 80">
          <a:extLst>
            <a:ext uri="{FF2B5EF4-FFF2-40B4-BE49-F238E27FC236}">
              <a16:creationId xmlns:a16="http://schemas.microsoft.com/office/drawing/2014/main" id="{00000000-0008-0000-0200-00003B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96" name="Text Box 81">
          <a:extLst>
            <a:ext uri="{FF2B5EF4-FFF2-40B4-BE49-F238E27FC236}">
              <a16:creationId xmlns:a16="http://schemas.microsoft.com/office/drawing/2014/main" id="{00000000-0008-0000-0200-00003C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97" name="Text Box 39">
          <a:extLst>
            <a:ext uri="{FF2B5EF4-FFF2-40B4-BE49-F238E27FC236}">
              <a16:creationId xmlns:a16="http://schemas.microsoft.com/office/drawing/2014/main" id="{00000000-0008-0000-0200-00003D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98" name="Text Box 40">
          <a:extLst>
            <a:ext uri="{FF2B5EF4-FFF2-40B4-BE49-F238E27FC236}">
              <a16:creationId xmlns:a16="http://schemas.microsoft.com/office/drawing/2014/main" id="{00000000-0008-0000-0200-00003E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599" name="Text Box 41">
          <a:extLst>
            <a:ext uri="{FF2B5EF4-FFF2-40B4-BE49-F238E27FC236}">
              <a16:creationId xmlns:a16="http://schemas.microsoft.com/office/drawing/2014/main" id="{00000000-0008-0000-0200-00003F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00" name="Text Box 42">
          <a:extLst>
            <a:ext uri="{FF2B5EF4-FFF2-40B4-BE49-F238E27FC236}">
              <a16:creationId xmlns:a16="http://schemas.microsoft.com/office/drawing/2014/main" id="{00000000-0008-0000-0200-000040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01" name="Text Box 43">
          <a:extLst>
            <a:ext uri="{FF2B5EF4-FFF2-40B4-BE49-F238E27FC236}">
              <a16:creationId xmlns:a16="http://schemas.microsoft.com/office/drawing/2014/main" id="{00000000-0008-0000-0200-000041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02" name="Text Box 44">
          <a:extLst>
            <a:ext uri="{FF2B5EF4-FFF2-40B4-BE49-F238E27FC236}">
              <a16:creationId xmlns:a16="http://schemas.microsoft.com/office/drawing/2014/main" id="{00000000-0008-0000-0200-000042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03" name="Text Box 45">
          <a:extLst>
            <a:ext uri="{FF2B5EF4-FFF2-40B4-BE49-F238E27FC236}">
              <a16:creationId xmlns:a16="http://schemas.microsoft.com/office/drawing/2014/main" id="{00000000-0008-0000-0200-000043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04" name="Text Box 46">
          <a:extLst>
            <a:ext uri="{FF2B5EF4-FFF2-40B4-BE49-F238E27FC236}">
              <a16:creationId xmlns:a16="http://schemas.microsoft.com/office/drawing/2014/main" id="{00000000-0008-0000-0200-000044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05" name="Text Box 47">
          <a:extLst>
            <a:ext uri="{FF2B5EF4-FFF2-40B4-BE49-F238E27FC236}">
              <a16:creationId xmlns:a16="http://schemas.microsoft.com/office/drawing/2014/main" id="{00000000-0008-0000-0200-000045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06" name="Text Box 48">
          <a:extLst>
            <a:ext uri="{FF2B5EF4-FFF2-40B4-BE49-F238E27FC236}">
              <a16:creationId xmlns:a16="http://schemas.microsoft.com/office/drawing/2014/main" id="{00000000-0008-0000-0200-000046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07" name="Text Box 55">
          <a:extLst>
            <a:ext uri="{FF2B5EF4-FFF2-40B4-BE49-F238E27FC236}">
              <a16:creationId xmlns:a16="http://schemas.microsoft.com/office/drawing/2014/main" id="{00000000-0008-0000-0200-000047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08" name="Text Box 56">
          <a:extLst>
            <a:ext uri="{FF2B5EF4-FFF2-40B4-BE49-F238E27FC236}">
              <a16:creationId xmlns:a16="http://schemas.microsoft.com/office/drawing/2014/main" id="{00000000-0008-0000-0200-000048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09" name="Text Box 57">
          <a:extLst>
            <a:ext uri="{FF2B5EF4-FFF2-40B4-BE49-F238E27FC236}">
              <a16:creationId xmlns:a16="http://schemas.microsoft.com/office/drawing/2014/main" id="{00000000-0008-0000-0200-000049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10" name="Text Box 58">
          <a:extLst>
            <a:ext uri="{FF2B5EF4-FFF2-40B4-BE49-F238E27FC236}">
              <a16:creationId xmlns:a16="http://schemas.microsoft.com/office/drawing/2014/main" id="{00000000-0008-0000-0200-00004A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11" name="Text Box 59">
          <a:extLst>
            <a:ext uri="{FF2B5EF4-FFF2-40B4-BE49-F238E27FC236}">
              <a16:creationId xmlns:a16="http://schemas.microsoft.com/office/drawing/2014/main" id="{00000000-0008-0000-0200-00004B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12" name="Text Box 60">
          <a:extLst>
            <a:ext uri="{FF2B5EF4-FFF2-40B4-BE49-F238E27FC236}">
              <a16:creationId xmlns:a16="http://schemas.microsoft.com/office/drawing/2014/main" id="{00000000-0008-0000-0200-00004C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13" name="Text Box 61">
          <a:extLst>
            <a:ext uri="{FF2B5EF4-FFF2-40B4-BE49-F238E27FC236}">
              <a16:creationId xmlns:a16="http://schemas.microsoft.com/office/drawing/2014/main" id="{00000000-0008-0000-0200-00004D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14" name="Text Box 62">
          <a:extLst>
            <a:ext uri="{FF2B5EF4-FFF2-40B4-BE49-F238E27FC236}">
              <a16:creationId xmlns:a16="http://schemas.microsoft.com/office/drawing/2014/main" id="{00000000-0008-0000-0200-00004E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15" name="Text Box 63">
          <a:extLst>
            <a:ext uri="{FF2B5EF4-FFF2-40B4-BE49-F238E27FC236}">
              <a16:creationId xmlns:a16="http://schemas.microsoft.com/office/drawing/2014/main" id="{00000000-0008-0000-0200-00004F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16" name="Text Box 64">
          <a:extLst>
            <a:ext uri="{FF2B5EF4-FFF2-40B4-BE49-F238E27FC236}">
              <a16:creationId xmlns:a16="http://schemas.microsoft.com/office/drawing/2014/main" id="{00000000-0008-0000-0200-000050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17" name="Text Box 66">
          <a:extLst>
            <a:ext uri="{FF2B5EF4-FFF2-40B4-BE49-F238E27FC236}">
              <a16:creationId xmlns:a16="http://schemas.microsoft.com/office/drawing/2014/main" id="{00000000-0008-0000-0200-000051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18" name="Text Box 67">
          <a:extLst>
            <a:ext uri="{FF2B5EF4-FFF2-40B4-BE49-F238E27FC236}">
              <a16:creationId xmlns:a16="http://schemas.microsoft.com/office/drawing/2014/main" id="{00000000-0008-0000-0200-000052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19" name="Text Box 68">
          <a:extLst>
            <a:ext uri="{FF2B5EF4-FFF2-40B4-BE49-F238E27FC236}">
              <a16:creationId xmlns:a16="http://schemas.microsoft.com/office/drawing/2014/main" id="{00000000-0008-0000-0200-000053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20" name="Text Box 69">
          <a:extLst>
            <a:ext uri="{FF2B5EF4-FFF2-40B4-BE49-F238E27FC236}">
              <a16:creationId xmlns:a16="http://schemas.microsoft.com/office/drawing/2014/main" id="{00000000-0008-0000-0200-000054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21" name="Text Box 70">
          <a:extLst>
            <a:ext uri="{FF2B5EF4-FFF2-40B4-BE49-F238E27FC236}">
              <a16:creationId xmlns:a16="http://schemas.microsoft.com/office/drawing/2014/main" id="{00000000-0008-0000-0200-000055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22" name="Text Box 71">
          <a:extLst>
            <a:ext uri="{FF2B5EF4-FFF2-40B4-BE49-F238E27FC236}">
              <a16:creationId xmlns:a16="http://schemas.microsoft.com/office/drawing/2014/main" id="{00000000-0008-0000-0200-000056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23" name="Text Box 72">
          <a:extLst>
            <a:ext uri="{FF2B5EF4-FFF2-40B4-BE49-F238E27FC236}">
              <a16:creationId xmlns:a16="http://schemas.microsoft.com/office/drawing/2014/main" id="{00000000-0008-0000-0200-000057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24" name="Text Box 73">
          <a:extLst>
            <a:ext uri="{FF2B5EF4-FFF2-40B4-BE49-F238E27FC236}">
              <a16:creationId xmlns:a16="http://schemas.microsoft.com/office/drawing/2014/main" id="{00000000-0008-0000-0200-000058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25" name="Text Box 74">
          <a:extLst>
            <a:ext uri="{FF2B5EF4-FFF2-40B4-BE49-F238E27FC236}">
              <a16:creationId xmlns:a16="http://schemas.microsoft.com/office/drawing/2014/main" id="{00000000-0008-0000-0200-000059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26" name="Text Box 50">
          <a:extLst>
            <a:ext uri="{FF2B5EF4-FFF2-40B4-BE49-F238E27FC236}">
              <a16:creationId xmlns:a16="http://schemas.microsoft.com/office/drawing/2014/main" id="{00000000-0008-0000-0200-00005A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27" name="Text Box 52">
          <a:extLst>
            <a:ext uri="{FF2B5EF4-FFF2-40B4-BE49-F238E27FC236}">
              <a16:creationId xmlns:a16="http://schemas.microsoft.com/office/drawing/2014/main" id="{00000000-0008-0000-0200-00005B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28" name="Text Box 53">
          <a:extLst>
            <a:ext uri="{FF2B5EF4-FFF2-40B4-BE49-F238E27FC236}">
              <a16:creationId xmlns:a16="http://schemas.microsoft.com/office/drawing/2014/main" id="{00000000-0008-0000-0200-00005C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29" name="Text Box 39">
          <a:extLst>
            <a:ext uri="{FF2B5EF4-FFF2-40B4-BE49-F238E27FC236}">
              <a16:creationId xmlns:a16="http://schemas.microsoft.com/office/drawing/2014/main" id="{00000000-0008-0000-0200-00005D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30" name="Text Box 40">
          <a:extLst>
            <a:ext uri="{FF2B5EF4-FFF2-40B4-BE49-F238E27FC236}">
              <a16:creationId xmlns:a16="http://schemas.microsoft.com/office/drawing/2014/main" id="{00000000-0008-0000-0200-00005E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31" name="Text Box 41">
          <a:extLst>
            <a:ext uri="{FF2B5EF4-FFF2-40B4-BE49-F238E27FC236}">
              <a16:creationId xmlns:a16="http://schemas.microsoft.com/office/drawing/2014/main" id="{00000000-0008-0000-0200-00005F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32" name="Text Box 42">
          <a:extLst>
            <a:ext uri="{FF2B5EF4-FFF2-40B4-BE49-F238E27FC236}">
              <a16:creationId xmlns:a16="http://schemas.microsoft.com/office/drawing/2014/main" id="{00000000-0008-0000-0200-000060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33" name="Text Box 43">
          <a:extLst>
            <a:ext uri="{FF2B5EF4-FFF2-40B4-BE49-F238E27FC236}">
              <a16:creationId xmlns:a16="http://schemas.microsoft.com/office/drawing/2014/main" id="{00000000-0008-0000-0200-000061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34" name="Text Box 44">
          <a:extLst>
            <a:ext uri="{FF2B5EF4-FFF2-40B4-BE49-F238E27FC236}">
              <a16:creationId xmlns:a16="http://schemas.microsoft.com/office/drawing/2014/main" id="{00000000-0008-0000-0200-000062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35" name="Text Box 45">
          <a:extLst>
            <a:ext uri="{FF2B5EF4-FFF2-40B4-BE49-F238E27FC236}">
              <a16:creationId xmlns:a16="http://schemas.microsoft.com/office/drawing/2014/main" id="{00000000-0008-0000-0200-000063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36" name="Text Box 46">
          <a:extLst>
            <a:ext uri="{FF2B5EF4-FFF2-40B4-BE49-F238E27FC236}">
              <a16:creationId xmlns:a16="http://schemas.microsoft.com/office/drawing/2014/main" id="{00000000-0008-0000-0200-000064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37" name="Text Box 47">
          <a:extLst>
            <a:ext uri="{FF2B5EF4-FFF2-40B4-BE49-F238E27FC236}">
              <a16:creationId xmlns:a16="http://schemas.microsoft.com/office/drawing/2014/main" id="{00000000-0008-0000-0200-000065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38" name="Text Box 48">
          <a:extLst>
            <a:ext uri="{FF2B5EF4-FFF2-40B4-BE49-F238E27FC236}">
              <a16:creationId xmlns:a16="http://schemas.microsoft.com/office/drawing/2014/main" id="{00000000-0008-0000-0200-000066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39" name="Text Box 55">
          <a:extLst>
            <a:ext uri="{FF2B5EF4-FFF2-40B4-BE49-F238E27FC236}">
              <a16:creationId xmlns:a16="http://schemas.microsoft.com/office/drawing/2014/main" id="{00000000-0008-0000-0200-000067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40" name="Text Box 56">
          <a:extLst>
            <a:ext uri="{FF2B5EF4-FFF2-40B4-BE49-F238E27FC236}">
              <a16:creationId xmlns:a16="http://schemas.microsoft.com/office/drawing/2014/main" id="{00000000-0008-0000-0200-000068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41" name="Text Box 57">
          <a:extLst>
            <a:ext uri="{FF2B5EF4-FFF2-40B4-BE49-F238E27FC236}">
              <a16:creationId xmlns:a16="http://schemas.microsoft.com/office/drawing/2014/main" id="{00000000-0008-0000-0200-000069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42" name="Text Box 58">
          <a:extLst>
            <a:ext uri="{FF2B5EF4-FFF2-40B4-BE49-F238E27FC236}">
              <a16:creationId xmlns:a16="http://schemas.microsoft.com/office/drawing/2014/main" id="{00000000-0008-0000-0200-00006A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43" name="Text Box 59">
          <a:extLst>
            <a:ext uri="{FF2B5EF4-FFF2-40B4-BE49-F238E27FC236}">
              <a16:creationId xmlns:a16="http://schemas.microsoft.com/office/drawing/2014/main" id="{00000000-0008-0000-0200-00006B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44" name="Text Box 60">
          <a:extLst>
            <a:ext uri="{FF2B5EF4-FFF2-40B4-BE49-F238E27FC236}">
              <a16:creationId xmlns:a16="http://schemas.microsoft.com/office/drawing/2014/main" id="{00000000-0008-0000-0200-00006C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45" name="Text Box 61">
          <a:extLst>
            <a:ext uri="{FF2B5EF4-FFF2-40B4-BE49-F238E27FC236}">
              <a16:creationId xmlns:a16="http://schemas.microsoft.com/office/drawing/2014/main" id="{00000000-0008-0000-0200-00006D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46" name="Text Box 62">
          <a:extLst>
            <a:ext uri="{FF2B5EF4-FFF2-40B4-BE49-F238E27FC236}">
              <a16:creationId xmlns:a16="http://schemas.microsoft.com/office/drawing/2014/main" id="{00000000-0008-0000-0200-00006E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47" name="Text Box 63">
          <a:extLst>
            <a:ext uri="{FF2B5EF4-FFF2-40B4-BE49-F238E27FC236}">
              <a16:creationId xmlns:a16="http://schemas.microsoft.com/office/drawing/2014/main" id="{00000000-0008-0000-0200-00006F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48" name="Text Box 64">
          <a:extLst>
            <a:ext uri="{FF2B5EF4-FFF2-40B4-BE49-F238E27FC236}">
              <a16:creationId xmlns:a16="http://schemas.microsoft.com/office/drawing/2014/main" id="{00000000-0008-0000-0200-000070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49" name="Text Box 66">
          <a:extLst>
            <a:ext uri="{FF2B5EF4-FFF2-40B4-BE49-F238E27FC236}">
              <a16:creationId xmlns:a16="http://schemas.microsoft.com/office/drawing/2014/main" id="{00000000-0008-0000-0200-000071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50" name="Text Box 67">
          <a:extLst>
            <a:ext uri="{FF2B5EF4-FFF2-40B4-BE49-F238E27FC236}">
              <a16:creationId xmlns:a16="http://schemas.microsoft.com/office/drawing/2014/main" id="{00000000-0008-0000-0200-000072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51" name="Text Box 68">
          <a:extLst>
            <a:ext uri="{FF2B5EF4-FFF2-40B4-BE49-F238E27FC236}">
              <a16:creationId xmlns:a16="http://schemas.microsoft.com/office/drawing/2014/main" id="{00000000-0008-0000-0200-000073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52" name="Text Box 69">
          <a:extLst>
            <a:ext uri="{FF2B5EF4-FFF2-40B4-BE49-F238E27FC236}">
              <a16:creationId xmlns:a16="http://schemas.microsoft.com/office/drawing/2014/main" id="{00000000-0008-0000-0200-000074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53" name="Text Box 70">
          <a:extLst>
            <a:ext uri="{FF2B5EF4-FFF2-40B4-BE49-F238E27FC236}">
              <a16:creationId xmlns:a16="http://schemas.microsoft.com/office/drawing/2014/main" id="{00000000-0008-0000-0200-000075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54" name="Text Box 71">
          <a:extLst>
            <a:ext uri="{FF2B5EF4-FFF2-40B4-BE49-F238E27FC236}">
              <a16:creationId xmlns:a16="http://schemas.microsoft.com/office/drawing/2014/main" id="{00000000-0008-0000-0200-000076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55" name="Text Box 72">
          <a:extLst>
            <a:ext uri="{FF2B5EF4-FFF2-40B4-BE49-F238E27FC236}">
              <a16:creationId xmlns:a16="http://schemas.microsoft.com/office/drawing/2014/main" id="{00000000-0008-0000-0200-000077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56" name="Text Box 73">
          <a:extLst>
            <a:ext uri="{FF2B5EF4-FFF2-40B4-BE49-F238E27FC236}">
              <a16:creationId xmlns:a16="http://schemas.microsoft.com/office/drawing/2014/main" id="{00000000-0008-0000-0200-000078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57" name="Text Box 74">
          <a:extLst>
            <a:ext uri="{FF2B5EF4-FFF2-40B4-BE49-F238E27FC236}">
              <a16:creationId xmlns:a16="http://schemas.microsoft.com/office/drawing/2014/main" id="{00000000-0008-0000-0200-000079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58" name="Text Box 75">
          <a:extLst>
            <a:ext uri="{FF2B5EF4-FFF2-40B4-BE49-F238E27FC236}">
              <a16:creationId xmlns:a16="http://schemas.microsoft.com/office/drawing/2014/main" id="{00000000-0008-0000-0200-00007A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59" name="Text Box 77">
          <a:extLst>
            <a:ext uri="{FF2B5EF4-FFF2-40B4-BE49-F238E27FC236}">
              <a16:creationId xmlns:a16="http://schemas.microsoft.com/office/drawing/2014/main" id="{00000000-0008-0000-0200-00007B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60" name="Text Box 78">
          <a:extLst>
            <a:ext uri="{FF2B5EF4-FFF2-40B4-BE49-F238E27FC236}">
              <a16:creationId xmlns:a16="http://schemas.microsoft.com/office/drawing/2014/main" id="{00000000-0008-0000-0200-00007C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61" name="Text Box 80">
          <a:extLst>
            <a:ext uri="{FF2B5EF4-FFF2-40B4-BE49-F238E27FC236}">
              <a16:creationId xmlns:a16="http://schemas.microsoft.com/office/drawing/2014/main" id="{00000000-0008-0000-0200-00007D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62" name="Text Box 81">
          <a:extLst>
            <a:ext uri="{FF2B5EF4-FFF2-40B4-BE49-F238E27FC236}">
              <a16:creationId xmlns:a16="http://schemas.microsoft.com/office/drawing/2014/main" id="{00000000-0008-0000-0200-00007E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63" name="Text Box 39">
          <a:extLst>
            <a:ext uri="{FF2B5EF4-FFF2-40B4-BE49-F238E27FC236}">
              <a16:creationId xmlns:a16="http://schemas.microsoft.com/office/drawing/2014/main" id="{00000000-0008-0000-0200-00007F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64" name="Text Box 40">
          <a:extLst>
            <a:ext uri="{FF2B5EF4-FFF2-40B4-BE49-F238E27FC236}">
              <a16:creationId xmlns:a16="http://schemas.microsoft.com/office/drawing/2014/main" id="{00000000-0008-0000-0200-000080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65" name="Text Box 41">
          <a:extLst>
            <a:ext uri="{FF2B5EF4-FFF2-40B4-BE49-F238E27FC236}">
              <a16:creationId xmlns:a16="http://schemas.microsoft.com/office/drawing/2014/main" id="{00000000-0008-0000-0200-000081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66" name="Text Box 42">
          <a:extLst>
            <a:ext uri="{FF2B5EF4-FFF2-40B4-BE49-F238E27FC236}">
              <a16:creationId xmlns:a16="http://schemas.microsoft.com/office/drawing/2014/main" id="{00000000-0008-0000-0200-000082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67" name="Text Box 43">
          <a:extLst>
            <a:ext uri="{FF2B5EF4-FFF2-40B4-BE49-F238E27FC236}">
              <a16:creationId xmlns:a16="http://schemas.microsoft.com/office/drawing/2014/main" id="{00000000-0008-0000-0200-000083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68" name="Text Box 44">
          <a:extLst>
            <a:ext uri="{FF2B5EF4-FFF2-40B4-BE49-F238E27FC236}">
              <a16:creationId xmlns:a16="http://schemas.microsoft.com/office/drawing/2014/main" id="{00000000-0008-0000-0200-000084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69" name="Text Box 45">
          <a:extLst>
            <a:ext uri="{FF2B5EF4-FFF2-40B4-BE49-F238E27FC236}">
              <a16:creationId xmlns:a16="http://schemas.microsoft.com/office/drawing/2014/main" id="{00000000-0008-0000-0200-000085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70" name="Text Box 46">
          <a:extLst>
            <a:ext uri="{FF2B5EF4-FFF2-40B4-BE49-F238E27FC236}">
              <a16:creationId xmlns:a16="http://schemas.microsoft.com/office/drawing/2014/main" id="{00000000-0008-0000-0200-000086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71" name="Text Box 47">
          <a:extLst>
            <a:ext uri="{FF2B5EF4-FFF2-40B4-BE49-F238E27FC236}">
              <a16:creationId xmlns:a16="http://schemas.microsoft.com/office/drawing/2014/main" id="{00000000-0008-0000-0200-000087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72" name="Text Box 48">
          <a:extLst>
            <a:ext uri="{FF2B5EF4-FFF2-40B4-BE49-F238E27FC236}">
              <a16:creationId xmlns:a16="http://schemas.microsoft.com/office/drawing/2014/main" id="{00000000-0008-0000-0200-000088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73" name="Text Box 55">
          <a:extLst>
            <a:ext uri="{FF2B5EF4-FFF2-40B4-BE49-F238E27FC236}">
              <a16:creationId xmlns:a16="http://schemas.microsoft.com/office/drawing/2014/main" id="{00000000-0008-0000-0200-000089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74" name="Text Box 56">
          <a:extLst>
            <a:ext uri="{FF2B5EF4-FFF2-40B4-BE49-F238E27FC236}">
              <a16:creationId xmlns:a16="http://schemas.microsoft.com/office/drawing/2014/main" id="{00000000-0008-0000-0200-00008A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75" name="Text Box 57">
          <a:extLst>
            <a:ext uri="{FF2B5EF4-FFF2-40B4-BE49-F238E27FC236}">
              <a16:creationId xmlns:a16="http://schemas.microsoft.com/office/drawing/2014/main" id="{00000000-0008-0000-0200-00008B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76" name="Text Box 58">
          <a:extLst>
            <a:ext uri="{FF2B5EF4-FFF2-40B4-BE49-F238E27FC236}">
              <a16:creationId xmlns:a16="http://schemas.microsoft.com/office/drawing/2014/main" id="{00000000-0008-0000-0200-00008C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77" name="Text Box 59">
          <a:extLst>
            <a:ext uri="{FF2B5EF4-FFF2-40B4-BE49-F238E27FC236}">
              <a16:creationId xmlns:a16="http://schemas.microsoft.com/office/drawing/2014/main" id="{00000000-0008-0000-0200-00008D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78" name="Text Box 60">
          <a:extLst>
            <a:ext uri="{FF2B5EF4-FFF2-40B4-BE49-F238E27FC236}">
              <a16:creationId xmlns:a16="http://schemas.microsoft.com/office/drawing/2014/main" id="{00000000-0008-0000-0200-00008E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79" name="Text Box 61">
          <a:extLst>
            <a:ext uri="{FF2B5EF4-FFF2-40B4-BE49-F238E27FC236}">
              <a16:creationId xmlns:a16="http://schemas.microsoft.com/office/drawing/2014/main" id="{00000000-0008-0000-0200-00008F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80" name="Text Box 62">
          <a:extLst>
            <a:ext uri="{FF2B5EF4-FFF2-40B4-BE49-F238E27FC236}">
              <a16:creationId xmlns:a16="http://schemas.microsoft.com/office/drawing/2014/main" id="{00000000-0008-0000-0200-000090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81" name="Text Box 63">
          <a:extLst>
            <a:ext uri="{FF2B5EF4-FFF2-40B4-BE49-F238E27FC236}">
              <a16:creationId xmlns:a16="http://schemas.microsoft.com/office/drawing/2014/main" id="{00000000-0008-0000-0200-000091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82" name="Text Box 64">
          <a:extLst>
            <a:ext uri="{FF2B5EF4-FFF2-40B4-BE49-F238E27FC236}">
              <a16:creationId xmlns:a16="http://schemas.microsoft.com/office/drawing/2014/main" id="{00000000-0008-0000-0200-000092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83" name="Text Box 66">
          <a:extLst>
            <a:ext uri="{FF2B5EF4-FFF2-40B4-BE49-F238E27FC236}">
              <a16:creationId xmlns:a16="http://schemas.microsoft.com/office/drawing/2014/main" id="{00000000-0008-0000-0200-000093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84" name="Text Box 67">
          <a:extLst>
            <a:ext uri="{FF2B5EF4-FFF2-40B4-BE49-F238E27FC236}">
              <a16:creationId xmlns:a16="http://schemas.microsoft.com/office/drawing/2014/main" id="{00000000-0008-0000-0200-000094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85" name="Text Box 68">
          <a:extLst>
            <a:ext uri="{FF2B5EF4-FFF2-40B4-BE49-F238E27FC236}">
              <a16:creationId xmlns:a16="http://schemas.microsoft.com/office/drawing/2014/main" id="{00000000-0008-0000-0200-000095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86" name="Text Box 69">
          <a:extLst>
            <a:ext uri="{FF2B5EF4-FFF2-40B4-BE49-F238E27FC236}">
              <a16:creationId xmlns:a16="http://schemas.microsoft.com/office/drawing/2014/main" id="{00000000-0008-0000-0200-000096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87" name="Text Box 70">
          <a:extLst>
            <a:ext uri="{FF2B5EF4-FFF2-40B4-BE49-F238E27FC236}">
              <a16:creationId xmlns:a16="http://schemas.microsoft.com/office/drawing/2014/main" id="{00000000-0008-0000-0200-000097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88" name="Text Box 71">
          <a:extLst>
            <a:ext uri="{FF2B5EF4-FFF2-40B4-BE49-F238E27FC236}">
              <a16:creationId xmlns:a16="http://schemas.microsoft.com/office/drawing/2014/main" id="{00000000-0008-0000-0200-000098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89" name="Text Box 72">
          <a:extLst>
            <a:ext uri="{FF2B5EF4-FFF2-40B4-BE49-F238E27FC236}">
              <a16:creationId xmlns:a16="http://schemas.microsoft.com/office/drawing/2014/main" id="{00000000-0008-0000-0200-000099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90" name="Text Box 73">
          <a:extLst>
            <a:ext uri="{FF2B5EF4-FFF2-40B4-BE49-F238E27FC236}">
              <a16:creationId xmlns:a16="http://schemas.microsoft.com/office/drawing/2014/main" id="{00000000-0008-0000-0200-00009A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91" name="Text Box 74">
          <a:extLst>
            <a:ext uri="{FF2B5EF4-FFF2-40B4-BE49-F238E27FC236}">
              <a16:creationId xmlns:a16="http://schemas.microsoft.com/office/drawing/2014/main" id="{00000000-0008-0000-0200-00009B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92" name="Text Box 75">
          <a:extLst>
            <a:ext uri="{FF2B5EF4-FFF2-40B4-BE49-F238E27FC236}">
              <a16:creationId xmlns:a16="http://schemas.microsoft.com/office/drawing/2014/main" id="{00000000-0008-0000-0200-00009C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93" name="Text Box 77">
          <a:extLst>
            <a:ext uri="{FF2B5EF4-FFF2-40B4-BE49-F238E27FC236}">
              <a16:creationId xmlns:a16="http://schemas.microsoft.com/office/drawing/2014/main" id="{00000000-0008-0000-0200-00009D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94" name="Text Box 78">
          <a:extLst>
            <a:ext uri="{FF2B5EF4-FFF2-40B4-BE49-F238E27FC236}">
              <a16:creationId xmlns:a16="http://schemas.microsoft.com/office/drawing/2014/main" id="{00000000-0008-0000-0200-00009E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95" name="Text Box 80">
          <a:extLst>
            <a:ext uri="{FF2B5EF4-FFF2-40B4-BE49-F238E27FC236}">
              <a16:creationId xmlns:a16="http://schemas.microsoft.com/office/drawing/2014/main" id="{00000000-0008-0000-0200-00009F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96" name="Text Box 81">
          <a:extLst>
            <a:ext uri="{FF2B5EF4-FFF2-40B4-BE49-F238E27FC236}">
              <a16:creationId xmlns:a16="http://schemas.microsoft.com/office/drawing/2014/main" id="{00000000-0008-0000-0200-0000A0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97" name="Text Box 39">
          <a:extLst>
            <a:ext uri="{FF2B5EF4-FFF2-40B4-BE49-F238E27FC236}">
              <a16:creationId xmlns:a16="http://schemas.microsoft.com/office/drawing/2014/main" id="{00000000-0008-0000-0200-0000A1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98" name="Text Box 40">
          <a:extLst>
            <a:ext uri="{FF2B5EF4-FFF2-40B4-BE49-F238E27FC236}">
              <a16:creationId xmlns:a16="http://schemas.microsoft.com/office/drawing/2014/main" id="{00000000-0008-0000-0200-0000A2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699" name="Text Box 41">
          <a:extLst>
            <a:ext uri="{FF2B5EF4-FFF2-40B4-BE49-F238E27FC236}">
              <a16:creationId xmlns:a16="http://schemas.microsoft.com/office/drawing/2014/main" id="{00000000-0008-0000-0200-0000A3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00" name="Text Box 42">
          <a:extLst>
            <a:ext uri="{FF2B5EF4-FFF2-40B4-BE49-F238E27FC236}">
              <a16:creationId xmlns:a16="http://schemas.microsoft.com/office/drawing/2014/main" id="{00000000-0008-0000-0200-0000A4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01" name="Text Box 43">
          <a:extLst>
            <a:ext uri="{FF2B5EF4-FFF2-40B4-BE49-F238E27FC236}">
              <a16:creationId xmlns:a16="http://schemas.microsoft.com/office/drawing/2014/main" id="{00000000-0008-0000-0200-0000A5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02" name="Text Box 44">
          <a:extLst>
            <a:ext uri="{FF2B5EF4-FFF2-40B4-BE49-F238E27FC236}">
              <a16:creationId xmlns:a16="http://schemas.microsoft.com/office/drawing/2014/main" id="{00000000-0008-0000-0200-0000A6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03" name="Text Box 45">
          <a:extLst>
            <a:ext uri="{FF2B5EF4-FFF2-40B4-BE49-F238E27FC236}">
              <a16:creationId xmlns:a16="http://schemas.microsoft.com/office/drawing/2014/main" id="{00000000-0008-0000-0200-0000A7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04" name="Text Box 46">
          <a:extLst>
            <a:ext uri="{FF2B5EF4-FFF2-40B4-BE49-F238E27FC236}">
              <a16:creationId xmlns:a16="http://schemas.microsoft.com/office/drawing/2014/main" id="{00000000-0008-0000-0200-0000A8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05" name="Text Box 47">
          <a:extLst>
            <a:ext uri="{FF2B5EF4-FFF2-40B4-BE49-F238E27FC236}">
              <a16:creationId xmlns:a16="http://schemas.microsoft.com/office/drawing/2014/main" id="{00000000-0008-0000-0200-0000A9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06" name="Text Box 48">
          <a:extLst>
            <a:ext uri="{FF2B5EF4-FFF2-40B4-BE49-F238E27FC236}">
              <a16:creationId xmlns:a16="http://schemas.microsoft.com/office/drawing/2014/main" id="{00000000-0008-0000-0200-0000AA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07" name="Text Box 55">
          <a:extLst>
            <a:ext uri="{FF2B5EF4-FFF2-40B4-BE49-F238E27FC236}">
              <a16:creationId xmlns:a16="http://schemas.microsoft.com/office/drawing/2014/main" id="{00000000-0008-0000-0200-0000AB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08" name="Text Box 56">
          <a:extLst>
            <a:ext uri="{FF2B5EF4-FFF2-40B4-BE49-F238E27FC236}">
              <a16:creationId xmlns:a16="http://schemas.microsoft.com/office/drawing/2014/main" id="{00000000-0008-0000-0200-0000AC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09" name="Text Box 57">
          <a:extLst>
            <a:ext uri="{FF2B5EF4-FFF2-40B4-BE49-F238E27FC236}">
              <a16:creationId xmlns:a16="http://schemas.microsoft.com/office/drawing/2014/main" id="{00000000-0008-0000-0200-0000AD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10" name="Text Box 58">
          <a:extLst>
            <a:ext uri="{FF2B5EF4-FFF2-40B4-BE49-F238E27FC236}">
              <a16:creationId xmlns:a16="http://schemas.microsoft.com/office/drawing/2014/main" id="{00000000-0008-0000-0200-0000AE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11" name="Text Box 59">
          <a:extLst>
            <a:ext uri="{FF2B5EF4-FFF2-40B4-BE49-F238E27FC236}">
              <a16:creationId xmlns:a16="http://schemas.microsoft.com/office/drawing/2014/main" id="{00000000-0008-0000-0200-0000AF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12" name="Text Box 60">
          <a:extLst>
            <a:ext uri="{FF2B5EF4-FFF2-40B4-BE49-F238E27FC236}">
              <a16:creationId xmlns:a16="http://schemas.microsoft.com/office/drawing/2014/main" id="{00000000-0008-0000-0200-0000B0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13" name="Text Box 61">
          <a:extLst>
            <a:ext uri="{FF2B5EF4-FFF2-40B4-BE49-F238E27FC236}">
              <a16:creationId xmlns:a16="http://schemas.microsoft.com/office/drawing/2014/main" id="{00000000-0008-0000-0200-0000B1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14" name="Text Box 62">
          <a:extLst>
            <a:ext uri="{FF2B5EF4-FFF2-40B4-BE49-F238E27FC236}">
              <a16:creationId xmlns:a16="http://schemas.microsoft.com/office/drawing/2014/main" id="{00000000-0008-0000-0200-0000B2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15" name="Text Box 63">
          <a:extLst>
            <a:ext uri="{FF2B5EF4-FFF2-40B4-BE49-F238E27FC236}">
              <a16:creationId xmlns:a16="http://schemas.microsoft.com/office/drawing/2014/main" id="{00000000-0008-0000-0200-0000B3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16" name="Text Box 64">
          <a:extLst>
            <a:ext uri="{FF2B5EF4-FFF2-40B4-BE49-F238E27FC236}">
              <a16:creationId xmlns:a16="http://schemas.microsoft.com/office/drawing/2014/main" id="{00000000-0008-0000-0200-0000B4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17" name="Text Box 66">
          <a:extLst>
            <a:ext uri="{FF2B5EF4-FFF2-40B4-BE49-F238E27FC236}">
              <a16:creationId xmlns:a16="http://schemas.microsoft.com/office/drawing/2014/main" id="{00000000-0008-0000-0200-0000B5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18" name="Text Box 67">
          <a:extLst>
            <a:ext uri="{FF2B5EF4-FFF2-40B4-BE49-F238E27FC236}">
              <a16:creationId xmlns:a16="http://schemas.microsoft.com/office/drawing/2014/main" id="{00000000-0008-0000-0200-0000B6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19" name="Text Box 68">
          <a:extLst>
            <a:ext uri="{FF2B5EF4-FFF2-40B4-BE49-F238E27FC236}">
              <a16:creationId xmlns:a16="http://schemas.microsoft.com/office/drawing/2014/main" id="{00000000-0008-0000-0200-0000B7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20" name="Text Box 69">
          <a:extLst>
            <a:ext uri="{FF2B5EF4-FFF2-40B4-BE49-F238E27FC236}">
              <a16:creationId xmlns:a16="http://schemas.microsoft.com/office/drawing/2014/main" id="{00000000-0008-0000-0200-0000B8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21" name="Text Box 70">
          <a:extLst>
            <a:ext uri="{FF2B5EF4-FFF2-40B4-BE49-F238E27FC236}">
              <a16:creationId xmlns:a16="http://schemas.microsoft.com/office/drawing/2014/main" id="{00000000-0008-0000-0200-0000B9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22" name="Text Box 71">
          <a:extLst>
            <a:ext uri="{FF2B5EF4-FFF2-40B4-BE49-F238E27FC236}">
              <a16:creationId xmlns:a16="http://schemas.microsoft.com/office/drawing/2014/main" id="{00000000-0008-0000-0200-0000BA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23" name="Text Box 72">
          <a:extLst>
            <a:ext uri="{FF2B5EF4-FFF2-40B4-BE49-F238E27FC236}">
              <a16:creationId xmlns:a16="http://schemas.microsoft.com/office/drawing/2014/main" id="{00000000-0008-0000-0200-0000BB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24" name="Text Box 73">
          <a:extLst>
            <a:ext uri="{FF2B5EF4-FFF2-40B4-BE49-F238E27FC236}">
              <a16:creationId xmlns:a16="http://schemas.microsoft.com/office/drawing/2014/main" id="{00000000-0008-0000-0200-0000BC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25" name="Text Box 74">
          <a:extLst>
            <a:ext uri="{FF2B5EF4-FFF2-40B4-BE49-F238E27FC236}">
              <a16:creationId xmlns:a16="http://schemas.microsoft.com/office/drawing/2014/main" id="{00000000-0008-0000-0200-0000BD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26" name="Text Box 75">
          <a:extLst>
            <a:ext uri="{FF2B5EF4-FFF2-40B4-BE49-F238E27FC236}">
              <a16:creationId xmlns:a16="http://schemas.microsoft.com/office/drawing/2014/main" id="{00000000-0008-0000-0200-0000BE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27" name="Text Box 77">
          <a:extLst>
            <a:ext uri="{FF2B5EF4-FFF2-40B4-BE49-F238E27FC236}">
              <a16:creationId xmlns:a16="http://schemas.microsoft.com/office/drawing/2014/main" id="{00000000-0008-0000-0200-0000BF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28" name="Text Box 78">
          <a:extLst>
            <a:ext uri="{FF2B5EF4-FFF2-40B4-BE49-F238E27FC236}">
              <a16:creationId xmlns:a16="http://schemas.microsoft.com/office/drawing/2014/main" id="{00000000-0008-0000-0200-0000C0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29" name="Text Box 80">
          <a:extLst>
            <a:ext uri="{FF2B5EF4-FFF2-40B4-BE49-F238E27FC236}">
              <a16:creationId xmlns:a16="http://schemas.microsoft.com/office/drawing/2014/main" id="{00000000-0008-0000-0200-0000C1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30" name="Text Box 81">
          <a:extLst>
            <a:ext uri="{FF2B5EF4-FFF2-40B4-BE49-F238E27FC236}">
              <a16:creationId xmlns:a16="http://schemas.microsoft.com/office/drawing/2014/main" id="{00000000-0008-0000-0200-0000C2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31" name="Text Box 3">
          <a:extLst>
            <a:ext uri="{FF2B5EF4-FFF2-40B4-BE49-F238E27FC236}">
              <a16:creationId xmlns:a16="http://schemas.microsoft.com/office/drawing/2014/main" id="{00000000-0008-0000-0200-0000C3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32" name="Text Box 4">
          <a:extLst>
            <a:ext uri="{FF2B5EF4-FFF2-40B4-BE49-F238E27FC236}">
              <a16:creationId xmlns:a16="http://schemas.microsoft.com/office/drawing/2014/main" id="{00000000-0008-0000-0200-0000C4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33" name="Text Box 5">
          <a:extLst>
            <a:ext uri="{FF2B5EF4-FFF2-40B4-BE49-F238E27FC236}">
              <a16:creationId xmlns:a16="http://schemas.microsoft.com/office/drawing/2014/main" id="{00000000-0008-0000-0200-0000C5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34" name="Text Box 6">
          <a:extLst>
            <a:ext uri="{FF2B5EF4-FFF2-40B4-BE49-F238E27FC236}">
              <a16:creationId xmlns:a16="http://schemas.microsoft.com/office/drawing/2014/main" id="{00000000-0008-0000-0200-0000C6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35" name="Text Box 7">
          <a:extLst>
            <a:ext uri="{FF2B5EF4-FFF2-40B4-BE49-F238E27FC236}">
              <a16:creationId xmlns:a16="http://schemas.microsoft.com/office/drawing/2014/main" id="{00000000-0008-0000-0200-0000C7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36" name="Text Box 8">
          <a:extLst>
            <a:ext uri="{FF2B5EF4-FFF2-40B4-BE49-F238E27FC236}">
              <a16:creationId xmlns:a16="http://schemas.microsoft.com/office/drawing/2014/main" id="{00000000-0008-0000-0200-0000C8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37" name="Text Box 9">
          <a:extLst>
            <a:ext uri="{FF2B5EF4-FFF2-40B4-BE49-F238E27FC236}">
              <a16:creationId xmlns:a16="http://schemas.microsoft.com/office/drawing/2014/main" id="{00000000-0008-0000-0200-0000C9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38" name="Text Box 10">
          <a:extLst>
            <a:ext uri="{FF2B5EF4-FFF2-40B4-BE49-F238E27FC236}">
              <a16:creationId xmlns:a16="http://schemas.microsoft.com/office/drawing/2014/main" id="{00000000-0008-0000-0200-0000CA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39" name="Text Box 11">
          <a:extLst>
            <a:ext uri="{FF2B5EF4-FFF2-40B4-BE49-F238E27FC236}">
              <a16:creationId xmlns:a16="http://schemas.microsoft.com/office/drawing/2014/main" id="{00000000-0008-0000-0200-0000CB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40" name="Text Box 12">
          <a:extLst>
            <a:ext uri="{FF2B5EF4-FFF2-40B4-BE49-F238E27FC236}">
              <a16:creationId xmlns:a16="http://schemas.microsoft.com/office/drawing/2014/main" id="{00000000-0008-0000-0200-0000CC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41" name="Text Box 49">
          <a:extLst>
            <a:ext uri="{FF2B5EF4-FFF2-40B4-BE49-F238E27FC236}">
              <a16:creationId xmlns:a16="http://schemas.microsoft.com/office/drawing/2014/main" id="{00000000-0008-0000-0200-0000CD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42" name="Text Box 50">
          <a:extLst>
            <a:ext uri="{FF2B5EF4-FFF2-40B4-BE49-F238E27FC236}">
              <a16:creationId xmlns:a16="http://schemas.microsoft.com/office/drawing/2014/main" id="{00000000-0008-0000-0200-0000CE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43" name="Text Box 52">
          <a:extLst>
            <a:ext uri="{FF2B5EF4-FFF2-40B4-BE49-F238E27FC236}">
              <a16:creationId xmlns:a16="http://schemas.microsoft.com/office/drawing/2014/main" id="{00000000-0008-0000-0200-0000CF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44" name="Text Box 53">
          <a:extLst>
            <a:ext uri="{FF2B5EF4-FFF2-40B4-BE49-F238E27FC236}">
              <a16:creationId xmlns:a16="http://schemas.microsoft.com/office/drawing/2014/main" id="{00000000-0008-0000-0200-0000D0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45" name="Text Box 3">
          <a:extLst>
            <a:ext uri="{FF2B5EF4-FFF2-40B4-BE49-F238E27FC236}">
              <a16:creationId xmlns:a16="http://schemas.microsoft.com/office/drawing/2014/main" id="{00000000-0008-0000-0200-0000D1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46" name="Text Box 4">
          <a:extLst>
            <a:ext uri="{FF2B5EF4-FFF2-40B4-BE49-F238E27FC236}">
              <a16:creationId xmlns:a16="http://schemas.microsoft.com/office/drawing/2014/main" id="{00000000-0008-0000-0200-0000D2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47" name="Text Box 5">
          <a:extLst>
            <a:ext uri="{FF2B5EF4-FFF2-40B4-BE49-F238E27FC236}">
              <a16:creationId xmlns:a16="http://schemas.microsoft.com/office/drawing/2014/main" id="{00000000-0008-0000-0200-0000D3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48" name="Text Box 6">
          <a:extLst>
            <a:ext uri="{FF2B5EF4-FFF2-40B4-BE49-F238E27FC236}">
              <a16:creationId xmlns:a16="http://schemas.microsoft.com/office/drawing/2014/main" id="{00000000-0008-0000-0200-0000D4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49" name="Text Box 7">
          <a:extLst>
            <a:ext uri="{FF2B5EF4-FFF2-40B4-BE49-F238E27FC236}">
              <a16:creationId xmlns:a16="http://schemas.microsoft.com/office/drawing/2014/main" id="{00000000-0008-0000-0200-0000D5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50" name="Text Box 8">
          <a:extLst>
            <a:ext uri="{FF2B5EF4-FFF2-40B4-BE49-F238E27FC236}">
              <a16:creationId xmlns:a16="http://schemas.microsoft.com/office/drawing/2014/main" id="{00000000-0008-0000-0200-0000D6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51" name="Text Box 9">
          <a:extLst>
            <a:ext uri="{FF2B5EF4-FFF2-40B4-BE49-F238E27FC236}">
              <a16:creationId xmlns:a16="http://schemas.microsoft.com/office/drawing/2014/main" id="{00000000-0008-0000-0200-0000D7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52" name="Text Box 10">
          <a:extLst>
            <a:ext uri="{FF2B5EF4-FFF2-40B4-BE49-F238E27FC236}">
              <a16:creationId xmlns:a16="http://schemas.microsoft.com/office/drawing/2014/main" id="{00000000-0008-0000-0200-0000D8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53" name="Text Box 11">
          <a:extLst>
            <a:ext uri="{FF2B5EF4-FFF2-40B4-BE49-F238E27FC236}">
              <a16:creationId xmlns:a16="http://schemas.microsoft.com/office/drawing/2014/main" id="{00000000-0008-0000-0200-0000D9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54" name="Text Box 12">
          <a:extLst>
            <a:ext uri="{FF2B5EF4-FFF2-40B4-BE49-F238E27FC236}">
              <a16:creationId xmlns:a16="http://schemas.microsoft.com/office/drawing/2014/main" id="{00000000-0008-0000-0200-0000DA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55" name="Text Box 39">
          <a:extLst>
            <a:ext uri="{FF2B5EF4-FFF2-40B4-BE49-F238E27FC236}">
              <a16:creationId xmlns:a16="http://schemas.microsoft.com/office/drawing/2014/main" id="{00000000-0008-0000-0200-0000DB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56" name="Text Box 40">
          <a:extLst>
            <a:ext uri="{FF2B5EF4-FFF2-40B4-BE49-F238E27FC236}">
              <a16:creationId xmlns:a16="http://schemas.microsoft.com/office/drawing/2014/main" id="{00000000-0008-0000-0200-0000DC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57" name="Text Box 41">
          <a:extLst>
            <a:ext uri="{FF2B5EF4-FFF2-40B4-BE49-F238E27FC236}">
              <a16:creationId xmlns:a16="http://schemas.microsoft.com/office/drawing/2014/main" id="{00000000-0008-0000-0200-0000DD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58" name="Text Box 42">
          <a:extLst>
            <a:ext uri="{FF2B5EF4-FFF2-40B4-BE49-F238E27FC236}">
              <a16:creationId xmlns:a16="http://schemas.microsoft.com/office/drawing/2014/main" id="{00000000-0008-0000-0200-0000DE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59" name="Text Box 43">
          <a:extLst>
            <a:ext uri="{FF2B5EF4-FFF2-40B4-BE49-F238E27FC236}">
              <a16:creationId xmlns:a16="http://schemas.microsoft.com/office/drawing/2014/main" id="{00000000-0008-0000-0200-0000DF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60" name="Text Box 44">
          <a:extLst>
            <a:ext uri="{FF2B5EF4-FFF2-40B4-BE49-F238E27FC236}">
              <a16:creationId xmlns:a16="http://schemas.microsoft.com/office/drawing/2014/main" id="{00000000-0008-0000-0200-0000E0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61" name="Text Box 45">
          <a:extLst>
            <a:ext uri="{FF2B5EF4-FFF2-40B4-BE49-F238E27FC236}">
              <a16:creationId xmlns:a16="http://schemas.microsoft.com/office/drawing/2014/main" id="{00000000-0008-0000-0200-0000E1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62" name="Text Box 46">
          <a:extLst>
            <a:ext uri="{FF2B5EF4-FFF2-40B4-BE49-F238E27FC236}">
              <a16:creationId xmlns:a16="http://schemas.microsoft.com/office/drawing/2014/main" id="{00000000-0008-0000-0200-0000E2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63" name="Text Box 47">
          <a:extLst>
            <a:ext uri="{FF2B5EF4-FFF2-40B4-BE49-F238E27FC236}">
              <a16:creationId xmlns:a16="http://schemas.microsoft.com/office/drawing/2014/main" id="{00000000-0008-0000-0200-0000E3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64" name="Text Box 48">
          <a:extLst>
            <a:ext uri="{FF2B5EF4-FFF2-40B4-BE49-F238E27FC236}">
              <a16:creationId xmlns:a16="http://schemas.microsoft.com/office/drawing/2014/main" id="{00000000-0008-0000-0200-0000E4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65" name="Text Box 49">
          <a:extLst>
            <a:ext uri="{FF2B5EF4-FFF2-40B4-BE49-F238E27FC236}">
              <a16:creationId xmlns:a16="http://schemas.microsoft.com/office/drawing/2014/main" id="{00000000-0008-0000-0200-0000E5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66" name="Text Box 50">
          <a:extLst>
            <a:ext uri="{FF2B5EF4-FFF2-40B4-BE49-F238E27FC236}">
              <a16:creationId xmlns:a16="http://schemas.microsoft.com/office/drawing/2014/main" id="{00000000-0008-0000-0200-0000E6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67" name="Text Box 52">
          <a:extLst>
            <a:ext uri="{FF2B5EF4-FFF2-40B4-BE49-F238E27FC236}">
              <a16:creationId xmlns:a16="http://schemas.microsoft.com/office/drawing/2014/main" id="{00000000-0008-0000-0200-0000E7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68" name="Text Box 53">
          <a:extLst>
            <a:ext uri="{FF2B5EF4-FFF2-40B4-BE49-F238E27FC236}">
              <a16:creationId xmlns:a16="http://schemas.microsoft.com/office/drawing/2014/main" id="{00000000-0008-0000-0200-0000E8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69" name="Text Box 55">
          <a:extLst>
            <a:ext uri="{FF2B5EF4-FFF2-40B4-BE49-F238E27FC236}">
              <a16:creationId xmlns:a16="http://schemas.microsoft.com/office/drawing/2014/main" id="{00000000-0008-0000-0200-0000E9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70" name="Text Box 56">
          <a:extLst>
            <a:ext uri="{FF2B5EF4-FFF2-40B4-BE49-F238E27FC236}">
              <a16:creationId xmlns:a16="http://schemas.microsoft.com/office/drawing/2014/main" id="{00000000-0008-0000-0200-0000EA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71" name="Text Box 57">
          <a:extLst>
            <a:ext uri="{FF2B5EF4-FFF2-40B4-BE49-F238E27FC236}">
              <a16:creationId xmlns:a16="http://schemas.microsoft.com/office/drawing/2014/main" id="{00000000-0008-0000-0200-0000EB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72" name="Text Box 58">
          <a:extLst>
            <a:ext uri="{FF2B5EF4-FFF2-40B4-BE49-F238E27FC236}">
              <a16:creationId xmlns:a16="http://schemas.microsoft.com/office/drawing/2014/main" id="{00000000-0008-0000-0200-0000EC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73" name="Text Box 59">
          <a:extLst>
            <a:ext uri="{FF2B5EF4-FFF2-40B4-BE49-F238E27FC236}">
              <a16:creationId xmlns:a16="http://schemas.microsoft.com/office/drawing/2014/main" id="{00000000-0008-0000-0200-0000ED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74" name="Text Box 60">
          <a:extLst>
            <a:ext uri="{FF2B5EF4-FFF2-40B4-BE49-F238E27FC236}">
              <a16:creationId xmlns:a16="http://schemas.microsoft.com/office/drawing/2014/main" id="{00000000-0008-0000-0200-0000EE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75" name="Text Box 61">
          <a:extLst>
            <a:ext uri="{FF2B5EF4-FFF2-40B4-BE49-F238E27FC236}">
              <a16:creationId xmlns:a16="http://schemas.microsoft.com/office/drawing/2014/main" id="{00000000-0008-0000-0200-0000EF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76" name="Text Box 62">
          <a:extLst>
            <a:ext uri="{FF2B5EF4-FFF2-40B4-BE49-F238E27FC236}">
              <a16:creationId xmlns:a16="http://schemas.microsoft.com/office/drawing/2014/main" id="{00000000-0008-0000-0200-0000F0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77" name="Text Box 63">
          <a:extLst>
            <a:ext uri="{FF2B5EF4-FFF2-40B4-BE49-F238E27FC236}">
              <a16:creationId xmlns:a16="http://schemas.microsoft.com/office/drawing/2014/main" id="{00000000-0008-0000-0200-0000F1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78" name="Text Box 64">
          <a:extLst>
            <a:ext uri="{FF2B5EF4-FFF2-40B4-BE49-F238E27FC236}">
              <a16:creationId xmlns:a16="http://schemas.microsoft.com/office/drawing/2014/main" id="{00000000-0008-0000-0200-0000F2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79" name="Text Box 66">
          <a:extLst>
            <a:ext uri="{FF2B5EF4-FFF2-40B4-BE49-F238E27FC236}">
              <a16:creationId xmlns:a16="http://schemas.microsoft.com/office/drawing/2014/main" id="{00000000-0008-0000-0200-0000F3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80" name="Text Box 67">
          <a:extLst>
            <a:ext uri="{FF2B5EF4-FFF2-40B4-BE49-F238E27FC236}">
              <a16:creationId xmlns:a16="http://schemas.microsoft.com/office/drawing/2014/main" id="{00000000-0008-0000-0200-0000F4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81" name="Text Box 68">
          <a:extLst>
            <a:ext uri="{FF2B5EF4-FFF2-40B4-BE49-F238E27FC236}">
              <a16:creationId xmlns:a16="http://schemas.microsoft.com/office/drawing/2014/main" id="{00000000-0008-0000-0200-0000F5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82" name="Text Box 69">
          <a:extLst>
            <a:ext uri="{FF2B5EF4-FFF2-40B4-BE49-F238E27FC236}">
              <a16:creationId xmlns:a16="http://schemas.microsoft.com/office/drawing/2014/main" id="{00000000-0008-0000-0200-0000F6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83" name="Text Box 70">
          <a:extLst>
            <a:ext uri="{FF2B5EF4-FFF2-40B4-BE49-F238E27FC236}">
              <a16:creationId xmlns:a16="http://schemas.microsoft.com/office/drawing/2014/main" id="{00000000-0008-0000-0200-0000F7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84" name="Text Box 71">
          <a:extLst>
            <a:ext uri="{FF2B5EF4-FFF2-40B4-BE49-F238E27FC236}">
              <a16:creationId xmlns:a16="http://schemas.microsoft.com/office/drawing/2014/main" id="{00000000-0008-0000-0200-0000F8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85" name="Text Box 72">
          <a:extLst>
            <a:ext uri="{FF2B5EF4-FFF2-40B4-BE49-F238E27FC236}">
              <a16:creationId xmlns:a16="http://schemas.microsoft.com/office/drawing/2014/main" id="{00000000-0008-0000-0200-0000F9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86" name="Text Box 73">
          <a:extLst>
            <a:ext uri="{FF2B5EF4-FFF2-40B4-BE49-F238E27FC236}">
              <a16:creationId xmlns:a16="http://schemas.microsoft.com/office/drawing/2014/main" id="{00000000-0008-0000-0200-0000FA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87" name="Text Box 74">
          <a:extLst>
            <a:ext uri="{FF2B5EF4-FFF2-40B4-BE49-F238E27FC236}">
              <a16:creationId xmlns:a16="http://schemas.microsoft.com/office/drawing/2014/main" id="{00000000-0008-0000-0200-0000FB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88" name="Text Box 75">
          <a:extLst>
            <a:ext uri="{FF2B5EF4-FFF2-40B4-BE49-F238E27FC236}">
              <a16:creationId xmlns:a16="http://schemas.microsoft.com/office/drawing/2014/main" id="{00000000-0008-0000-0200-0000FC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89" name="Text Box 77">
          <a:extLst>
            <a:ext uri="{FF2B5EF4-FFF2-40B4-BE49-F238E27FC236}">
              <a16:creationId xmlns:a16="http://schemas.microsoft.com/office/drawing/2014/main" id="{00000000-0008-0000-0200-0000FD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90" name="Text Box 78">
          <a:extLst>
            <a:ext uri="{FF2B5EF4-FFF2-40B4-BE49-F238E27FC236}">
              <a16:creationId xmlns:a16="http://schemas.microsoft.com/office/drawing/2014/main" id="{00000000-0008-0000-0200-0000FE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91" name="Text Box 80">
          <a:extLst>
            <a:ext uri="{FF2B5EF4-FFF2-40B4-BE49-F238E27FC236}">
              <a16:creationId xmlns:a16="http://schemas.microsoft.com/office/drawing/2014/main" id="{00000000-0008-0000-0200-0000FF06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92" name="Text Box 81">
          <a:extLst>
            <a:ext uri="{FF2B5EF4-FFF2-40B4-BE49-F238E27FC236}">
              <a16:creationId xmlns:a16="http://schemas.microsoft.com/office/drawing/2014/main" id="{00000000-0008-0000-0200-000000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93" name="Text Box 39">
          <a:extLst>
            <a:ext uri="{FF2B5EF4-FFF2-40B4-BE49-F238E27FC236}">
              <a16:creationId xmlns:a16="http://schemas.microsoft.com/office/drawing/2014/main" id="{00000000-0008-0000-0200-000001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94" name="Text Box 40">
          <a:extLst>
            <a:ext uri="{FF2B5EF4-FFF2-40B4-BE49-F238E27FC236}">
              <a16:creationId xmlns:a16="http://schemas.microsoft.com/office/drawing/2014/main" id="{00000000-0008-0000-0200-000002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95" name="Text Box 41">
          <a:extLst>
            <a:ext uri="{FF2B5EF4-FFF2-40B4-BE49-F238E27FC236}">
              <a16:creationId xmlns:a16="http://schemas.microsoft.com/office/drawing/2014/main" id="{00000000-0008-0000-0200-000003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96" name="Text Box 42">
          <a:extLst>
            <a:ext uri="{FF2B5EF4-FFF2-40B4-BE49-F238E27FC236}">
              <a16:creationId xmlns:a16="http://schemas.microsoft.com/office/drawing/2014/main" id="{00000000-0008-0000-0200-000004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97" name="Text Box 43">
          <a:extLst>
            <a:ext uri="{FF2B5EF4-FFF2-40B4-BE49-F238E27FC236}">
              <a16:creationId xmlns:a16="http://schemas.microsoft.com/office/drawing/2014/main" id="{00000000-0008-0000-0200-000005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98" name="Text Box 44">
          <a:extLst>
            <a:ext uri="{FF2B5EF4-FFF2-40B4-BE49-F238E27FC236}">
              <a16:creationId xmlns:a16="http://schemas.microsoft.com/office/drawing/2014/main" id="{00000000-0008-0000-0200-000006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799" name="Text Box 45">
          <a:extLst>
            <a:ext uri="{FF2B5EF4-FFF2-40B4-BE49-F238E27FC236}">
              <a16:creationId xmlns:a16="http://schemas.microsoft.com/office/drawing/2014/main" id="{00000000-0008-0000-0200-000007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00" name="Text Box 46">
          <a:extLst>
            <a:ext uri="{FF2B5EF4-FFF2-40B4-BE49-F238E27FC236}">
              <a16:creationId xmlns:a16="http://schemas.microsoft.com/office/drawing/2014/main" id="{00000000-0008-0000-0200-000008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01" name="Text Box 47">
          <a:extLst>
            <a:ext uri="{FF2B5EF4-FFF2-40B4-BE49-F238E27FC236}">
              <a16:creationId xmlns:a16="http://schemas.microsoft.com/office/drawing/2014/main" id="{00000000-0008-0000-0200-000009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02" name="Text Box 48">
          <a:extLst>
            <a:ext uri="{FF2B5EF4-FFF2-40B4-BE49-F238E27FC236}">
              <a16:creationId xmlns:a16="http://schemas.microsoft.com/office/drawing/2014/main" id="{00000000-0008-0000-0200-00000A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03" name="Text Box 55">
          <a:extLst>
            <a:ext uri="{FF2B5EF4-FFF2-40B4-BE49-F238E27FC236}">
              <a16:creationId xmlns:a16="http://schemas.microsoft.com/office/drawing/2014/main" id="{00000000-0008-0000-0200-00000B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04" name="Text Box 56">
          <a:extLst>
            <a:ext uri="{FF2B5EF4-FFF2-40B4-BE49-F238E27FC236}">
              <a16:creationId xmlns:a16="http://schemas.microsoft.com/office/drawing/2014/main" id="{00000000-0008-0000-0200-00000C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05" name="Text Box 57">
          <a:extLst>
            <a:ext uri="{FF2B5EF4-FFF2-40B4-BE49-F238E27FC236}">
              <a16:creationId xmlns:a16="http://schemas.microsoft.com/office/drawing/2014/main" id="{00000000-0008-0000-0200-00000D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06" name="Text Box 58">
          <a:extLst>
            <a:ext uri="{FF2B5EF4-FFF2-40B4-BE49-F238E27FC236}">
              <a16:creationId xmlns:a16="http://schemas.microsoft.com/office/drawing/2014/main" id="{00000000-0008-0000-0200-00000E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07" name="Text Box 59">
          <a:extLst>
            <a:ext uri="{FF2B5EF4-FFF2-40B4-BE49-F238E27FC236}">
              <a16:creationId xmlns:a16="http://schemas.microsoft.com/office/drawing/2014/main" id="{00000000-0008-0000-0200-00000F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08" name="Text Box 60">
          <a:extLst>
            <a:ext uri="{FF2B5EF4-FFF2-40B4-BE49-F238E27FC236}">
              <a16:creationId xmlns:a16="http://schemas.microsoft.com/office/drawing/2014/main" id="{00000000-0008-0000-0200-000010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09" name="Text Box 61">
          <a:extLst>
            <a:ext uri="{FF2B5EF4-FFF2-40B4-BE49-F238E27FC236}">
              <a16:creationId xmlns:a16="http://schemas.microsoft.com/office/drawing/2014/main" id="{00000000-0008-0000-0200-000011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10" name="Text Box 62">
          <a:extLst>
            <a:ext uri="{FF2B5EF4-FFF2-40B4-BE49-F238E27FC236}">
              <a16:creationId xmlns:a16="http://schemas.microsoft.com/office/drawing/2014/main" id="{00000000-0008-0000-0200-000012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11" name="Text Box 63">
          <a:extLst>
            <a:ext uri="{FF2B5EF4-FFF2-40B4-BE49-F238E27FC236}">
              <a16:creationId xmlns:a16="http://schemas.microsoft.com/office/drawing/2014/main" id="{00000000-0008-0000-0200-000013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12" name="Text Box 64">
          <a:extLst>
            <a:ext uri="{FF2B5EF4-FFF2-40B4-BE49-F238E27FC236}">
              <a16:creationId xmlns:a16="http://schemas.microsoft.com/office/drawing/2014/main" id="{00000000-0008-0000-0200-000014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13" name="Text Box 66">
          <a:extLst>
            <a:ext uri="{FF2B5EF4-FFF2-40B4-BE49-F238E27FC236}">
              <a16:creationId xmlns:a16="http://schemas.microsoft.com/office/drawing/2014/main" id="{00000000-0008-0000-0200-000015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14" name="Text Box 67">
          <a:extLst>
            <a:ext uri="{FF2B5EF4-FFF2-40B4-BE49-F238E27FC236}">
              <a16:creationId xmlns:a16="http://schemas.microsoft.com/office/drawing/2014/main" id="{00000000-0008-0000-0200-000016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15" name="Text Box 68">
          <a:extLst>
            <a:ext uri="{FF2B5EF4-FFF2-40B4-BE49-F238E27FC236}">
              <a16:creationId xmlns:a16="http://schemas.microsoft.com/office/drawing/2014/main" id="{00000000-0008-0000-0200-000017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16" name="Text Box 69">
          <a:extLst>
            <a:ext uri="{FF2B5EF4-FFF2-40B4-BE49-F238E27FC236}">
              <a16:creationId xmlns:a16="http://schemas.microsoft.com/office/drawing/2014/main" id="{00000000-0008-0000-0200-000018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17" name="Text Box 70">
          <a:extLst>
            <a:ext uri="{FF2B5EF4-FFF2-40B4-BE49-F238E27FC236}">
              <a16:creationId xmlns:a16="http://schemas.microsoft.com/office/drawing/2014/main" id="{00000000-0008-0000-0200-000019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18" name="Text Box 71">
          <a:extLst>
            <a:ext uri="{FF2B5EF4-FFF2-40B4-BE49-F238E27FC236}">
              <a16:creationId xmlns:a16="http://schemas.microsoft.com/office/drawing/2014/main" id="{00000000-0008-0000-0200-00001A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19" name="Text Box 72">
          <a:extLst>
            <a:ext uri="{FF2B5EF4-FFF2-40B4-BE49-F238E27FC236}">
              <a16:creationId xmlns:a16="http://schemas.microsoft.com/office/drawing/2014/main" id="{00000000-0008-0000-0200-00001B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20" name="Text Box 73">
          <a:extLst>
            <a:ext uri="{FF2B5EF4-FFF2-40B4-BE49-F238E27FC236}">
              <a16:creationId xmlns:a16="http://schemas.microsoft.com/office/drawing/2014/main" id="{00000000-0008-0000-0200-00001C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21" name="Text Box 74">
          <a:extLst>
            <a:ext uri="{FF2B5EF4-FFF2-40B4-BE49-F238E27FC236}">
              <a16:creationId xmlns:a16="http://schemas.microsoft.com/office/drawing/2014/main" id="{00000000-0008-0000-0200-00001D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22" name="Text Box 75">
          <a:extLst>
            <a:ext uri="{FF2B5EF4-FFF2-40B4-BE49-F238E27FC236}">
              <a16:creationId xmlns:a16="http://schemas.microsoft.com/office/drawing/2014/main" id="{00000000-0008-0000-0200-00001E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23" name="Text Box 77">
          <a:extLst>
            <a:ext uri="{FF2B5EF4-FFF2-40B4-BE49-F238E27FC236}">
              <a16:creationId xmlns:a16="http://schemas.microsoft.com/office/drawing/2014/main" id="{00000000-0008-0000-0200-00001F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24" name="Text Box 78">
          <a:extLst>
            <a:ext uri="{FF2B5EF4-FFF2-40B4-BE49-F238E27FC236}">
              <a16:creationId xmlns:a16="http://schemas.microsoft.com/office/drawing/2014/main" id="{00000000-0008-0000-0200-000020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25" name="Text Box 80">
          <a:extLst>
            <a:ext uri="{FF2B5EF4-FFF2-40B4-BE49-F238E27FC236}">
              <a16:creationId xmlns:a16="http://schemas.microsoft.com/office/drawing/2014/main" id="{00000000-0008-0000-0200-000021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26" name="Text Box 81">
          <a:extLst>
            <a:ext uri="{FF2B5EF4-FFF2-40B4-BE49-F238E27FC236}">
              <a16:creationId xmlns:a16="http://schemas.microsoft.com/office/drawing/2014/main" id="{00000000-0008-0000-0200-000022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27" name="Text Box 39">
          <a:extLst>
            <a:ext uri="{FF2B5EF4-FFF2-40B4-BE49-F238E27FC236}">
              <a16:creationId xmlns:a16="http://schemas.microsoft.com/office/drawing/2014/main" id="{00000000-0008-0000-0200-000023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28" name="Text Box 40">
          <a:extLst>
            <a:ext uri="{FF2B5EF4-FFF2-40B4-BE49-F238E27FC236}">
              <a16:creationId xmlns:a16="http://schemas.microsoft.com/office/drawing/2014/main" id="{00000000-0008-0000-0200-000024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29" name="Text Box 41">
          <a:extLst>
            <a:ext uri="{FF2B5EF4-FFF2-40B4-BE49-F238E27FC236}">
              <a16:creationId xmlns:a16="http://schemas.microsoft.com/office/drawing/2014/main" id="{00000000-0008-0000-0200-000025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30" name="Text Box 42">
          <a:extLst>
            <a:ext uri="{FF2B5EF4-FFF2-40B4-BE49-F238E27FC236}">
              <a16:creationId xmlns:a16="http://schemas.microsoft.com/office/drawing/2014/main" id="{00000000-0008-0000-0200-000026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31" name="Text Box 43">
          <a:extLst>
            <a:ext uri="{FF2B5EF4-FFF2-40B4-BE49-F238E27FC236}">
              <a16:creationId xmlns:a16="http://schemas.microsoft.com/office/drawing/2014/main" id="{00000000-0008-0000-0200-000027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32" name="Text Box 44">
          <a:extLst>
            <a:ext uri="{FF2B5EF4-FFF2-40B4-BE49-F238E27FC236}">
              <a16:creationId xmlns:a16="http://schemas.microsoft.com/office/drawing/2014/main" id="{00000000-0008-0000-0200-000028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33" name="Text Box 45">
          <a:extLst>
            <a:ext uri="{FF2B5EF4-FFF2-40B4-BE49-F238E27FC236}">
              <a16:creationId xmlns:a16="http://schemas.microsoft.com/office/drawing/2014/main" id="{00000000-0008-0000-0200-000029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34" name="Text Box 46">
          <a:extLst>
            <a:ext uri="{FF2B5EF4-FFF2-40B4-BE49-F238E27FC236}">
              <a16:creationId xmlns:a16="http://schemas.microsoft.com/office/drawing/2014/main" id="{00000000-0008-0000-0200-00002A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35" name="Text Box 47">
          <a:extLst>
            <a:ext uri="{FF2B5EF4-FFF2-40B4-BE49-F238E27FC236}">
              <a16:creationId xmlns:a16="http://schemas.microsoft.com/office/drawing/2014/main" id="{00000000-0008-0000-0200-00002B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36" name="Text Box 48">
          <a:extLst>
            <a:ext uri="{FF2B5EF4-FFF2-40B4-BE49-F238E27FC236}">
              <a16:creationId xmlns:a16="http://schemas.microsoft.com/office/drawing/2014/main" id="{00000000-0008-0000-0200-00002C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37" name="Text Box 55">
          <a:extLst>
            <a:ext uri="{FF2B5EF4-FFF2-40B4-BE49-F238E27FC236}">
              <a16:creationId xmlns:a16="http://schemas.microsoft.com/office/drawing/2014/main" id="{00000000-0008-0000-0200-00002D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38" name="Text Box 56">
          <a:extLst>
            <a:ext uri="{FF2B5EF4-FFF2-40B4-BE49-F238E27FC236}">
              <a16:creationId xmlns:a16="http://schemas.microsoft.com/office/drawing/2014/main" id="{00000000-0008-0000-0200-00002E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39" name="Text Box 57">
          <a:extLst>
            <a:ext uri="{FF2B5EF4-FFF2-40B4-BE49-F238E27FC236}">
              <a16:creationId xmlns:a16="http://schemas.microsoft.com/office/drawing/2014/main" id="{00000000-0008-0000-0200-00002F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40" name="Text Box 58">
          <a:extLst>
            <a:ext uri="{FF2B5EF4-FFF2-40B4-BE49-F238E27FC236}">
              <a16:creationId xmlns:a16="http://schemas.microsoft.com/office/drawing/2014/main" id="{00000000-0008-0000-0200-000030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41" name="Text Box 59">
          <a:extLst>
            <a:ext uri="{FF2B5EF4-FFF2-40B4-BE49-F238E27FC236}">
              <a16:creationId xmlns:a16="http://schemas.microsoft.com/office/drawing/2014/main" id="{00000000-0008-0000-0200-000031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42" name="Text Box 60">
          <a:extLst>
            <a:ext uri="{FF2B5EF4-FFF2-40B4-BE49-F238E27FC236}">
              <a16:creationId xmlns:a16="http://schemas.microsoft.com/office/drawing/2014/main" id="{00000000-0008-0000-0200-000032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43" name="Text Box 61">
          <a:extLst>
            <a:ext uri="{FF2B5EF4-FFF2-40B4-BE49-F238E27FC236}">
              <a16:creationId xmlns:a16="http://schemas.microsoft.com/office/drawing/2014/main" id="{00000000-0008-0000-0200-000033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44" name="Text Box 62">
          <a:extLst>
            <a:ext uri="{FF2B5EF4-FFF2-40B4-BE49-F238E27FC236}">
              <a16:creationId xmlns:a16="http://schemas.microsoft.com/office/drawing/2014/main" id="{00000000-0008-0000-0200-000034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45" name="Text Box 63">
          <a:extLst>
            <a:ext uri="{FF2B5EF4-FFF2-40B4-BE49-F238E27FC236}">
              <a16:creationId xmlns:a16="http://schemas.microsoft.com/office/drawing/2014/main" id="{00000000-0008-0000-0200-000035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46" name="Text Box 64">
          <a:extLst>
            <a:ext uri="{FF2B5EF4-FFF2-40B4-BE49-F238E27FC236}">
              <a16:creationId xmlns:a16="http://schemas.microsoft.com/office/drawing/2014/main" id="{00000000-0008-0000-0200-000036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47" name="Text Box 66">
          <a:extLst>
            <a:ext uri="{FF2B5EF4-FFF2-40B4-BE49-F238E27FC236}">
              <a16:creationId xmlns:a16="http://schemas.microsoft.com/office/drawing/2014/main" id="{00000000-0008-0000-0200-000037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48" name="Text Box 67">
          <a:extLst>
            <a:ext uri="{FF2B5EF4-FFF2-40B4-BE49-F238E27FC236}">
              <a16:creationId xmlns:a16="http://schemas.microsoft.com/office/drawing/2014/main" id="{00000000-0008-0000-0200-000038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49" name="Text Box 68">
          <a:extLst>
            <a:ext uri="{FF2B5EF4-FFF2-40B4-BE49-F238E27FC236}">
              <a16:creationId xmlns:a16="http://schemas.microsoft.com/office/drawing/2014/main" id="{00000000-0008-0000-0200-000039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50" name="Text Box 69">
          <a:extLst>
            <a:ext uri="{FF2B5EF4-FFF2-40B4-BE49-F238E27FC236}">
              <a16:creationId xmlns:a16="http://schemas.microsoft.com/office/drawing/2014/main" id="{00000000-0008-0000-0200-00003A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51" name="Text Box 70">
          <a:extLst>
            <a:ext uri="{FF2B5EF4-FFF2-40B4-BE49-F238E27FC236}">
              <a16:creationId xmlns:a16="http://schemas.microsoft.com/office/drawing/2014/main" id="{00000000-0008-0000-0200-00003B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52" name="Text Box 71">
          <a:extLst>
            <a:ext uri="{FF2B5EF4-FFF2-40B4-BE49-F238E27FC236}">
              <a16:creationId xmlns:a16="http://schemas.microsoft.com/office/drawing/2014/main" id="{00000000-0008-0000-0200-00003C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53" name="Text Box 72">
          <a:extLst>
            <a:ext uri="{FF2B5EF4-FFF2-40B4-BE49-F238E27FC236}">
              <a16:creationId xmlns:a16="http://schemas.microsoft.com/office/drawing/2014/main" id="{00000000-0008-0000-0200-00003D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54" name="Text Box 73">
          <a:extLst>
            <a:ext uri="{FF2B5EF4-FFF2-40B4-BE49-F238E27FC236}">
              <a16:creationId xmlns:a16="http://schemas.microsoft.com/office/drawing/2014/main" id="{00000000-0008-0000-0200-00003E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55" name="Text Box 74">
          <a:extLst>
            <a:ext uri="{FF2B5EF4-FFF2-40B4-BE49-F238E27FC236}">
              <a16:creationId xmlns:a16="http://schemas.microsoft.com/office/drawing/2014/main" id="{00000000-0008-0000-0200-00003F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56" name="Text Box 75">
          <a:extLst>
            <a:ext uri="{FF2B5EF4-FFF2-40B4-BE49-F238E27FC236}">
              <a16:creationId xmlns:a16="http://schemas.microsoft.com/office/drawing/2014/main" id="{00000000-0008-0000-0200-000040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57" name="Text Box 77">
          <a:extLst>
            <a:ext uri="{FF2B5EF4-FFF2-40B4-BE49-F238E27FC236}">
              <a16:creationId xmlns:a16="http://schemas.microsoft.com/office/drawing/2014/main" id="{00000000-0008-0000-0200-000041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58" name="Text Box 78">
          <a:extLst>
            <a:ext uri="{FF2B5EF4-FFF2-40B4-BE49-F238E27FC236}">
              <a16:creationId xmlns:a16="http://schemas.microsoft.com/office/drawing/2014/main" id="{00000000-0008-0000-0200-000042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59" name="Text Box 80">
          <a:extLst>
            <a:ext uri="{FF2B5EF4-FFF2-40B4-BE49-F238E27FC236}">
              <a16:creationId xmlns:a16="http://schemas.microsoft.com/office/drawing/2014/main" id="{00000000-0008-0000-0200-000043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60" name="Text Box 81">
          <a:extLst>
            <a:ext uri="{FF2B5EF4-FFF2-40B4-BE49-F238E27FC236}">
              <a16:creationId xmlns:a16="http://schemas.microsoft.com/office/drawing/2014/main" id="{00000000-0008-0000-0200-000044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61" name="Text Box 39">
          <a:extLst>
            <a:ext uri="{FF2B5EF4-FFF2-40B4-BE49-F238E27FC236}">
              <a16:creationId xmlns:a16="http://schemas.microsoft.com/office/drawing/2014/main" id="{00000000-0008-0000-0200-000045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62" name="Text Box 40">
          <a:extLst>
            <a:ext uri="{FF2B5EF4-FFF2-40B4-BE49-F238E27FC236}">
              <a16:creationId xmlns:a16="http://schemas.microsoft.com/office/drawing/2014/main" id="{00000000-0008-0000-0200-000046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63" name="Text Box 41">
          <a:extLst>
            <a:ext uri="{FF2B5EF4-FFF2-40B4-BE49-F238E27FC236}">
              <a16:creationId xmlns:a16="http://schemas.microsoft.com/office/drawing/2014/main" id="{00000000-0008-0000-0200-000047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64" name="Text Box 42">
          <a:extLst>
            <a:ext uri="{FF2B5EF4-FFF2-40B4-BE49-F238E27FC236}">
              <a16:creationId xmlns:a16="http://schemas.microsoft.com/office/drawing/2014/main" id="{00000000-0008-0000-0200-000048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65" name="Text Box 43">
          <a:extLst>
            <a:ext uri="{FF2B5EF4-FFF2-40B4-BE49-F238E27FC236}">
              <a16:creationId xmlns:a16="http://schemas.microsoft.com/office/drawing/2014/main" id="{00000000-0008-0000-0200-000049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66" name="Text Box 44">
          <a:extLst>
            <a:ext uri="{FF2B5EF4-FFF2-40B4-BE49-F238E27FC236}">
              <a16:creationId xmlns:a16="http://schemas.microsoft.com/office/drawing/2014/main" id="{00000000-0008-0000-0200-00004A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67" name="Text Box 45">
          <a:extLst>
            <a:ext uri="{FF2B5EF4-FFF2-40B4-BE49-F238E27FC236}">
              <a16:creationId xmlns:a16="http://schemas.microsoft.com/office/drawing/2014/main" id="{00000000-0008-0000-0200-00004B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68" name="Text Box 46">
          <a:extLst>
            <a:ext uri="{FF2B5EF4-FFF2-40B4-BE49-F238E27FC236}">
              <a16:creationId xmlns:a16="http://schemas.microsoft.com/office/drawing/2014/main" id="{00000000-0008-0000-0200-00004C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69" name="Text Box 47">
          <a:extLst>
            <a:ext uri="{FF2B5EF4-FFF2-40B4-BE49-F238E27FC236}">
              <a16:creationId xmlns:a16="http://schemas.microsoft.com/office/drawing/2014/main" id="{00000000-0008-0000-0200-00004D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70" name="Text Box 48">
          <a:extLst>
            <a:ext uri="{FF2B5EF4-FFF2-40B4-BE49-F238E27FC236}">
              <a16:creationId xmlns:a16="http://schemas.microsoft.com/office/drawing/2014/main" id="{00000000-0008-0000-0200-00004E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71" name="Text Box 55">
          <a:extLst>
            <a:ext uri="{FF2B5EF4-FFF2-40B4-BE49-F238E27FC236}">
              <a16:creationId xmlns:a16="http://schemas.microsoft.com/office/drawing/2014/main" id="{00000000-0008-0000-0200-00004F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72" name="Text Box 56">
          <a:extLst>
            <a:ext uri="{FF2B5EF4-FFF2-40B4-BE49-F238E27FC236}">
              <a16:creationId xmlns:a16="http://schemas.microsoft.com/office/drawing/2014/main" id="{00000000-0008-0000-0200-000050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73" name="Text Box 57">
          <a:extLst>
            <a:ext uri="{FF2B5EF4-FFF2-40B4-BE49-F238E27FC236}">
              <a16:creationId xmlns:a16="http://schemas.microsoft.com/office/drawing/2014/main" id="{00000000-0008-0000-0200-000051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74" name="Text Box 58">
          <a:extLst>
            <a:ext uri="{FF2B5EF4-FFF2-40B4-BE49-F238E27FC236}">
              <a16:creationId xmlns:a16="http://schemas.microsoft.com/office/drawing/2014/main" id="{00000000-0008-0000-0200-000052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75" name="Text Box 59">
          <a:extLst>
            <a:ext uri="{FF2B5EF4-FFF2-40B4-BE49-F238E27FC236}">
              <a16:creationId xmlns:a16="http://schemas.microsoft.com/office/drawing/2014/main" id="{00000000-0008-0000-0200-000053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76" name="Text Box 60">
          <a:extLst>
            <a:ext uri="{FF2B5EF4-FFF2-40B4-BE49-F238E27FC236}">
              <a16:creationId xmlns:a16="http://schemas.microsoft.com/office/drawing/2014/main" id="{00000000-0008-0000-0200-000054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77" name="Text Box 61">
          <a:extLst>
            <a:ext uri="{FF2B5EF4-FFF2-40B4-BE49-F238E27FC236}">
              <a16:creationId xmlns:a16="http://schemas.microsoft.com/office/drawing/2014/main" id="{00000000-0008-0000-0200-000055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78" name="Text Box 62">
          <a:extLst>
            <a:ext uri="{FF2B5EF4-FFF2-40B4-BE49-F238E27FC236}">
              <a16:creationId xmlns:a16="http://schemas.microsoft.com/office/drawing/2014/main" id="{00000000-0008-0000-0200-000056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79" name="Text Box 63">
          <a:extLst>
            <a:ext uri="{FF2B5EF4-FFF2-40B4-BE49-F238E27FC236}">
              <a16:creationId xmlns:a16="http://schemas.microsoft.com/office/drawing/2014/main" id="{00000000-0008-0000-0200-000057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80" name="Text Box 64">
          <a:extLst>
            <a:ext uri="{FF2B5EF4-FFF2-40B4-BE49-F238E27FC236}">
              <a16:creationId xmlns:a16="http://schemas.microsoft.com/office/drawing/2014/main" id="{00000000-0008-0000-0200-000058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81" name="Text Box 66">
          <a:extLst>
            <a:ext uri="{FF2B5EF4-FFF2-40B4-BE49-F238E27FC236}">
              <a16:creationId xmlns:a16="http://schemas.microsoft.com/office/drawing/2014/main" id="{00000000-0008-0000-0200-000059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82" name="Text Box 67">
          <a:extLst>
            <a:ext uri="{FF2B5EF4-FFF2-40B4-BE49-F238E27FC236}">
              <a16:creationId xmlns:a16="http://schemas.microsoft.com/office/drawing/2014/main" id="{00000000-0008-0000-0200-00005A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83" name="Text Box 68">
          <a:extLst>
            <a:ext uri="{FF2B5EF4-FFF2-40B4-BE49-F238E27FC236}">
              <a16:creationId xmlns:a16="http://schemas.microsoft.com/office/drawing/2014/main" id="{00000000-0008-0000-0200-00005B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84" name="Text Box 69">
          <a:extLst>
            <a:ext uri="{FF2B5EF4-FFF2-40B4-BE49-F238E27FC236}">
              <a16:creationId xmlns:a16="http://schemas.microsoft.com/office/drawing/2014/main" id="{00000000-0008-0000-0200-00005C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85" name="Text Box 70">
          <a:extLst>
            <a:ext uri="{FF2B5EF4-FFF2-40B4-BE49-F238E27FC236}">
              <a16:creationId xmlns:a16="http://schemas.microsoft.com/office/drawing/2014/main" id="{00000000-0008-0000-0200-00005D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86" name="Text Box 71">
          <a:extLst>
            <a:ext uri="{FF2B5EF4-FFF2-40B4-BE49-F238E27FC236}">
              <a16:creationId xmlns:a16="http://schemas.microsoft.com/office/drawing/2014/main" id="{00000000-0008-0000-0200-00005E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87" name="Text Box 72">
          <a:extLst>
            <a:ext uri="{FF2B5EF4-FFF2-40B4-BE49-F238E27FC236}">
              <a16:creationId xmlns:a16="http://schemas.microsoft.com/office/drawing/2014/main" id="{00000000-0008-0000-0200-00005F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88" name="Text Box 73">
          <a:extLst>
            <a:ext uri="{FF2B5EF4-FFF2-40B4-BE49-F238E27FC236}">
              <a16:creationId xmlns:a16="http://schemas.microsoft.com/office/drawing/2014/main" id="{00000000-0008-0000-0200-000060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89" name="Text Box 74">
          <a:extLst>
            <a:ext uri="{FF2B5EF4-FFF2-40B4-BE49-F238E27FC236}">
              <a16:creationId xmlns:a16="http://schemas.microsoft.com/office/drawing/2014/main" id="{00000000-0008-0000-0200-000061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90" name="Text Box 75">
          <a:extLst>
            <a:ext uri="{FF2B5EF4-FFF2-40B4-BE49-F238E27FC236}">
              <a16:creationId xmlns:a16="http://schemas.microsoft.com/office/drawing/2014/main" id="{00000000-0008-0000-0200-000062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91" name="Text Box 77">
          <a:extLst>
            <a:ext uri="{FF2B5EF4-FFF2-40B4-BE49-F238E27FC236}">
              <a16:creationId xmlns:a16="http://schemas.microsoft.com/office/drawing/2014/main" id="{00000000-0008-0000-0200-000063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92" name="Text Box 78">
          <a:extLst>
            <a:ext uri="{FF2B5EF4-FFF2-40B4-BE49-F238E27FC236}">
              <a16:creationId xmlns:a16="http://schemas.microsoft.com/office/drawing/2014/main" id="{00000000-0008-0000-0200-000064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93" name="Text Box 80">
          <a:extLst>
            <a:ext uri="{FF2B5EF4-FFF2-40B4-BE49-F238E27FC236}">
              <a16:creationId xmlns:a16="http://schemas.microsoft.com/office/drawing/2014/main" id="{00000000-0008-0000-0200-000065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94" name="Text Box 8">
          <a:extLst>
            <a:ext uri="{FF2B5EF4-FFF2-40B4-BE49-F238E27FC236}">
              <a16:creationId xmlns:a16="http://schemas.microsoft.com/office/drawing/2014/main" id="{00000000-0008-0000-0200-000066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95" name="Text Box 9">
          <a:extLst>
            <a:ext uri="{FF2B5EF4-FFF2-40B4-BE49-F238E27FC236}">
              <a16:creationId xmlns:a16="http://schemas.microsoft.com/office/drawing/2014/main" id="{00000000-0008-0000-0200-000067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96" name="Text Box 10">
          <a:extLst>
            <a:ext uri="{FF2B5EF4-FFF2-40B4-BE49-F238E27FC236}">
              <a16:creationId xmlns:a16="http://schemas.microsoft.com/office/drawing/2014/main" id="{00000000-0008-0000-0200-000068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97" name="Text Box 11">
          <a:extLst>
            <a:ext uri="{FF2B5EF4-FFF2-40B4-BE49-F238E27FC236}">
              <a16:creationId xmlns:a16="http://schemas.microsoft.com/office/drawing/2014/main" id="{00000000-0008-0000-0200-000069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98" name="Text Box 12">
          <a:extLst>
            <a:ext uri="{FF2B5EF4-FFF2-40B4-BE49-F238E27FC236}">
              <a16:creationId xmlns:a16="http://schemas.microsoft.com/office/drawing/2014/main" id="{00000000-0008-0000-0200-00006A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899" name="Text Box 49">
          <a:extLst>
            <a:ext uri="{FF2B5EF4-FFF2-40B4-BE49-F238E27FC236}">
              <a16:creationId xmlns:a16="http://schemas.microsoft.com/office/drawing/2014/main" id="{00000000-0008-0000-0200-00006B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00" name="Text Box 50">
          <a:extLst>
            <a:ext uri="{FF2B5EF4-FFF2-40B4-BE49-F238E27FC236}">
              <a16:creationId xmlns:a16="http://schemas.microsoft.com/office/drawing/2014/main" id="{00000000-0008-0000-0200-00006C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01" name="Text Box 52">
          <a:extLst>
            <a:ext uri="{FF2B5EF4-FFF2-40B4-BE49-F238E27FC236}">
              <a16:creationId xmlns:a16="http://schemas.microsoft.com/office/drawing/2014/main" id="{00000000-0008-0000-0200-00006D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02" name="Text Box 53">
          <a:extLst>
            <a:ext uri="{FF2B5EF4-FFF2-40B4-BE49-F238E27FC236}">
              <a16:creationId xmlns:a16="http://schemas.microsoft.com/office/drawing/2014/main" id="{00000000-0008-0000-0200-00006E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03" name="Text Box 39">
          <a:extLst>
            <a:ext uri="{FF2B5EF4-FFF2-40B4-BE49-F238E27FC236}">
              <a16:creationId xmlns:a16="http://schemas.microsoft.com/office/drawing/2014/main" id="{00000000-0008-0000-0200-00006F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04" name="Text Box 40">
          <a:extLst>
            <a:ext uri="{FF2B5EF4-FFF2-40B4-BE49-F238E27FC236}">
              <a16:creationId xmlns:a16="http://schemas.microsoft.com/office/drawing/2014/main" id="{00000000-0008-0000-0200-000070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05" name="Text Box 41">
          <a:extLst>
            <a:ext uri="{FF2B5EF4-FFF2-40B4-BE49-F238E27FC236}">
              <a16:creationId xmlns:a16="http://schemas.microsoft.com/office/drawing/2014/main" id="{00000000-0008-0000-0200-000071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06" name="Text Box 42">
          <a:extLst>
            <a:ext uri="{FF2B5EF4-FFF2-40B4-BE49-F238E27FC236}">
              <a16:creationId xmlns:a16="http://schemas.microsoft.com/office/drawing/2014/main" id="{00000000-0008-0000-0200-000072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07" name="Text Box 43">
          <a:extLst>
            <a:ext uri="{FF2B5EF4-FFF2-40B4-BE49-F238E27FC236}">
              <a16:creationId xmlns:a16="http://schemas.microsoft.com/office/drawing/2014/main" id="{00000000-0008-0000-0200-000073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08" name="Text Box 44">
          <a:extLst>
            <a:ext uri="{FF2B5EF4-FFF2-40B4-BE49-F238E27FC236}">
              <a16:creationId xmlns:a16="http://schemas.microsoft.com/office/drawing/2014/main" id="{00000000-0008-0000-0200-000074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09" name="Text Box 45">
          <a:extLst>
            <a:ext uri="{FF2B5EF4-FFF2-40B4-BE49-F238E27FC236}">
              <a16:creationId xmlns:a16="http://schemas.microsoft.com/office/drawing/2014/main" id="{00000000-0008-0000-0200-000075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10" name="Text Box 46">
          <a:extLst>
            <a:ext uri="{FF2B5EF4-FFF2-40B4-BE49-F238E27FC236}">
              <a16:creationId xmlns:a16="http://schemas.microsoft.com/office/drawing/2014/main" id="{00000000-0008-0000-0200-000076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11" name="Text Box 47">
          <a:extLst>
            <a:ext uri="{FF2B5EF4-FFF2-40B4-BE49-F238E27FC236}">
              <a16:creationId xmlns:a16="http://schemas.microsoft.com/office/drawing/2014/main" id="{00000000-0008-0000-0200-000077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12" name="Text Box 48">
          <a:extLst>
            <a:ext uri="{FF2B5EF4-FFF2-40B4-BE49-F238E27FC236}">
              <a16:creationId xmlns:a16="http://schemas.microsoft.com/office/drawing/2014/main" id="{00000000-0008-0000-0200-000078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13" name="Text Box 55">
          <a:extLst>
            <a:ext uri="{FF2B5EF4-FFF2-40B4-BE49-F238E27FC236}">
              <a16:creationId xmlns:a16="http://schemas.microsoft.com/office/drawing/2014/main" id="{00000000-0008-0000-0200-000079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14" name="Text Box 56">
          <a:extLst>
            <a:ext uri="{FF2B5EF4-FFF2-40B4-BE49-F238E27FC236}">
              <a16:creationId xmlns:a16="http://schemas.microsoft.com/office/drawing/2014/main" id="{00000000-0008-0000-0200-00007A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15" name="Text Box 57">
          <a:extLst>
            <a:ext uri="{FF2B5EF4-FFF2-40B4-BE49-F238E27FC236}">
              <a16:creationId xmlns:a16="http://schemas.microsoft.com/office/drawing/2014/main" id="{00000000-0008-0000-0200-00007B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16" name="Text Box 58">
          <a:extLst>
            <a:ext uri="{FF2B5EF4-FFF2-40B4-BE49-F238E27FC236}">
              <a16:creationId xmlns:a16="http://schemas.microsoft.com/office/drawing/2014/main" id="{00000000-0008-0000-0200-00007C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17" name="Text Box 59">
          <a:extLst>
            <a:ext uri="{FF2B5EF4-FFF2-40B4-BE49-F238E27FC236}">
              <a16:creationId xmlns:a16="http://schemas.microsoft.com/office/drawing/2014/main" id="{00000000-0008-0000-0200-00007D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18" name="Text Box 60">
          <a:extLst>
            <a:ext uri="{FF2B5EF4-FFF2-40B4-BE49-F238E27FC236}">
              <a16:creationId xmlns:a16="http://schemas.microsoft.com/office/drawing/2014/main" id="{00000000-0008-0000-0200-00007E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19" name="Text Box 61">
          <a:extLst>
            <a:ext uri="{FF2B5EF4-FFF2-40B4-BE49-F238E27FC236}">
              <a16:creationId xmlns:a16="http://schemas.microsoft.com/office/drawing/2014/main" id="{00000000-0008-0000-0200-00007F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20" name="Text Box 62">
          <a:extLst>
            <a:ext uri="{FF2B5EF4-FFF2-40B4-BE49-F238E27FC236}">
              <a16:creationId xmlns:a16="http://schemas.microsoft.com/office/drawing/2014/main" id="{00000000-0008-0000-0200-000080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21" name="Text Box 63">
          <a:extLst>
            <a:ext uri="{FF2B5EF4-FFF2-40B4-BE49-F238E27FC236}">
              <a16:creationId xmlns:a16="http://schemas.microsoft.com/office/drawing/2014/main" id="{00000000-0008-0000-0200-000081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22" name="Text Box 64">
          <a:extLst>
            <a:ext uri="{FF2B5EF4-FFF2-40B4-BE49-F238E27FC236}">
              <a16:creationId xmlns:a16="http://schemas.microsoft.com/office/drawing/2014/main" id="{00000000-0008-0000-0200-000082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23" name="Text Box 66">
          <a:extLst>
            <a:ext uri="{FF2B5EF4-FFF2-40B4-BE49-F238E27FC236}">
              <a16:creationId xmlns:a16="http://schemas.microsoft.com/office/drawing/2014/main" id="{00000000-0008-0000-0200-000083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24" name="Text Box 67">
          <a:extLst>
            <a:ext uri="{FF2B5EF4-FFF2-40B4-BE49-F238E27FC236}">
              <a16:creationId xmlns:a16="http://schemas.microsoft.com/office/drawing/2014/main" id="{00000000-0008-0000-0200-000084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25" name="Text Box 68">
          <a:extLst>
            <a:ext uri="{FF2B5EF4-FFF2-40B4-BE49-F238E27FC236}">
              <a16:creationId xmlns:a16="http://schemas.microsoft.com/office/drawing/2014/main" id="{00000000-0008-0000-0200-000085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26" name="Text Box 69">
          <a:extLst>
            <a:ext uri="{FF2B5EF4-FFF2-40B4-BE49-F238E27FC236}">
              <a16:creationId xmlns:a16="http://schemas.microsoft.com/office/drawing/2014/main" id="{00000000-0008-0000-0200-000086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27" name="Text Box 70">
          <a:extLst>
            <a:ext uri="{FF2B5EF4-FFF2-40B4-BE49-F238E27FC236}">
              <a16:creationId xmlns:a16="http://schemas.microsoft.com/office/drawing/2014/main" id="{00000000-0008-0000-0200-000087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28" name="Text Box 71">
          <a:extLst>
            <a:ext uri="{FF2B5EF4-FFF2-40B4-BE49-F238E27FC236}">
              <a16:creationId xmlns:a16="http://schemas.microsoft.com/office/drawing/2014/main" id="{00000000-0008-0000-0200-000088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29" name="Text Box 72">
          <a:extLst>
            <a:ext uri="{FF2B5EF4-FFF2-40B4-BE49-F238E27FC236}">
              <a16:creationId xmlns:a16="http://schemas.microsoft.com/office/drawing/2014/main" id="{00000000-0008-0000-0200-000089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30" name="Text Box 73">
          <a:extLst>
            <a:ext uri="{FF2B5EF4-FFF2-40B4-BE49-F238E27FC236}">
              <a16:creationId xmlns:a16="http://schemas.microsoft.com/office/drawing/2014/main" id="{00000000-0008-0000-0200-00008A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31" name="Text Box 74">
          <a:extLst>
            <a:ext uri="{FF2B5EF4-FFF2-40B4-BE49-F238E27FC236}">
              <a16:creationId xmlns:a16="http://schemas.microsoft.com/office/drawing/2014/main" id="{00000000-0008-0000-0200-00008B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32" name="Text Box 75">
          <a:extLst>
            <a:ext uri="{FF2B5EF4-FFF2-40B4-BE49-F238E27FC236}">
              <a16:creationId xmlns:a16="http://schemas.microsoft.com/office/drawing/2014/main" id="{00000000-0008-0000-0200-00008C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33" name="Text Box 77">
          <a:extLst>
            <a:ext uri="{FF2B5EF4-FFF2-40B4-BE49-F238E27FC236}">
              <a16:creationId xmlns:a16="http://schemas.microsoft.com/office/drawing/2014/main" id="{00000000-0008-0000-0200-00008D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34" name="Text Box 78">
          <a:extLst>
            <a:ext uri="{FF2B5EF4-FFF2-40B4-BE49-F238E27FC236}">
              <a16:creationId xmlns:a16="http://schemas.microsoft.com/office/drawing/2014/main" id="{00000000-0008-0000-0200-00008E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35" name="Text Box 80">
          <a:extLst>
            <a:ext uri="{FF2B5EF4-FFF2-40B4-BE49-F238E27FC236}">
              <a16:creationId xmlns:a16="http://schemas.microsoft.com/office/drawing/2014/main" id="{00000000-0008-0000-0200-00008F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36" name="Text Box 81">
          <a:extLst>
            <a:ext uri="{FF2B5EF4-FFF2-40B4-BE49-F238E27FC236}">
              <a16:creationId xmlns:a16="http://schemas.microsoft.com/office/drawing/2014/main" id="{00000000-0008-0000-0200-000090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37" name="Text Box 39">
          <a:extLst>
            <a:ext uri="{FF2B5EF4-FFF2-40B4-BE49-F238E27FC236}">
              <a16:creationId xmlns:a16="http://schemas.microsoft.com/office/drawing/2014/main" id="{00000000-0008-0000-0200-000091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38" name="Text Box 40">
          <a:extLst>
            <a:ext uri="{FF2B5EF4-FFF2-40B4-BE49-F238E27FC236}">
              <a16:creationId xmlns:a16="http://schemas.microsoft.com/office/drawing/2014/main" id="{00000000-0008-0000-0200-000092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39" name="Text Box 41">
          <a:extLst>
            <a:ext uri="{FF2B5EF4-FFF2-40B4-BE49-F238E27FC236}">
              <a16:creationId xmlns:a16="http://schemas.microsoft.com/office/drawing/2014/main" id="{00000000-0008-0000-0200-000093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40" name="Text Box 42">
          <a:extLst>
            <a:ext uri="{FF2B5EF4-FFF2-40B4-BE49-F238E27FC236}">
              <a16:creationId xmlns:a16="http://schemas.microsoft.com/office/drawing/2014/main" id="{00000000-0008-0000-0200-000094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41" name="Text Box 43">
          <a:extLst>
            <a:ext uri="{FF2B5EF4-FFF2-40B4-BE49-F238E27FC236}">
              <a16:creationId xmlns:a16="http://schemas.microsoft.com/office/drawing/2014/main" id="{00000000-0008-0000-0200-000095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42" name="Text Box 44">
          <a:extLst>
            <a:ext uri="{FF2B5EF4-FFF2-40B4-BE49-F238E27FC236}">
              <a16:creationId xmlns:a16="http://schemas.microsoft.com/office/drawing/2014/main" id="{00000000-0008-0000-0200-000096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43" name="Text Box 45">
          <a:extLst>
            <a:ext uri="{FF2B5EF4-FFF2-40B4-BE49-F238E27FC236}">
              <a16:creationId xmlns:a16="http://schemas.microsoft.com/office/drawing/2014/main" id="{00000000-0008-0000-0200-000097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44" name="Text Box 46">
          <a:extLst>
            <a:ext uri="{FF2B5EF4-FFF2-40B4-BE49-F238E27FC236}">
              <a16:creationId xmlns:a16="http://schemas.microsoft.com/office/drawing/2014/main" id="{00000000-0008-0000-0200-000098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45" name="Text Box 47">
          <a:extLst>
            <a:ext uri="{FF2B5EF4-FFF2-40B4-BE49-F238E27FC236}">
              <a16:creationId xmlns:a16="http://schemas.microsoft.com/office/drawing/2014/main" id="{00000000-0008-0000-0200-000099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46" name="Text Box 48">
          <a:extLst>
            <a:ext uri="{FF2B5EF4-FFF2-40B4-BE49-F238E27FC236}">
              <a16:creationId xmlns:a16="http://schemas.microsoft.com/office/drawing/2014/main" id="{00000000-0008-0000-0200-00009A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47" name="Text Box 55">
          <a:extLst>
            <a:ext uri="{FF2B5EF4-FFF2-40B4-BE49-F238E27FC236}">
              <a16:creationId xmlns:a16="http://schemas.microsoft.com/office/drawing/2014/main" id="{00000000-0008-0000-0200-00009B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48" name="Text Box 56">
          <a:extLst>
            <a:ext uri="{FF2B5EF4-FFF2-40B4-BE49-F238E27FC236}">
              <a16:creationId xmlns:a16="http://schemas.microsoft.com/office/drawing/2014/main" id="{00000000-0008-0000-0200-00009C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49" name="Text Box 57">
          <a:extLst>
            <a:ext uri="{FF2B5EF4-FFF2-40B4-BE49-F238E27FC236}">
              <a16:creationId xmlns:a16="http://schemas.microsoft.com/office/drawing/2014/main" id="{00000000-0008-0000-0200-00009D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50" name="Text Box 58">
          <a:extLst>
            <a:ext uri="{FF2B5EF4-FFF2-40B4-BE49-F238E27FC236}">
              <a16:creationId xmlns:a16="http://schemas.microsoft.com/office/drawing/2014/main" id="{00000000-0008-0000-0200-00009E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51" name="Text Box 59">
          <a:extLst>
            <a:ext uri="{FF2B5EF4-FFF2-40B4-BE49-F238E27FC236}">
              <a16:creationId xmlns:a16="http://schemas.microsoft.com/office/drawing/2014/main" id="{00000000-0008-0000-0200-00009F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52" name="Text Box 60">
          <a:extLst>
            <a:ext uri="{FF2B5EF4-FFF2-40B4-BE49-F238E27FC236}">
              <a16:creationId xmlns:a16="http://schemas.microsoft.com/office/drawing/2014/main" id="{00000000-0008-0000-0200-0000A0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53" name="Text Box 61">
          <a:extLst>
            <a:ext uri="{FF2B5EF4-FFF2-40B4-BE49-F238E27FC236}">
              <a16:creationId xmlns:a16="http://schemas.microsoft.com/office/drawing/2014/main" id="{00000000-0008-0000-0200-0000A1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54" name="Text Box 62">
          <a:extLst>
            <a:ext uri="{FF2B5EF4-FFF2-40B4-BE49-F238E27FC236}">
              <a16:creationId xmlns:a16="http://schemas.microsoft.com/office/drawing/2014/main" id="{00000000-0008-0000-0200-0000A2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55" name="Text Box 63">
          <a:extLst>
            <a:ext uri="{FF2B5EF4-FFF2-40B4-BE49-F238E27FC236}">
              <a16:creationId xmlns:a16="http://schemas.microsoft.com/office/drawing/2014/main" id="{00000000-0008-0000-0200-0000A3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56" name="Text Box 64">
          <a:extLst>
            <a:ext uri="{FF2B5EF4-FFF2-40B4-BE49-F238E27FC236}">
              <a16:creationId xmlns:a16="http://schemas.microsoft.com/office/drawing/2014/main" id="{00000000-0008-0000-0200-0000A4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57" name="Text Box 66">
          <a:extLst>
            <a:ext uri="{FF2B5EF4-FFF2-40B4-BE49-F238E27FC236}">
              <a16:creationId xmlns:a16="http://schemas.microsoft.com/office/drawing/2014/main" id="{00000000-0008-0000-0200-0000A5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58" name="Text Box 67">
          <a:extLst>
            <a:ext uri="{FF2B5EF4-FFF2-40B4-BE49-F238E27FC236}">
              <a16:creationId xmlns:a16="http://schemas.microsoft.com/office/drawing/2014/main" id="{00000000-0008-0000-0200-0000A6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59" name="Text Box 68">
          <a:extLst>
            <a:ext uri="{FF2B5EF4-FFF2-40B4-BE49-F238E27FC236}">
              <a16:creationId xmlns:a16="http://schemas.microsoft.com/office/drawing/2014/main" id="{00000000-0008-0000-0200-0000A7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60" name="Text Box 69">
          <a:extLst>
            <a:ext uri="{FF2B5EF4-FFF2-40B4-BE49-F238E27FC236}">
              <a16:creationId xmlns:a16="http://schemas.microsoft.com/office/drawing/2014/main" id="{00000000-0008-0000-0200-0000A8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61" name="Text Box 70">
          <a:extLst>
            <a:ext uri="{FF2B5EF4-FFF2-40B4-BE49-F238E27FC236}">
              <a16:creationId xmlns:a16="http://schemas.microsoft.com/office/drawing/2014/main" id="{00000000-0008-0000-0200-0000A9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62" name="Text Box 71">
          <a:extLst>
            <a:ext uri="{FF2B5EF4-FFF2-40B4-BE49-F238E27FC236}">
              <a16:creationId xmlns:a16="http://schemas.microsoft.com/office/drawing/2014/main" id="{00000000-0008-0000-0200-0000AA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63" name="Text Box 72">
          <a:extLst>
            <a:ext uri="{FF2B5EF4-FFF2-40B4-BE49-F238E27FC236}">
              <a16:creationId xmlns:a16="http://schemas.microsoft.com/office/drawing/2014/main" id="{00000000-0008-0000-0200-0000AB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64" name="Text Box 73">
          <a:extLst>
            <a:ext uri="{FF2B5EF4-FFF2-40B4-BE49-F238E27FC236}">
              <a16:creationId xmlns:a16="http://schemas.microsoft.com/office/drawing/2014/main" id="{00000000-0008-0000-0200-0000AC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65" name="Text Box 74">
          <a:extLst>
            <a:ext uri="{FF2B5EF4-FFF2-40B4-BE49-F238E27FC236}">
              <a16:creationId xmlns:a16="http://schemas.microsoft.com/office/drawing/2014/main" id="{00000000-0008-0000-0200-0000AD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66" name="Text Box 75">
          <a:extLst>
            <a:ext uri="{FF2B5EF4-FFF2-40B4-BE49-F238E27FC236}">
              <a16:creationId xmlns:a16="http://schemas.microsoft.com/office/drawing/2014/main" id="{00000000-0008-0000-0200-0000AE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67" name="Text Box 77">
          <a:extLst>
            <a:ext uri="{FF2B5EF4-FFF2-40B4-BE49-F238E27FC236}">
              <a16:creationId xmlns:a16="http://schemas.microsoft.com/office/drawing/2014/main" id="{00000000-0008-0000-0200-0000AF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68" name="Text Box 78">
          <a:extLst>
            <a:ext uri="{FF2B5EF4-FFF2-40B4-BE49-F238E27FC236}">
              <a16:creationId xmlns:a16="http://schemas.microsoft.com/office/drawing/2014/main" id="{00000000-0008-0000-0200-0000B0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69" name="Text Box 80">
          <a:extLst>
            <a:ext uri="{FF2B5EF4-FFF2-40B4-BE49-F238E27FC236}">
              <a16:creationId xmlns:a16="http://schemas.microsoft.com/office/drawing/2014/main" id="{00000000-0008-0000-0200-0000B1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70" name="Text Box 81">
          <a:extLst>
            <a:ext uri="{FF2B5EF4-FFF2-40B4-BE49-F238E27FC236}">
              <a16:creationId xmlns:a16="http://schemas.microsoft.com/office/drawing/2014/main" id="{00000000-0008-0000-0200-0000B2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71" name="Text Box 39">
          <a:extLst>
            <a:ext uri="{FF2B5EF4-FFF2-40B4-BE49-F238E27FC236}">
              <a16:creationId xmlns:a16="http://schemas.microsoft.com/office/drawing/2014/main" id="{00000000-0008-0000-0200-0000B3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72" name="Text Box 40">
          <a:extLst>
            <a:ext uri="{FF2B5EF4-FFF2-40B4-BE49-F238E27FC236}">
              <a16:creationId xmlns:a16="http://schemas.microsoft.com/office/drawing/2014/main" id="{00000000-0008-0000-0200-0000B4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73" name="Text Box 41">
          <a:extLst>
            <a:ext uri="{FF2B5EF4-FFF2-40B4-BE49-F238E27FC236}">
              <a16:creationId xmlns:a16="http://schemas.microsoft.com/office/drawing/2014/main" id="{00000000-0008-0000-0200-0000B5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74" name="Text Box 42">
          <a:extLst>
            <a:ext uri="{FF2B5EF4-FFF2-40B4-BE49-F238E27FC236}">
              <a16:creationId xmlns:a16="http://schemas.microsoft.com/office/drawing/2014/main" id="{00000000-0008-0000-0200-0000B6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75" name="Text Box 43">
          <a:extLst>
            <a:ext uri="{FF2B5EF4-FFF2-40B4-BE49-F238E27FC236}">
              <a16:creationId xmlns:a16="http://schemas.microsoft.com/office/drawing/2014/main" id="{00000000-0008-0000-0200-0000B7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76" name="Text Box 44">
          <a:extLst>
            <a:ext uri="{FF2B5EF4-FFF2-40B4-BE49-F238E27FC236}">
              <a16:creationId xmlns:a16="http://schemas.microsoft.com/office/drawing/2014/main" id="{00000000-0008-0000-0200-0000B8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77" name="Text Box 45">
          <a:extLst>
            <a:ext uri="{FF2B5EF4-FFF2-40B4-BE49-F238E27FC236}">
              <a16:creationId xmlns:a16="http://schemas.microsoft.com/office/drawing/2014/main" id="{00000000-0008-0000-0200-0000B9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78" name="Text Box 46">
          <a:extLst>
            <a:ext uri="{FF2B5EF4-FFF2-40B4-BE49-F238E27FC236}">
              <a16:creationId xmlns:a16="http://schemas.microsoft.com/office/drawing/2014/main" id="{00000000-0008-0000-0200-0000BA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79" name="Text Box 47">
          <a:extLst>
            <a:ext uri="{FF2B5EF4-FFF2-40B4-BE49-F238E27FC236}">
              <a16:creationId xmlns:a16="http://schemas.microsoft.com/office/drawing/2014/main" id="{00000000-0008-0000-0200-0000BB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80" name="Text Box 48">
          <a:extLst>
            <a:ext uri="{FF2B5EF4-FFF2-40B4-BE49-F238E27FC236}">
              <a16:creationId xmlns:a16="http://schemas.microsoft.com/office/drawing/2014/main" id="{00000000-0008-0000-0200-0000BC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81" name="Text Box 55">
          <a:extLst>
            <a:ext uri="{FF2B5EF4-FFF2-40B4-BE49-F238E27FC236}">
              <a16:creationId xmlns:a16="http://schemas.microsoft.com/office/drawing/2014/main" id="{00000000-0008-0000-0200-0000BD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82" name="Text Box 56">
          <a:extLst>
            <a:ext uri="{FF2B5EF4-FFF2-40B4-BE49-F238E27FC236}">
              <a16:creationId xmlns:a16="http://schemas.microsoft.com/office/drawing/2014/main" id="{00000000-0008-0000-0200-0000BE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83" name="Text Box 57">
          <a:extLst>
            <a:ext uri="{FF2B5EF4-FFF2-40B4-BE49-F238E27FC236}">
              <a16:creationId xmlns:a16="http://schemas.microsoft.com/office/drawing/2014/main" id="{00000000-0008-0000-0200-0000BF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84" name="Text Box 58">
          <a:extLst>
            <a:ext uri="{FF2B5EF4-FFF2-40B4-BE49-F238E27FC236}">
              <a16:creationId xmlns:a16="http://schemas.microsoft.com/office/drawing/2014/main" id="{00000000-0008-0000-0200-0000C0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85" name="Text Box 59">
          <a:extLst>
            <a:ext uri="{FF2B5EF4-FFF2-40B4-BE49-F238E27FC236}">
              <a16:creationId xmlns:a16="http://schemas.microsoft.com/office/drawing/2014/main" id="{00000000-0008-0000-0200-0000C1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86" name="Text Box 60">
          <a:extLst>
            <a:ext uri="{FF2B5EF4-FFF2-40B4-BE49-F238E27FC236}">
              <a16:creationId xmlns:a16="http://schemas.microsoft.com/office/drawing/2014/main" id="{00000000-0008-0000-0200-0000C2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87" name="Text Box 61">
          <a:extLst>
            <a:ext uri="{FF2B5EF4-FFF2-40B4-BE49-F238E27FC236}">
              <a16:creationId xmlns:a16="http://schemas.microsoft.com/office/drawing/2014/main" id="{00000000-0008-0000-0200-0000C3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88" name="Text Box 62">
          <a:extLst>
            <a:ext uri="{FF2B5EF4-FFF2-40B4-BE49-F238E27FC236}">
              <a16:creationId xmlns:a16="http://schemas.microsoft.com/office/drawing/2014/main" id="{00000000-0008-0000-0200-0000C4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89" name="Text Box 63">
          <a:extLst>
            <a:ext uri="{FF2B5EF4-FFF2-40B4-BE49-F238E27FC236}">
              <a16:creationId xmlns:a16="http://schemas.microsoft.com/office/drawing/2014/main" id="{00000000-0008-0000-0200-0000C5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90" name="Text Box 64">
          <a:extLst>
            <a:ext uri="{FF2B5EF4-FFF2-40B4-BE49-F238E27FC236}">
              <a16:creationId xmlns:a16="http://schemas.microsoft.com/office/drawing/2014/main" id="{00000000-0008-0000-0200-0000C6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91" name="Text Box 66">
          <a:extLst>
            <a:ext uri="{FF2B5EF4-FFF2-40B4-BE49-F238E27FC236}">
              <a16:creationId xmlns:a16="http://schemas.microsoft.com/office/drawing/2014/main" id="{00000000-0008-0000-0200-0000C7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92" name="Text Box 67">
          <a:extLst>
            <a:ext uri="{FF2B5EF4-FFF2-40B4-BE49-F238E27FC236}">
              <a16:creationId xmlns:a16="http://schemas.microsoft.com/office/drawing/2014/main" id="{00000000-0008-0000-0200-0000C8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93" name="Text Box 68">
          <a:extLst>
            <a:ext uri="{FF2B5EF4-FFF2-40B4-BE49-F238E27FC236}">
              <a16:creationId xmlns:a16="http://schemas.microsoft.com/office/drawing/2014/main" id="{00000000-0008-0000-0200-0000C9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94" name="Text Box 69">
          <a:extLst>
            <a:ext uri="{FF2B5EF4-FFF2-40B4-BE49-F238E27FC236}">
              <a16:creationId xmlns:a16="http://schemas.microsoft.com/office/drawing/2014/main" id="{00000000-0008-0000-0200-0000CA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95" name="Text Box 70">
          <a:extLst>
            <a:ext uri="{FF2B5EF4-FFF2-40B4-BE49-F238E27FC236}">
              <a16:creationId xmlns:a16="http://schemas.microsoft.com/office/drawing/2014/main" id="{00000000-0008-0000-0200-0000CB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96" name="Text Box 71">
          <a:extLst>
            <a:ext uri="{FF2B5EF4-FFF2-40B4-BE49-F238E27FC236}">
              <a16:creationId xmlns:a16="http://schemas.microsoft.com/office/drawing/2014/main" id="{00000000-0008-0000-0200-0000CC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97" name="Text Box 72">
          <a:extLst>
            <a:ext uri="{FF2B5EF4-FFF2-40B4-BE49-F238E27FC236}">
              <a16:creationId xmlns:a16="http://schemas.microsoft.com/office/drawing/2014/main" id="{00000000-0008-0000-0200-0000CD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98" name="Text Box 73">
          <a:extLst>
            <a:ext uri="{FF2B5EF4-FFF2-40B4-BE49-F238E27FC236}">
              <a16:creationId xmlns:a16="http://schemas.microsoft.com/office/drawing/2014/main" id="{00000000-0008-0000-0200-0000CE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1999" name="Text Box 74">
          <a:extLst>
            <a:ext uri="{FF2B5EF4-FFF2-40B4-BE49-F238E27FC236}">
              <a16:creationId xmlns:a16="http://schemas.microsoft.com/office/drawing/2014/main" id="{00000000-0008-0000-0200-0000CF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00" name="Text Box 75">
          <a:extLst>
            <a:ext uri="{FF2B5EF4-FFF2-40B4-BE49-F238E27FC236}">
              <a16:creationId xmlns:a16="http://schemas.microsoft.com/office/drawing/2014/main" id="{00000000-0008-0000-0200-0000D0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01" name="Text Box 77">
          <a:extLst>
            <a:ext uri="{FF2B5EF4-FFF2-40B4-BE49-F238E27FC236}">
              <a16:creationId xmlns:a16="http://schemas.microsoft.com/office/drawing/2014/main" id="{00000000-0008-0000-0200-0000D1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02" name="Text Box 78">
          <a:extLst>
            <a:ext uri="{FF2B5EF4-FFF2-40B4-BE49-F238E27FC236}">
              <a16:creationId xmlns:a16="http://schemas.microsoft.com/office/drawing/2014/main" id="{00000000-0008-0000-0200-0000D2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03" name="Text Box 80">
          <a:extLst>
            <a:ext uri="{FF2B5EF4-FFF2-40B4-BE49-F238E27FC236}">
              <a16:creationId xmlns:a16="http://schemas.microsoft.com/office/drawing/2014/main" id="{00000000-0008-0000-0200-0000D3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04" name="Text Box 81">
          <a:extLst>
            <a:ext uri="{FF2B5EF4-FFF2-40B4-BE49-F238E27FC236}">
              <a16:creationId xmlns:a16="http://schemas.microsoft.com/office/drawing/2014/main" id="{00000000-0008-0000-0200-0000D4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05" name="Text Box 3">
          <a:extLst>
            <a:ext uri="{FF2B5EF4-FFF2-40B4-BE49-F238E27FC236}">
              <a16:creationId xmlns:a16="http://schemas.microsoft.com/office/drawing/2014/main" id="{00000000-0008-0000-0200-0000D5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06" name="Text Box 4">
          <a:extLst>
            <a:ext uri="{FF2B5EF4-FFF2-40B4-BE49-F238E27FC236}">
              <a16:creationId xmlns:a16="http://schemas.microsoft.com/office/drawing/2014/main" id="{00000000-0008-0000-0200-0000D6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07" name="Text Box 5">
          <a:extLst>
            <a:ext uri="{FF2B5EF4-FFF2-40B4-BE49-F238E27FC236}">
              <a16:creationId xmlns:a16="http://schemas.microsoft.com/office/drawing/2014/main" id="{00000000-0008-0000-0200-0000D7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08" name="Text Box 6">
          <a:extLst>
            <a:ext uri="{FF2B5EF4-FFF2-40B4-BE49-F238E27FC236}">
              <a16:creationId xmlns:a16="http://schemas.microsoft.com/office/drawing/2014/main" id="{00000000-0008-0000-0200-0000D8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09" name="Text Box 7">
          <a:extLst>
            <a:ext uri="{FF2B5EF4-FFF2-40B4-BE49-F238E27FC236}">
              <a16:creationId xmlns:a16="http://schemas.microsoft.com/office/drawing/2014/main" id="{00000000-0008-0000-0200-0000D9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10" name="Text Box 8">
          <a:extLst>
            <a:ext uri="{FF2B5EF4-FFF2-40B4-BE49-F238E27FC236}">
              <a16:creationId xmlns:a16="http://schemas.microsoft.com/office/drawing/2014/main" id="{00000000-0008-0000-0200-0000DA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11" name="Text Box 9">
          <a:extLst>
            <a:ext uri="{FF2B5EF4-FFF2-40B4-BE49-F238E27FC236}">
              <a16:creationId xmlns:a16="http://schemas.microsoft.com/office/drawing/2014/main" id="{00000000-0008-0000-0200-0000DB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12" name="Text Box 10">
          <a:extLst>
            <a:ext uri="{FF2B5EF4-FFF2-40B4-BE49-F238E27FC236}">
              <a16:creationId xmlns:a16="http://schemas.microsoft.com/office/drawing/2014/main" id="{00000000-0008-0000-0200-0000DC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13" name="Text Box 11">
          <a:extLst>
            <a:ext uri="{FF2B5EF4-FFF2-40B4-BE49-F238E27FC236}">
              <a16:creationId xmlns:a16="http://schemas.microsoft.com/office/drawing/2014/main" id="{00000000-0008-0000-0200-0000DD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14" name="Text Box 12">
          <a:extLst>
            <a:ext uri="{FF2B5EF4-FFF2-40B4-BE49-F238E27FC236}">
              <a16:creationId xmlns:a16="http://schemas.microsoft.com/office/drawing/2014/main" id="{00000000-0008-0000-0200-0000DE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15" name="Text Box 49">
          <a:extLst>
            <a:ext uri="{FF2B5EF4-FFF2-40B4-BE49-F238E27FC236}">
              <a16:creationId xmlns:a16="http://schemas.microsoft.com/office/drawing/2014/main" id="{00000000-0008-0000-0200-0000DF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16" name="Text Box 50">
          <a:extLst>
            <a:ext uri="{FF2B5EF4-FFF2-40B4-BE49-F238E27FC236}">
              <a16:creationId xmlns:a16="http://schemas.microsoft.com/office/drawing/2014/main" id="{00000000-0008-0000-0200-0000E0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17" name="Text Box 52">
          <a:extLst>
            <a:ext uri="{FF2B5EF4-FFF2-40B4-BE49-F238E27FC236}">
              <a16:creationId xmlns:a16="http://schemas.microsoft.com/office/drawing/2014/main" id="{00000000-0008-0000-0200-0000E1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18" name="Text Box 53">
          <a:extLst>
            <a:ext uri="{FF2B5EF4-FFF2-40B4-BE49-F238E27FC236}">
              <a16:creationId xmlns:a16="http://schemas.microsoft.com/office/drawing/2014/main" id="{00000000-0008-0000-0200-0000E2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19" name="Text Box 3">
          <a:extLst>
            <a:ext uri="{FF2B5EF4-FFF2-40B4-BE49-F238E27FC236}">
              <a16:creationId xmlns:a16="http://schemas.microsoft.com/office/drawing/2014/main" id="{00000000-0008-0000-0200-0000E3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20" name="Text Box 4">
          <a:extLst>
            <a:ext uri="{FF2B5EF4-FFF2-40B4-BE49-F238E27FC236}">
              <a16:creationId xmlns:a16="http://schemas.microsoft.com/office/drawing/2014/main" id="{00000000-0008-0000-0200-0000E4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21" name="Text Box 5">
          <a:extLst>
            <a:ext uri="{FF2B5EF4-FFF2-40B4-BE49-F238E27FC236}">
              <a16:creationId xmlns:a16="http://schemas.microsoft.com/office/drawing/2014/main" id="{00000000-0008-0000-0200-0000E5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22" name="Text Box 6">
          <a:extLst>
            <a:ext uri="{FF2B5EF4-FFF2-40B4-BE49-F238E27FC236}">
              <a16:creationId xmlns:a16="http://schemas.microsoft.com/office/drawing/2014/main" id="{00000000-0008-0000-0200-0000E6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23" name="Text Box 7">
          <a:extLst>
            <a:ext uri="{FF2B5EF4-FFF2-40B4-BE49-F238E27FC236}">
              <a16:creationId xmlns:a16="http://schemas.microsoft.com/office/drawing/2014/main" id="{00000000-0008-0000-0200-0000E7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24" name="Text Box 8">
          <a:extLst>
            <a:ext uri="{FF2B5EF4-FFF2-40B4-BE49-F238E27FC236}">
              <a16:creationId xmlns:a16="http://schemas.microsoft.com/office/drawing/2014/main" id="{00000000-0008-0000-0200-0000E8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25" name="Text Box 9">
          <a:extLst>
            <a:ext uri="{FF2B5EF4-FFF2-40B4-BE49-F238E27FC236}">
              <a16:creationId xmlns:a16="http://schemas.microsoft.com/office/drawing/2014/main" id="{00000000-0008-0000-0200-0000E9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26" name="Text Box 10">
          <a:extLst>
            <a:ext uri="{FF2B5EF4-FFF2-40B4-BE49-F238E27FC236}">
              <a16:creationId xmlns:a16="http://schemas.microsoft.com/office/drawing/2014/main" id="{00000000-0008-0000-0200-0000EA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27" name="Text Box 11">
          <a:extLst>
            <a:ext uri="{FF2B5EF4-FFF2-40B4-BE49-F238E27FC236}">
              <a16:creationId xmlns:a16="http://schemas.microsoft.com/office/drawing/2014/main" id="{00000000-0008-0000-0200-0000EB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28" name="Text Box 12">
          <a:extLst>
            <a:ext uri="{FF2B5EF4-FFF2-40B4-BE49-F238E27FC236}">
              <a16:creationId xmlns:a16="http://schemas.microsoft.com/office/drawing/2014/main" id="{00000000-0008-0000-0200-0000EC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29" name="Text Box 39">
          <a:extLst>
            <a:ext uri="{FF2B5EF4-FFF2-40B4-BE49-F238E27FC236}">
              <a16:creationId xmlns:a16="http://schemas.microsoft.com/office/drawing/2014/main" id="{00000000-0008-0000-0200-0000ED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30" name="Text Box 40">
          <a:extLst>
            <a:ext uri="{FF2B5EF4-FFF2-40B4-BE49-F238E27FC236}">
              <a16:creationId xmlns:a16="http://schemas.microsoft.com/office/drawing/2014/main" id="{00000000-0008-0000-0200-0000EE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31" name="Text Box 41">
          <a:extLst>
            <a:ext uri="{FF2B5EF4-FFF2-40B4-BE49-F238E27FC236}">
              <a16:creationId xmlns:a16="http://schemas.microsoft.com/office/drawing/2014/main" id="{00000000-0008-0000-0200-0000EF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32" name="Text Box 42">
          <a:extLst>
            <a:ext uri="{FF2B5EF4-FFF2-40B4-BE49-F238E27FC236}">
              <a16:creationId xmlns:a16="http://schemas.microsoft.com/office/drawing/2014/main" id="{00000000-0008-0000-0200-0000F0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33" name="Text Box 43">
          <a:extLst>
            <a:ext uri="{FF2B5EF4-FFF2-40B4-BE49-F238E27FC236}">
              <a16:creationId xmlns:a16="http://schemas.microsoft.com/office/drawing/2014/main" id="{00000000-0008-0000-0200-0000F1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34" name="Text Box 44">
          <a:extLst>
            <a:ext uri="{FF2B5EF4-FFF2-40B4-BE49-F238E27FC236}">
              <a16:creationId xmlns:a16="http://schemas.microsoft.com/office/drawing/2014/main" id="{00000000-0008-0000-0200-0000F2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35" name="Text Box 45">
          <a:extLst>
            <a:ext uri="{FF2B5EF4-FFF2-40B4-BE49-F238E27FC236}">
              <a16:creationId xmlns:a16="http://schemas.microsoft.com/office/drawing/2014/main" id="{00000000-0008-0000-0200-0000F3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36" name="Text Box 46">
          <a:extLst>
            <a:ext uri="{FF2B5EF4-FFF2-40B4-BE49-F238E27FC236}">
              <a16:creationId xmlns:a16="http://schemas.microsoft.com/office/drawing/2014/main" id="{00000000-0008-0000-0200-0000F4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37" name="Text Box 47">
          <a:extLst>
            <a:ext uri="{FF2B5EF4-FFF2-40B4-BE49-F238E27FC236}">
              <a16:creationId xmlns:a16="http://schemas.microsoft.com/office/drawing/2014/main" id="{00000000-0008-0000-0200-0000F5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38" name="Text Box 48">
          <a:extLst>
            <a:ext uri="{FF2B5EF4-FFF2-40B4-BE49-F238E27FC236}">
              <a16:creationId xmlns:a16="http://schemas.microsoft.com/office/drawing/2014/main" id="{00000000-0008-0000-0200-0000F6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39" name="Text Box 49">
          <a:extLst>
            <a:ext uri="{FF2B5EF4-FFF2-40B4-BE49-F238E27FC236}">
              <a16:creationId xmlns:a16="http://schemas.microsoft.com/office/drawing/2014/main" id="{00000000-0008-0000-0200-0000F7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40" name="Text Box 50">
          <a:extLst>
            <a:ext uri="{FF2B5EF4-FFF2-40B4-BE49-F238E27FC236}">
              <a16:creationId xmlns:a16="http://schemas.microsoft.com/office/drawing/2014/main" id="{00000000-0008-0000-0200-0000F8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41" name="Text Box 52">
          <a:extLst>
            <a:ext uri="{FF2B5EF4-FFF2-40B4-BE49-F238E27FC236}">
              <a16:creationId xmlns:a16="http://schemas.microsoft.com/office/drawing/2014/main" id="{00000000-0008-0000-0200-0000F9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42" name="Text Box 53">
          <a:extLst>
            <a:ext uri="{FF2B5EF4-FFF2-40B4-BE49-F238E27FC236}">
              <a16:creationId xmlns:a16="http://schemas.microsoft.com/office/drawing/2014/main" id="{00000000-0008-0000-0200-0000FA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43" name="Text Box 55">
          <a:extLst>
            <a:ext uri="{FF2B5EF4-FFF2-40B4-BE49-F238E27FC236}">
              <a16:creationId xmlns:a16="http://schemas.microsoft.com/office/drawing/2014/main" id="{00000000-0008-0000-0200-0000FB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44" name="Text Box 56">
          <a:extLst>
            <a:ext uri="{FF2B5EF4-FFF2-40B4-BE49-F238E27FC236}">
              <a16:creationId xmlns:a16="http://schemas.microsoft.com/office/drawing/2014/main" id="{00000000-0008-0000-0200-0000FC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45" name="Text Box 57">
          <a:extLst>
            <a:ext uri="{FF2B5EF4-FFF2-40B4-BE49-F238E27FC236}">
              <a16:creationId xmlns:a16="http://schemas.microsoft.com/office/drawing/2014/main" id="{00000000-0008-0000-0200-0000FD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46" name="Text Box 58">
          <a:extLst>
            <a:ext uri="{FF2B5EF4-FFF2-40B4-BE49-F238E27FC236}">
              <a16:creationId xmlns:a16="http://schemas.microsoft.com/office/drawing/2014/main" id="{00000000-0008-0000-0200-0000FE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47" name="Text Box 59">
          <a:extLst>
            <a:ext uri="{FF2B5EF4-FFF2-40B4-BE49-F238E27FC236}">
              <a16:creationId xmlns:a16="http://schemas.microsoft.com/office/drawing/2014/main" id="{00000000-0008-0000-0200-0000FF07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48" name="Text Box 60">
          <a:extLst>
            <a:ext uri="{FF2B5EF4-FFF2-40B4-BE49-F238E27FC236}">
              <a16:creationId xmlns:a16="http://schemas.microsoft.com/office/drawing/2014/main" id="{00000000-0008-0000-0200-000000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49" name="Text Box 61">
          <a:extLst>
            <a:ext uri="{FF2B5EF4-FFF2-40B4-BE49-F238E27FC236}">
              <a16:creationId xmlns:a16="http://schemas.microsoft.com/office/drawing/2014/main" id="{00000000-0008-0000-0200-000001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50" name="Text Box 62">
          <a:extLst>
            <a:ext uri="{FF2B5EF4-FFF2-40B4-BE49-F238E27FC236}">
              <a16:creationId xmlns:a16="http://schemas.microsoft.com/office/drawing/2014/main" id="{00000000-0008-0000-0200-000002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51" name="Text Box 63">
          <a:extLst>
            <a:ext uri="{FF2B5EF4-FFF2-40B4-BE49-F238E27FC236}">
              <a16:creationId xmlns:a16="http://schemas.microsoft.com/office/drawing/2014/main" id="{00000000-0008-0000-0200-000003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52" name="Text Box 64">
          <a:extLst>
            <a:ext uri="{FF2B5EF4-FFF2-40B4-BE49-F238E27FC236}">
              <a16:creationId xmlns:a16="http://schemas.microsoft.com/office/drawing/2014/main" id="{00000000-0008-0000-0200-000004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53" name="Text Box 66">
          <a:extLst>
            <a:ext uri="{FF2B5EF4-FFF2-40B4-BE49-F238E27FC236}">
              <a16:creationId xmlns:a16="http://schemas.microsoft.com/office/drawing/2014/main" id="{00000000-0008-0000-0200-000005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54" name="Text Box 67">
          <a:extLst>
            <a:ext uri="{FF2B5EF4-FFF2-40B4-BE49-F238E27FC236}">
              <a16:creationId xmlns:a16="http://schemas.microsoft.com/office/drawing/2014/main" id="{00000000-0008-0000-0200-000006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55" name="Text Box 68">
          <a:extLst>
            <a:ext uri="{FF2B5EF4-FFF2-40B4-BE49-F238E27FC236}">
              <a16:creationId xmlns:a16="http://schemas.microsoft.com/office/drawing/2014/main" id="{00000000-0008-0000-0200-000007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56" name="Text Box 69">
          <a:extLst>
            <a:ext uri="{FF2B5EF4-FFF2-40B4-BE49-F238E27FC236}">
              <a16:creationId xmlns:a16="http://schemas.microsoft.com/office/drawing/2014/main" id="{00000000-0008-0000-0200-000008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57" name="Text Box 70">
          <a:extLst>
            <a:ext uri="{FF2B5EF4-FFF2-40B4-BE49-F238E27FC236}">
              <a16:creationId xmlns:a16="http://schemas.microsoft.com/office/drawing/2014/main" id="{00000000-0008-0000-0200-000009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58" name="Text Box 71">
          <a:extLst>
            <a:ext uri="{FF2B5EF4-FFF2-40B4-BE49-F238E27FC236}">
              <a16:creationId xmlns:a16="http://schemas.microsoft.com/office/drawing/2014/main" id="{00000000-0008-0000-0200-00000A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59" name="Text Box 72">
          <a:extLst>
            <a:ext uri="{FF2B5EF4-FFF2-40B4-BE49-F238E27FC236}">
              <a16:creationId xmlns:a16="http://schemas.microsoft.com/office/drawing/2014/main" id="{00000000-0008-0000-0200-00000B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60" name="Text Box 73">
          <a:extLst>
            <a:ext uri="{FF2B5EF4-FFF2-40B4-BE49-F238E27FC236}">
              <a16:creationId xmlns:a16="http://schemas.microsoft.com/office/drawing/2014/main" id="{00000000-0008-0000-0200-00000C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61" name="Text Box 74">
          <a:extLst>
            <a:ext uri="{FF2B5EF4-FFF2-40B4-BE49-F238E27FC236}">
              <a16:creationId xmlns:a16="http://schemas.microsoft.com/office/drawing/2014/main" id="{00000000-0008-0000-0200-00000D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62" name="Text Box 75">
          <a:extLst>
            <a:ext uri="{FF2B5EF4-FFF2-40B4-BE49-F238E27FC236}">
              <a16:creationId xmlns:a16="http://schemas.microsoft.com/office/drawing/2014/main" id="{00000000-0008-0000-0200-00000E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63" name="Text Box 77">
          <a:extLst>
            <a:ext uri="{FF2B5EF4-FFF2-40B4-BE49-F238E27FC236}">
              <a16:creationId xmlns:a16="http://schemas.microsoft.com/office/drawing/2014/main" id="{00000000-0008-0000-0200-00000F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64" name="Text Box 78">
          <a:extLst>
            <a:ext uri="{FF2B5EF4-FFF2-40B4-BE49-F238E27FC236}">
              <a16:creationId xmlns:a16="http://schemas.microsoft.com/office/drawing/2014/main" id="{00000000-0008-0000-0200-000010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65" name="Text Box 80">
          <a:extLst>
            <a:ext uri="{FF2B5EF4-FFF2-40B4-BE49-F238E27FC236}">
              <a16:creationId xmlns:a16="http://schemas.microsoft.com/office/drawing/2014/main" id="{00000000-0008-0000-0200-000011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66" name="Text Box 81">
          <a:extLst>
            <a:ext uri="{FF2B5EF4-FFF2-40B4-BE49-F238E27FC236}">
              <a16:creationId xmlns:a16="http://schemas.microsoft.com/office/drawing/2014/main" id="{00000000-0008-0000-0200-000012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67" name="Text Box 39">
          <a:extLst>
            <a:ext uri="{FF2B5EF4-FFF2-40B4-BE49-F238E27FC236}">
              <a16:creationId xmlns:a16="http://schemas.microsoft.com/office/drawing/2014/main" id="{00000000-0008-0000-0200-000013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68" name="Text Box 40">
          <a:extLst>
            <a:ext uri="{FF2B5EF4-FFF2-40B4-BE49-F238E27FC236}">
              <a16:creationId xmlns:a16="http://schemas.microsoft.com/office/drawing/2014/main" id="{00000000-0008-0000-0200-000014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69" name="Text Box 41">
          <a:extLst>
            <a:ext uri="{FF2B5EF4-FFF2-40B4-BE49-F238E27FC236}">
              <a16:creationId xmlns:a16="http://schemas.microsoft.com/office/drawing/2014/main" id="{00000000-0008-0000-0200-000015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70" name="Text Box 42">
          <a:extLst>
            <a:ext uri="{FF2B5EF4-FFF2-40B4-BE49-F238E27FC236}">
              <a16:creationId xmlns:a16="http://schemas.microsoft.com/office/drawing/2014/main" id="{00000000-0008-0000-0200-000016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71" name="Text Box 43">
          <a:extLst>
            <a:ext uri="{FF2B5EF4-FFF2-40B4-BE49-F238E27FC236}">
              <a16:creationId xmlns:a16="http://schemas.microsoft.com/office/drawing/2014/main" id="{00000000-0008-0000-0200-000017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72" name="Text Box 44">
          <a:extLst>
            <a:ext uri="{FF2B5EF4-FFF2-40B4-BE49-F238E27FC236}">
              <a16:creationId xmlns:a16="http://schemas.microsoft.com/office/drawing/2014/main" id="{00000000-0008-0000-0200-000018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73" name="Text Box 45">
          <a:extLst>
            <a:ext uri="{FF2B5EF4-FFF2-40B4-BE49-F238E27FC236}">
              <a16:creationId xmlns:a16="http://schemas.microsoft.com/office/drawing/2014/main" id="{00000000-0008-0000-0200-000019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74" name="Text Box 46">
          <a:extLst>
            <a:ext uri="{FF2B5EF4-FFF2-40B4-BE49-F238E27FC236}">
              <a16:creationId xmlns:a16="http://schemas.microsoft.com/office/drawing/2014/main" id="{00000000-0008-0000-0200-00001A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75" name="Text Box 47">
          <a:extLst>
            <a:ext uri="{FF2B5EF4-FFF2-40B4-BE49-F238E27FC236}">
              <a16:creationId xmlns:a16="http://schemas.microsoft.com/office/drawing/2014/main" id="{00000000-0008-0000-0200-00001B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76" name="Text Box 48">
          <a:extLst>
            <a:ext uri="{FF2B5EF4-FFF2-40B4-BE49-F238E27FC236}">
              <a16:creationId xmlns:a16="http://schemas.microsoft.com/office/drawing/2014/main" id="{00000000-0008-0000-0200-00001C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77" name="Text Box 55">
          <a:extLst>
            <a:ext uri="{FF2B5EF4-FFF2-40B4-BE49-F238E27FC236}">
              <a16:creationId xmlns:a16="http://schemas.microsoft.com/office/drawing/2014/main" id="{00000000-0008-0000-0200-00001D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78" name="Text Box 56">
          <a:extLst>
            <a:ext uri="{FF2B5EF4-FFF2-40B4-BE49-F238E27FC236}">
              <a16:creationId xmlns:a16="http://schemas.microsoft.com/office/drawing/2014/main" id="{00000000-0008-0000-0200-00001E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79" name="Text Box 57">
          <a:extLst>
            <a:ext uri="{FF2B5EF4-FFF2-40B4-BE49-F238E27FC236}">
              <a16:creationId xmlns:a16="http://schemas.microsoft.com/office/drawing/2014/main" id="{00000000-0008-0000-0200-00001F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80" name="Text Box 58">
          <a:extLst>
            <a:ext uri="{FF2B5EF4-FFF2-40B4-BE49-F238E27FC236}">
              <a16:creationId xmlns:a16="http://schemas.microsoft.com/office/drawing/2014/main" id="{00000000-0008-0000-0200-000020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81" name="Text Box 59">
          <a:extLst>
            <a:ext uri="{FF2B5EF4-FFF2-40B4-BE49-F238E27FC236}">
              <a16:creationId xmlns:a16="http://schemas.microsoft.com/office/drawing/2014/main" id="{00000000-0008-0000-0200-000021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82" name="Text Box 60">
          <a:extLst>
            <a:ext uri="{FF2B5EF4-FFF2-40B4-BE49-F238E27FC236}">
              <a16:creationId xmlns:a16="http://schemas.microsoft.com/office/drawing/2014/main" id="{00000000-0008-0000-0200-000022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83" name="Text Box 61">
          <a:extLst>
            <a:ext uri="{FF2B5EF4-FFF2-40B4-BE49-F238E27FC236}">
              <a16:creationId xmlns:a16="http://schemas.microsoft.com/office/drawing/2014/main" id="{00000000-0008-0000-0200-000023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84" name="Text Box 62">
          <a:extLst>
            <a:ext uri="{FF2B5EF4-FFF2-40B4-BE49-F238E27FC236}">
              <a16:creationId xmlns:a16="http://schemas.microsoft.com/office/drawing/2014/main" id="{00000000-0008-0000-0200-000024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85" name="Text Box 63">
          <a:extLst>
            <a:ext uri="{FF2B5EF4-FFF2-40B4-BE49-F238E27FC236}">
              <a16:creationId xmlns:a16="http://schemas.microsoft.com/office/drawing/2014/main" id="{00000000-0008-0000-0200-000025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86" name="Text Box 64">
          <a:extLst>
            <a:ext uri="{FF2B5EF4-FFF2-40B4-BE49-F238E27FC236}">
              <a16:creationId xmlns:a16="http://schemas.microsoft.com/office/drawing/2014/main" id="{00000000-0008-0000-0200-000026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87" name="Text Box 66">
          <a:extLst>
            <a:ext uri="{FF2B5EF4-FFF2-40B4-BE49-F238E27FC236}">
              <a16:creationId xmlns:a16="http://schemas.microsoft.com/office/drawing/2014/main" id="{00000000-0008-0000-0200-000027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88" name="Text Box 67">
          <a:extLst>
            <a:ext uri="{FF2B5EF4-FFF2-40B4-BE49-F238E27FC236}">
              <a16:creationId xmlns:a16="http://schemas.microsoft.com/office/drawing/2014/main" id="{00000000-0008-0000-0200-000028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89" name="Text Box 68">
          <a:extLst>
            <a:ext uri="{FF2B5EF4-FFF2-40B4-BE49-F238E27FC236}">
              <a16:creationId xmlns:a16="http://schemas.microsoft.com/office/drawing/2014/main" id="{00000000-0008-0000-0200-000029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90" name="Text Box 69">
          <a:extLst>
            <a:ext uri="{FF2B5EF4-FFF2-40B4-BE49-F238E27FC236}">
              <a16:creationId xmlns:a16="http://schemas.microsoft.com/office/drawing/2014/main" id="{00000000-0008-0000-0200-00002A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91" name="Text Box 70">
          <a:extLst>
            <a:ext uri="{FF2B5EF4-FFF2-40B4-BE49-F238E27FC236}">
              <a16:creationId xmlns:a16="http://schemas.microsoft.com/office/drawing/2014/main" id="{00000000-0008-0000-0200-00002B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92" name="Text Box 71">
          <a:extLst>
            <a:ext uri="{FF2B5EF4-FFF2-40B4-BE49-F238E27FC236}">
              <a16:creationId xmlns:a16="http://schemas.microsoft.com/office/drawing/2014/main" id="{00000000-0008-0000-0200-00002C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93" name="Text Box 72">
          <a:extLst>
            <a:ext uri="{FF2B5EF4-FFF2-40B4-BE49-F238E27FC236}">
              <a16:creationId xmlns:a16="http://schemas.microsoft.com/office/drawing/2014/main" id="{00000000-0008-0000-0200-00002D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94" name="Text Box 73">
          <a:extLst>
            <a:ext uri="{FF2B5EF4-FFF2-40B4-BE49-F238E27FC236}">
              <a16:creationId xmlns:a16="http://schemas.microsoft.com/office/drawing/2014/main" id="{00000000-0008-0000-0200-00002E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95" name="Text Box 74">
          <a:extLst>
            <a:ext uri="{FF2B5EF4-FFF2-40B4-BE49-F238E27FC236}">
              <a16:creationId xmlns:a16="http://schemas.microsoft.com/office/drawing/2014/main" id="{00000000-0008-0000-0200-00002F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96" name="Text Box 75">
          <a:extLst>
            <a:ext uri="{FF2B5EF4-FFF2-40B4-BE49-F238E27FC236}">
              <a16:creationId xmlns:a16="http://schemas.microsoft.com/office/drawing/2014/main" id="{00000000-0008-0000-0200-000030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97" name="Text Box 77">
          <a:extLst>
            <a:ext uri="{FF2B5EF4-FFF2-40B4-BE49-F238E27FC236}">
              <a16:creationId xmlns:a16="http://schemas.microsoft.com/office/drawing/2014/main" id="{00000000-0008-0000-0200-000031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98" name="Text Box 78">
          <a:extLst>
            <a:ext uri="{FF2B5EF4-FFF2-40B4-BE49-F238E27FC236}">
              <a16:creationId xmlns:a16="http://schemas.microsoft.com/office/drawing/2014/main" id="{00000000-0008-0000-0200-000032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099" name="Text Box 80">
          <a:extLst>
            <a:ext uri="{FF2B5EF4-FFF2-40B4-BE49-F238E27FC236}">
              <a16:creationId xmlns:a16="http://schemas.microsoft.com/office/drawing/2014/main" id="{00000000-0008-0000-0200-000033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00" name="Text Box 81">
          <a:extLst>
            <a:ext uri="{FF2B5EF4-FFF2-40B4-BE49-F238E27FC236}">
              <a16:creationId xmlns:a16="http://schemas.microsoft.com/office/drawing/2014/main" id="{00000000-0008-0000-0200-000034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01" name="Text Box 39">
          <a:extLst>
            <a:ext uri="{FF2B5EF4-FFF2-40B4-BE49-F238E27FC236}">
              <a16:creationId xmlns:a16="http://schemas.microsoft.com/office/drawing/2014/main" id="{00000000-0008-0000-0200-000035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02" name="Text Box 40">
          <a:extLst>
            <a:ext uri="{FF2B5EF4-FFF2-40B4-BE49-F238E27FC236}">
              <a16:creationId xmlns:a16="http://schemas.microsoft.com/office/drawing/2014/main" id="{00000000-0008-0000-0200-000036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03" name="Text Box 41">
          <a:extLst>
            <a:ext uri="{FF2B5EF4-FFF2-40B4-BE49-F238E27FC236}">
              <a16:creationId xmlns:a16="http://schemas.microsoft.com/office/drawing/2014/main" id="{00000000-0008-0000-0200-000037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04" name="Text Box 42">
          <a:extLst>
            <a:ext uri="{FF2B5EF4-FFF2-40B4-BE49-F238E27FC236}">
              <a16:creationId xmlns:a16="http://schemas.microsoft.com/office/drawing/2014/main" id="{00000000-0008-0000-0200-000038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05" name="Text Box 43">
          <a:extLst>
            <a:ext uri="{FF2B5EF4-FFF2-40B4-BE49-F238E27FC236}">
              <a16:creationId xmlns:a16="http://schemas.microsoft.com/office/drawing/2014/main" id="{00000000-0008-0000-0200-000039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06" name="Text Box 44">
          <a:extLst>
            <a:ext uri="{FF2B5EF4-FFF2-40B4-BE49-F238E27FC236}">
              <a16:creationId xmlns:a16="http://schemas.microsoft.com/office/drawing/2014/main" id="{00000000-0008-0000-0200-00003A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07" name="Text Box 45">
          <a:extLst>
            <a:ext uri="{FF2B5EF4-FFF2-40B4-BE49-F238E27FC236}">
              <a16:creationId xmlns:a16="http://schemas.microsoft.com/office/drawing/2014/main" id="{00000000-0008-0000-0200-00003B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08" name="Text Box 46">
          <a:extLst>
            <a:ext uri="{FF2B5EF4-FFF2-40B4-BE49-F238E27FC236}">
              <a16:creationId xmlns:a16="http://schemas.microsoft.com/office/drawing/2014/main" id="{00000000-0008-0000-0200-00003C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09" name="Text Box 47">
          <a:extLst>
            <a:ext uri="{FF2B5EF4-FFF2-40B4-BE49-F238E27FC236}">
              <a16:creationId xmlns:a16="http://schemas.microsoft.com/office/drawing/2014/main" id="{00000000-0008-0000-0200-00003D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10" name="Text Box 48">
          <a:extLst>
            <a:ext uri="{FF2B5EF4-FFF2-40B4-BE49-F238E27FC236}">
              <a16:creationId xmlns:a16="http://schemas.microsoft.com/office/drawing/2014/main" id="{00000000-0008-0000-0200-00003E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11" name="Text Box 55">
          <a:extLst>
            <a:ext uri="{FF2B5EF4-FFF2-40B4-BE49-F238E27FC236}">
              <a16:creationId xmlns:a16="http://schemas.microsoft.com/office/drawing/2014/main" id="{00000000-0008-0000-0200-00003F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12" name="Text Box 56">
          <a:extLst>
            <a:ext uri="{FF2B5EF4-FFF2-40B4-BE49-F238E27FC236}">
              <a16:creationId xmlns:a16="http://schemas.microsoft.com/office/drawing/2014/main" id="{00000000-0008-0000-0200-000040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13" name="Text Box 57">
          <a:extLst>
            <a:ext uri="{FF2B5EF4-FFF2-40B4-BE49-F238E27FC236}">
              <a16:creationId xmlns:a16="http://schemas.microsoft.com/office/drawing/2014/main" id="{00000000-0008-0000-0200-000041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14" name="Text Box 58">
          <a:extLst>
            <a:ext uri="{FF2B5EF4-FFF2-40B4-BE49-F238E27FC236}">
              <a16:creationId xmlns:a16="http://schemas.microsoft.com/office/drawing/2014/main" id="{00000000-0008-0000-0200-000042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15" name="Text Box 59">
          <a:extLst>
            <a:ext uri="{FF2B5EF4-FFF2-40B4-BE49-F238E27FC236}">
              <a16:creationId xmlns:a16="http://schemas.microsoft.com/office/drawing/2014/main" id="{00000000-0008-0000-0200-000043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16" name="Text Box 60">
          <a:extLst>
            <a:ext uri="{FF2B5EF4-FFF2-40B4-BE49-F238E27FC236}">
              <a16:creationId xmlns:a16="http://schemas.microsoft.com/office/drawing/2014/main" id="{00000000-0008-0000-0200-000044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17" name="Text Box 61">
          <a:extLst>
            <a:ext uri="{FF2B5EF4-FFF2-40B4-BE49-F238E27FC236}">
              <a16:creationId xmlns:a16="http://schemas.microsoft.com/office/drawing/2014/main" id="{00000000-0008-0000-0200-000045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18" name="Text Box 62">
          <a:extLst>
            <a:ext uri="{FF2B5EF4-FFF2-40B4-BE49-F238E27FC236}">
              <a16:creationId xmlns:a16="http://schemas.microsoft.com/office/drawing/2014/main" id="{00000000-0008-0000-0200-000046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19" name="Text Box 63">
          <a:extLst>
            <a:ext uri="{FF2B5EF4-FFF2-40B4-BE49-F238E27FC236}">
              <a16:creationId xmlns:a16="http://schemas.microsoft.com/office/drawing/2014/main" id="{00000000-0008-0000-0200-000047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20" name="Text Box 64">
          <a:extLst>
            <a:ext uri="{FF2B5EF4-FFF2-40B4-BE49-F238E27FC236}">
              <a16:creationId xmlns:a16="http://schemas.microsoft.com/office/drawing/2014/main" id="{00000000-0008-0000-0200-000048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21" name="Text Box 66">
          <a:extLst>
            <a:ext uri="{FF2B5EF4-FFF2-40B4-BE49-F238E27FC236}">
              <a16:creationId xmlns:a16="http://schemas.microsoft.com/office/drawing/2014/main" id="{00000000-0008-0000-0200-000049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22" name="Text Box 67">
          <a:extLst>
            <a:ext uri="{FF2B5EF4-FFF2-40B4-BE49-F238E27FC236}">
              <a16:creationId xmlns:a16="http://schemas.microsoft.com/office/drawing/2014/main" id="{00000000-0008-0000-0200-00004A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23" name="Text Box 68">
          <a:extLst>
            <a:ext uri="{FF2B5EF4-FFF2-40B4-BE49-F238E27FC236}">
              <a16:creationId xmlns:a16="http://schemas.microsoft.com/office/drawing/2014/main" id="{00000000-0008-0000-0200-00004B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24" name="Text Box 69">
          <a:extLst>
            <a:ext uri="{FF2B5EF4-FFF2-40B4-BE49-F238E27FC236}">
              <a16:creationId xmlns:a16="http://schemas.microsoft.com/office/drawing/2014/main" id="{00000000-0008-0000-0200-00004C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25" name="Text Box 70">
          <a:extLst>
            <a:ext uri="{FF2B5EF4-FFF2-40B4-BE49-F238E27FC236}">
              <a16:creationId xmlns:a16="http://schemas.microsoft.com/office/drawing/2014/main" id="{00000000-0008-0000-0200-00004D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26" name="Text Box 71">
          <a:extLst>
            <a:ext uri="{FF2B5EF4-FFF2-40B4-BE49-F238E27FC236}">
              <a16:creationId xmlns:a16="http://schemas.microsoft.com/office/drawing/2014/main" id="{00000000-0008-0000-0200-00004E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27" name="Text Box 72">
          <a:extLst>
            <a:ext uri="{FF2B5EF4-FFF2-40B4-BE49-F238E27FC236}">
              <a16:creationId xmlns:a16="http://schemas.microsoft.com/office/drawing/2014/main" id="{00000000-0008-0000-0200-00004F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28" name="Text Box 73">
          <a:extLst>
            <a:ext uri="{FF2B5EF4-FFF2-40B4-BE49-F238E27FC236}">
              <a16:creationId xmlns:a16="http://schemas.microsoft.com/office/drawing/2014/main" id="{00000000-0008-0000-0200-000050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29" name="Text Box 74">
          <a:extLst>
            <a:ext uri="{FF2B5EF4-FFF2-40B4-BE49-F238E27FC236}">
              <a16:creationId xmlns:a16="http://schemas.microsoft.com/office/drawing/2014/main" id="{00000000-0008-0000-0200-000051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30" name="Text Box 75">
          <a:extLst>
            <a:ext uri="{FF2B5EF4-FFF2-40B4-BE49-F238E27FC236}">
              <a16:creationId xmlns:a16="http://schemas.microsoft.com/office/drawing/2014/main" id="{00000000-0008-0000-0200-000052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31" name="Text Box 77">
          <a:extLst>
            <a:ext uri="{FF2B5EF4-FFF2-40B4-BE49-F238E27FC236}">
              <a16:creationId xmlns:a16="http://schemas.microsoft.com/office/drawing/2014/main" id="{00000000-0008-0000-0200-000053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32" name="Text Box 78">
          <a:extLst>
            <a:ext uri="{FF2B5EF4-FFF2-40B4-BE49-F238E27FC236}">
              <a16:creationId xmlns:a16="http://schemas.microsoft.com/office/drawing/2014/main" id="{00000000-0008-0000-0200-000054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33" name="Text Box 80">
          <a:extLst>
            <a:ext uri="{FF2B5EF4-FFF2-40B4-BE49-F238E27FC236}">
              <a16:creationId xmlns:a16="http://schemas.microsoft.com/office/drawing/2014/main" id="{00000000-0008-0000-0200-000055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34" name="Text Box 81">
          <a:extLst>
            <a:ext uri="{FF2B5EF4-FFF2-40B4-BE49-F238E27FC236}">
              <a16:creationId xmlns:a16="http://schemas.microsoft.com/office/drawing/2014/main" id="{00000000-0008-0000-0200-000056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35" name="Text Box 39">
          <a:extLst>
            <a:ext uri="{FF2B5EF4-FFF2-40B4-BE49-F238E27FC236}">
              <a16:creationId xmlns:a16="http://schemas.microsoft.com/office/drawing/2014/main" id="{00000000-0008-0000-0200-000057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36" name="Text Box 40">
          <a:extLst>
            <a:ext uri="{FF2B5EF4-FFF2-40B4-BE49-F238E27FC236}">
              <a16:creationId xmlns:a16="http://schemas.microsoft.com/office/drawing/2014/main" id="{00000000-0008-0000-0200-000058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37" name="Text Box 41">
          <a:extLst>
            <a:ext uri="{FF2B5EF4-FFF2-40B4-BE49-F238E27FC236}">
              <a16:creationId xmlns:a16="http://schemas.microsoft.com/office/drawing/2014/main" id="{00000000-0008-0000-0200-000059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38" name="Text Box 42">
          <a:extLst>
            <a:ext uri="{FF2B5EF4-FFF2-40B4-BE49-F238E27FC236}">
              <a16:creationId xmlns:a16="http://schemas.microsoft.com/office/drawing/2014/main" id="{00000000-0008-0000-0200-00005A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39" name="Text Box 43">
          <a:extLst>
            <a:ext uri="{FF2B5EF4-FFF2-40B4-BE49-F238E27FC236}">
              <a16:creationId xmlns:a16="http://schemas.microsoft.com/office/drawing/2014/main" id="{00000000-0008-0000-0200-00005B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40" name="Text Box 44">
          <a:extLst>
            <a:ext uri="{FF2B5EF4-FFF2-40B4-BE49-F238E27FC236}">
              <a16:creationId xmlns:a16="http://schemas.microsoft.com/office/drawing/2014/main" id="{00000000-0008-0000-0200-00005C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41" name="Text Box 45">
          <a:extLst>
            <a:ext uri="{FF2B5EF4-FFF2-40B4-BE49-F238E27FC236}">
              <a16:creationId xmlns:a16="http://schemas.microsoft.com/office/drawing/2014/main" id="{00000000-0008-0000-0200-00005D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42" name="Text Box 46">
          <a:extLst>
            <a:ext uri="{FF2B5EF4-FFF2-40B4-BE49-F238E27FC236}">
              <a16:creationId xmlns:a16="http://schemas.microsoft.com/office/drawing/2014/main" id="{00000000-0008-0000-0200-00005E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43" name="Text Box 47">
          <a:extLst>
            <a:ext uri="{FF2B5EF4-FFF2-40B4-BE49-F238E27FC236}">
              <a16:creationId xmlns:a16="http://schemas.microsoft.com/office/drawing/2014/main" id="{00000000-0008-0000-0200-00005F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44" name="Text Box 48">
          <a:extLst>
            <a:ext uri="{FF2B5EF4-FFF2-40B4-BE49-F238E27FC236}">
              <a16:creationId xmlns:a16="http://schemas.microsoft.com/office/drawing/2014/main" id="{00000000-0008-0000-0200-000060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45" name="Text Box 55">
          <a:extLst>
            <a:ext uri="{FF2B5EF4-FFF2-40B4-BE49-F238E27FC236}">
              <a16:creationId xmlns:a16="http://schemas.microsoft.com/office/drawing/2014/main" id="{00000000-0008-0000-0200-000061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46" name="Text Box 56">
          <a:extLst>
            <a:ext uri="{FF2B5EF4-FFF2-40B4-BE49-F238E27FC236}">
              <a16:creationId xmlns:a16="http://schemas.microsoft.com/office/drawing/2014/main" id="{00000000-0008-0000-0200-000062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47" name="Text Box 57">
          <a:extLst>
            <a:ext uri="{FF2B5EF4-FFF2-40B4-BE49-F238E27FC236}">
              <a16:creationId xmlns:a16="http://schemas.microsoft.com/office/drawing/2014/main" id="{00000000-0008-0000-0200-000063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48" name="Text Box 58">
          <a:extLst>
            <a:ext uri="{FF2B5EF4-FFF2-40B4-BE49-F238E27FC236}">
              <a16:creationId xmlns:a16="http://schemas.microsoft.com/office/drawing/2014/main" id="{00000000-0008-0000-0200-000064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49" name="Text Box 59">
          <a:extLst>
            <a:ext uri="{FF2B5EF4-FFF2-40B4-BE49-F238E27FC236}">
              <a16:creationId xmlns:a16="http://schemas.microsoft.com/office/drawing/2014/main" id="{00000000-0008-0000-0200-000065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50" name="Text Box 60">
          <a:extLst>
            <a:ext uri="{FF2B5EF4-FFF2-40B4-BE49-F238E27FC236}">
              <a16:creationId xmlns:a16="http://schemas.microsoft.com/office/drawing/2014/main" id="{00000000-0008-0000-0200-000066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51" name="Text Box 61">
          <a:extLst>
            <a:ext uri="{FF2B5EF4-FFF2-40B4-BE49-F238E27FC236}">
              <a16:creationId xmlns:a16="http://schemas.microsoft.com/office/drawing/2014/main" id="{00000000-0008-0000-0200-000067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52" name="Text Box 62">
          <a:extLst>
            <a:ext uri="{FF2B5EF4-FFF2-40B4-BE49-F238E27FC236}">
              <a16:creationId xmlns:a16="http://schemas.microsoft.com/office/drawing/2014/main" id="{00000000-0008-0000-0200-000068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53" name="Text Box 63">
          <a:extLst>
            <a:ext uri="{FF2B5EF4-FFF2-40B4-BE49-F238E27FC236}">
              <a16:creationId xmlns:a16="http://schemas.microsoft.com/office/drawing/2014/main" id="{00000000-0008-0000-0200-000069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54" name="Text Box 64">
          <a:extLst>
            <a:ext uri="{FF2B5EF4-FFF2-40B4-BE49-F238E27FC236}">
              <a16:creationId xmlns:a16="http://schemas.microsoft.com/office/drawing/2014/main" id="{00000000-0008-0000-0200-00006A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55" name="Text Box 66">
          <a:extLst>
            <a:ext uri="{FF2B5EF4-FFF2-40B4-BE49-F238E27FC236}">
              <a16:creationId xmlns:a16="http://schemas.microsoft.com/office/drawing/2014/main" id="{00000000-0008-0000-0200-00006B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56" name="Text Box 67">
          <a:extLst>
            <a:ext uri="{FF2B5EF4-FFF2-40B4-BE49-F238E27FC236}">
              <a16:creationId xmlns:a16="http://schemas.microsoft.com/office/drawing/2014/main" id="{00000000-0008-0000-0200-00006C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57" name="Text Box 68">
          <a:extLst>
            <a:ext uri="{FF2B5EF4-FFF2-40B4-BE49-F238E27FC236}">
              <a16:creationId xmlns:a16="http://schemas.microsoft.com/office/drawing/2014/main" id="{00000000-0008-0000-0200-00006D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58" name="Text Box 69">
          <a:extLst>
            <a:ext uri="{FF2B5EF4-FFF2-40B4-BE49-F238E27FC236}">
              <a16:creationId xmlns:a16="http://schemas.microsoft.com/office/drawing/2014/main" id="{00000000-0008-0000-0200-00006E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59" name="Text Box 70">
          <a:extLst>
            <a:ext uri="{FF2B5EF4-FFF2-40B4-BE49-F238E27FC236}">
              <a16:creationId xmlns:a16="http://schemas.microsoft.com/office/drawing/2014/main" id="{00000000-0008-0000-0200-00006F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60" name="Text Box 71">
          <a:extLst>
            <a:ext uri="{FF2B5EF4-FFF2-40B4-BE49-F238E27FC236}">
              <a16:creationId xmlns:a16="http://schemas.microsoft.com/office/drawing/2014/main" id="{00000000-0008-0000-0200-000070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61" name="Text Box 72">
          <a:extLst>
            <a:ext uri="{FF2B5EF4-FFF2-40B4-BE49-F238E27FC236}">
              <a16:creationId xmlns:a16="http://schemas.microsoft.com/office/drawing/2014/main" id="{00000000-0008-0000-0200-000071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62" name="Text Box 73">
          <a:extLst>
            <a:ext uri="{FF2B5EF4-FFF2-40B4-BE49-F238E27FC236}">
              <a16:creationId xmlns:a16="http://schemas.microsoft.com/office/drawing/2014/main" id="{00000000-0008-0000-0200-000072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63" name="Text Box 74">
          <a:extLst>
            <a:ext uri="{FF2B5EF4-FFF2-40B4-BE49-F238E27FC236}">
              <a16:creationId xmlns:a16="http://schemas.microsoft.com/office/drawing/2014/main" id="{00000000-0008-0000-0200-000073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64" name="Text Box 75">
          <a:extLst>
            <a:ext uri="{FF2B5EF4-FFF2-40B4-BE49-F238E27FC236}">
              <a16:creationId xmlns:a16="http://schemas.microsoft.com/office/drawing/2014/main" id="{00000000-0008-0000-0200-000074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65" name="Text Box 77">
          <a:extLst>
            <a:ext uri="{FF2B5EF4-FFF2-40B4-BE49-F238E27FC236}">
              <a16:creationId xmlns:a16="http://schemas.microsoft.com/office/drawing/2014/main" id="{00000000-0008-0000-0200-000075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66" name="Text Box 78">
          <a:extLst>
            <a:ext uri="{FF2B5EF4-FFF2-40B4-BE49-F238E27FC236}">
              <a16:creationId xmlns:a16="http://schemas.microsoft.com/office/drawing/2014/main" id="{00000000-0008-0000-0200-000076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67" name="Text Box 80">
          <a:extLst>
            <a:ext uri="{FF2B5EF4-FFF2-40B4-BE49-F238E27FC236}">
              <a16:creationId xmlns:a16="http://schemas.microsoft.com/office/drawing/2014/main" id="{00000000-0008-0000-0200-000077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68" name="Text Box 8">
          <a:extLst>
            <a:ext uri="{FF2B5EF4-FFF2-40B4-BE49-F238E27FC236}">
              <a16:creationId xmlns:a16="http://schemas.microsoft.com/office/drawing/2014/main" id="{00000000-0008-0000-0200-000078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69" name="Text Box 9">
          <a:extLst>
            <a:ext uri="{FF2B5EF4-FFF2-40B4-BE49-F238E27FC236}">
              <a16:creationId xmlns:a16="http://schemas.microsoft.com/office/drawing/2014/main" id="{00000000-0008-0000-0200-000079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70" name="Text Box 10">
          <a:extLst>
            <a:ext uri="{FF2B5EF4-FFF2-40B4-BE49-F238E27FC236}">
              <a16:creationId xmlns:a16="http://schemas.microsoft.com/office/drawing/2014/main" id="{00000000-0008-0000-0200-00007A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71" name="Text Box 11">
          <a:extLst>
            <a:ext uri="{FF2B5EF4-FFF2-40B4-BE49-F238E27FC236}">
              <a16:creationId xmlns:a16="http://schemas.microsoft.com/office/drawing/2014/main" id="{00000000-0008-0000-0200-00007B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72" name="Text Box 12">
          <a:extLst>
            <a:ext uri="{FF2B5EF4-FFF2-40B4-BE49-F238E27FC236}">
              <a16:creationId xmlns:a16="http://schemas.microsoft.com/office/drawing/2014/main" id="{00000000-0008-0000-0200-00007C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73" name="Text Box 49">
          <a:extLst>
            <a:ext uri="{FF2B5EF4-FFF2-40B4-BE49-F238E27FC236}">
              <a16:creationId xmlns:a16="http://schemas.microsoft.com/office/drawing/2014/main" id="{00000000-0008-0000-0200-00007D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74" name="Text Box 50">
          <a:extLst>
            <a:ext uri="{FF2B5EF4-FFF2-40B4-BE49-F238E27FC236}">
              <a16:creationId xmlns:a16="http://schemas.microsoft.com/office/drawing/2014/main" id="{00000000-0008-0000-0200-00007E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75" name="Text Box 52">
          <a:extLst>
            <a:ext uri="{FF2B5EF4-FFF2-40B4-BE49-F238E27FC236}">
              <a16:creationId xmlns:a16="http://schemas.microsoft.com/office/drawing/2014/main" id="{00000000-0008-0000-0200-00007F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76" name="Text Box 53">
          <a:extLst>
            <a:ext uri="{FF2B5EF4-FFF2-40B4-BE49-F238E27FC236}">
              <a16:creationId xmlns:a16="http://schemas.microsoft.com/office/drawing/2014/main" id="{00000000-0008-0000-0200-000080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77" name="Text Box 39">
          <a:extLst>
            <a:ext uri="{FF2B5EF4-FFF2-40B4-BE49-F238E27FC236}">
              <a16:creationId xmlns:a16="http://schemas.microsoft.com/office/drawing/2014/main" id="{00000000-0008-0000-0200-000081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78" name="Text Box 40">
          <a:extLst>
            <a:ext uri="{FF2B5EF4-FFF2-40B4-BE49-F238E27FC236}">
              <a16:creationId xmlns:a16="http://schemas.microsoft.com/office/drawing/2014/main" id="{00000000-0008-0000-0200-000082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79" name="Text Box 41">
          <a:extLst>
            <a:ext uri="{FF2B5EF4-FFF2-40B4-BE49-F238E27FC236}">
              <a16:creationId xmlns:a16="http://schemas.microsoft.com/office/drawing/2014/main" id="{00000000-0008-0000-0200-000083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80" name="Text Box 42">
          <a:extLst>
            <a:ext uri="{FF2B5EF4-FFF2-40B4-BE49-F238E27FC236}">
              <a16:creationId xmlns:a16="http://schemas.microsoft.com/office/drawing/2014/main" id="{00000000-0008-0000-0200-000084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81" name="Text Box 43">
          <a:extLst>
            <a:ext uri="{FF2B5EF4-FFF2-40B4-BE49-F238E27FC236}">
              <a16:creationId xmlns:a16="http://schemas.microsoft.com/office/drawing/2014/main" id="{00000000-0008-0000-0200-000085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82" name="Text Box 44">
          <a:extLst>
            <a:ext uri="{FF2B5EF4-FFF2-40B4-BE49-F238E27FC236}">
              <a16:creationId xmlns:a16="http://schemas.microsoft.com/office/drawing/2014/main" id="{00000000-0008-0000-0200-000086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83" name="Text Box 45">
          <a:extLst>
            <a:ext uri="{FF2B5EF4-FFF2-40B4-BE49-F238E27FC236}">
              <a16:creationId xmlns:a16="http://schemas.microsoft.com/office/drawing/2014/main" id="{00000000-0008-0000-0200-000087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84" name="Text Box 46">
          <a:extLst>
            <a:ext uri="{FF2B5EF4-FFF2-40B4-BE49-F238E27FC236}">
              <a16:creationId xmlns:a16="http://schemas.microsoft.com/office/drawing/2014/main" id="{00000000-0008-0000-0200-000088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85" name="Text Box 47">
          <a:extLst>
            <a:ext uri="{FF2B5EF4-FFF2-40B4-BE49-F238E27FC236}">
              <a16:creationId xmlns:a16="http://schemas.microsoft.com/office/drawing/2014/main" id="{00000000-0008-0000-0200-000089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86" name="Text Box 48">
          <a:extLst>
            <a:ext uri="{FF2B5EF4-FFF2-40B4-BE49-F238E27FC236}">
              <a16:creationId xmlns:a16="http://schemas.microsoft.com/office/drawing/2014/main" id="{00000000-0008-0000-0200-00008A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87" name="Text Box 55">
          <a:extLst>
            <a:ext uri="{FF2B5EF4-FFF2-40B4-BE49-F238E27FC236}">
              <a16:creationId xmlns:a16="http://schemas.microsoft.com/office/drawing/2014/main" id="{00000000-0008-0000-0200-00008B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88" name="Text Box 56">
          <a:extLst>
            <a:ext uri="{FF2B5EF4-FFF2-40B4-BE49-F238E27FC236}">
              <a16:creationId xmlns:a16="http://schemas.microsoft.com/office/drawing/2014/main" id="{00000000-0008-0000-0200-00008C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89" name="Text Box 57">
          <a:extLst>
            <a:ext uri="{FF2B5EF4-FFF2-40B4-BE49-F238E27FC236}">
              <a16:creationId xmlns:a16="http://schemas.microsoft.com/office/drawing/2014/main" id="{00000000-0008-0000-0200-00008D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90" name="Text Box 58">
          <a:extLst>
            <a:ext uri="{FF2B5EF4-FFF2-40B4-BE49-F238E27FC236}">
              <a16:creationId xmlns:a16="http://schemas.microsoft.com/office/drawing/2014/main" id="{00000000-0008-0000-0200-00008E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91" name="Text Box 59">
          <a:extLst>
            <a:ext uri="{FF2B5EF4-FFF2-40B4-BE49-F238E27FC236}">
              <a16:creationId xmlns:a16="http://schemas.microsoft.com/office/drawing/2014/main" id="{00000000-0008-0000-0200-00008F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92" name="Text Box 60">
          <a:extLst>
            <a:ext uri="{FF2B5EF4-FFF2-40B4-BE49-F238E27FC236}">
              <a16:creationId xmlns:a16="http://schemas.microsoft.com/office/drawing/2014/main" id="{00000000-0008-0000-0200-000090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93" name="Text Box 61">
          <a:extLst>
            <a:ext uri="{FF2B5EF4-FFF2-40B4-BE49-F238E27FC236}">
              <a16:creationId xmlns:a16="http://schemas.microsoft.com/office/drawing/2014/main" id="{00000000-0008-0000-0200-000091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94" name="Text Box 62">
          <a:extLst>
            <a:ext uri="{FF2B5EF4-FFF2-40B4-BE49-F238E27FC236}">
              <a16:creationId xmlns:a16="http://schemas.microsoft.com/office/drawing/2014/main" id="{00000000-0008-0000-0200-000092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95" name="Text Box 63">
          <a:extLst>
            <a:ext uri="{FF2B5EF4-FFF2-40B4-BE49-F238E27FC236}">
              <a16:creationId xmlns:a16="http://schemas.microsoft.com/office/drawing/2014/main" id="{00000000-0008-0000-0200-000093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96" name="Text Box 64">
          <a:extLst>
            <a:ext uri="{FF2B5EF4-FFF2-40B4-BE49-F238E27FC236}">
              <a16:creationId xmlns:a16="http://schemas.microsoft.com/office/drawing/2014/main" id="{00000000-0008-0000-0200-000094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97" name="Text Box 66">
          <a:extLst>
            <a:ext uri="{FF2B5EF4-FFF2-40B4-BE49-F238E27FC236}">
              <a16:creationId xmlns:a16="http://schemas.microsoft.com/office/drawing/2014/main" id="{00000000-0008-0000-0200-000095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98" name="Text Box 67">
          <a:extLst>
            <a:ext uri="{FF2B5EF4-FFF2-40B4-BE49-F238E27FC236}">
              <a16:creationId xmlns:a16="http://schemas.microsoft.com/office/drawing/2014/main" id="{00000000-0008-0000-0200-000096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199" name="Text Box 68">
          <a:extLst>
            <a:ext uri="{FF2B5EF4-FFF2-40B4-BE49-F238E27FC236}">
              <a16:creationId xmlns:a16="http://schemas.microsoft.com/office/drawing/2014/main" id="{00000000-0008-0000-0200-000097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00" name="Text Box 69">
          <a:extLst>
            <a:ext uri="{FF2B5EF4-FFF2-40B4-BE49-F238E27FC236}">
              <a16:creationId xmlns:a16="http://schemas.microsoft.com/office/drawing/2014/main" id="{00000000-0008-0000-0200-000098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01" name="Text Box 70">
          <a:extLst>
            <a:ext uri="{FF2B5EF4-FFF2-40B4-BE49-F238E27FC236}">
              <a16:creationId xmlns:a16="http://schemas.microsoft.com/office/drawing/2014/main" id="{00000000-0008-0000-0200-000099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02" name="Text Box 71">
          <a:extLst>
            <a:ext uri="{FF2B5EF4-FFF2-40B4-BE49-F238E27FC236}">
              <a16:creationId xmlns:a16="http://schemas.microsoft.com/office/drawing/2014/main" id="{00000000-0008-0000-0200-00009A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03" name="Text Box 72">
          <a:extLst>
            <a:ext uri="{FF2B5EF4-FFF2-40B4-BE49-F238E27FC236}">
              <a16:creationId xmlns:a16="http://schemas.microsoft.com/office/drawing/2014/main" id="{00000000-0008-0000-0200-00009B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04" name="Text Box 73">
          <a:extLst>
            <a:ext uri="{FF2B5EF4-FFF2-40B4-BE49-F238E27FC236}">
              <a16:creationId xmlns:a16="http://schemas.microsoft.com/office/drawing/2014/main" id="{00000000-0008-0000-0200-00009C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05" name="Text Box 74">
          <a:extLst>
            <a:ext uri="{FF2B5EF4-FFF2-40B4-BE49-F238E27FC236}">
              <a16:creationId xmlns:a16="http://schemas.microsoft.com/office/drawing/2014/main" id="{00000000-0008-0000-0200-00009D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06" name="Text Box 75">
          <a:extLst>
            <a:ext uri="{FF2B5EF4-FFF2-40B4-BE49-F238E27FC236}">
              <a16:creationId xmlns:a16="http://schemas.microsoft.com/office/drawing/2014/main" id="{00000000-0008-0000-0200-00009E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07" name="Text Box 77">
          <a:extLst>
            <a:ext uri="{FF2B5EF4-FFF2-40B4-BE49-F238E27FC236}">
              <a16:creationId xmlns:a16="http://schemas.microsoft.com/office/drawing/2014/main" id="{00000000-0008-0000-0200-00009F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08" name="Text Box 78">
          <a:extLst>
            <a:ext uri="{FF2B5EF4-FFF2-40B4-BE49-F238E27FC236}">
              <a16:creationId xmlns:a16="http://schemas.microsoft.com/office/drawing/2014/main" id="{00000000-0008-0000-0200-0000A0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09" name="Text Box 80">
          <a:extLst>
            <a:ext uri="{FF2B5EF4-FFF2-40B4-BE49-F238E27FC236}">
              <a16:creationId xmlns:a16="http://schemas.microsoft.com/office/drawing/2014/main" id="{00000000-0008-0000-0200-0000A1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10" name="Text Box 81">
          <a:extLst>
            <a:ext uri="{FF2B5EF4-FFF2-40B4-BE49-F238E27FC236}">
              <a16:creationId xmlns:a16="http://schemas.microsoft.com/office/drawing/2014/main" id="{00000000-0008-0000-0200-0000A2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11" name="Text Box 39">
          <a:extLst>
            <a:ext uri="{FF2B5EF4-FFF2-40B4-BE49-F238E27FC236}">
              <a16:creationId xmlns:a16="http://schemas.microsoft.com/office/drawing/2014/main" id="{00000000-0008-0000-0200-0000A3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12" name="Text Box 40">
          <a:extLst>
            <a:ext uri="{FF2B5EF4-FFF2-40B4-BE49-F238E27FC236}">
              <a16:creationId xmlns:a16="http://schemas.microsoft.com/office/drawing/2014/main" id="{00000000-0008-0000-0200-0000A4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13" name="Text Box 41">
          <a:extLst>
            <a:ext uri="{FF2B5EF4-FFF2-40B4-BE49-F238E27FC236}">
              <a16:creationId xmlns:a16="http://schemas.microsoft.com/office/drawing/2014/main" id="{00000000-0008-0000-0200-0000A5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14" name="Text Box 42">
          <a:extLst>
            <a:ext uri="{FF2B5EF4-FFF2-40B4-BE49-F238E27FC236}">
              <a16:creationId xmlns:a16="http://schemas.microsoft.com/office/drawing/2014/main" id="{00000000-0008-0000-0200-0000A6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15" name="Text Box 43">
          <a:extLst>
            <a:ext uri="{FF2B5EF4-FFF2-40B4-BE49-F238E27FC236}">
              <a16:creationId xmlns:a16="http://schemas.microsoft.com/office/drawing/2014/main" id="{00000000-0008-0000-0200-0000A7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16" name="Text Box 44">
          <a:extLst>
            <a:ext uri="{FF2B5EF4-FFF2-40B4-BE49-F238E27FC236}">
              <a16:creationId xmlns:a16="http://schemas.microsoft.com/office/drawing/2014/main" id="{00000000-0008-0000-0200-0000A8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17" name="Text Box 45">
          <a:extLst>
            <a:ext uri="{FF2B5EF4-FFF2-40B4-BE49-F238E27FC236}">
              <a16:creationId xmlns:a16="http://schemas.microsoft.com/office/drawing/2014/main" id="{00000000-0008-0000-0200-0000A9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18" name="Text Box 46">
          <a:extLst>
            <a:ext uri="{FF2B5EF4-FFF2-40B4-BE49-F238E27FC236}">
              <a16:creationId xmlns:a16="http://schemas.microsoft.com/office/drawing/2014/main" id="{00000000-0008-0000-0200-0000AA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19" name="Text Box 47">
          <a:extLst>
            <a:ext uri="{FF2B5EF4-FFF2-40B4-BE49-F238E27FC236}">
              <a16:creationId xmlns:a16="http://schemas.microsoft.com/office/drawing/2014/main" id="{00000000-0008-0000-0200-0000AB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20" name="Text Box 48">
          <a:extLst>
            <a:ext uri="{FF2B5EF4-FFF2-40B4-BE49-F238E27FC236}">
              <a16:creationId xmlns:a16="http://schemas.microsoft.com/office/drawing/2014/main" id="{00000000-0008-0000-0200-0000AC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21" name="Text Box 55">
          <a:extLst>
            <a:ext uri="{FF2B5EF4-FFF2-40B4-BE49-F238E27FC236}">
              <a16:creationId xmlns:a16="http://schemas.microsoft.com/office/drawing/2014/main" id="{00000000-0008-0000-0200-0000AD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22" name="Text Box 56">
          <a:extLst>
            <a:ext uri="{FF2B5EF4-FFF2-40B4-BE49-F238E27FC236}">
              <a16:creationId xmlns:a16="http://schemas.microsoft.com/office/drawing/2014/main" id="{00000000-0008-0000-0200-0000AE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23" name="Text Box 57">
          <a:extLst>
            <a:ext uri="{FF2B5EF4-FFF2-40B4-BE49-F238E27FC236}">
              <a16:creationId xmlns:a16="http://schemas.microsoft.com/office/drawing/2014/main" id="{00000000-0008-0000-0200-0000AF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24" name="Text Box 58">
          <a:extLst>
            <a:ext uri="{FF2B5EF4-FFF2-40B4-BE49-F238E27FC236}">
              <a16:creationId xmlns:a16="http://schemas.microsoft.com/office/drawing/2014/main" id="{00000000-0008-0000-0200-0000B0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25" name="Text Box 59">
          <a:extLst>
            <a:ext uri="{FF2B5EF4-FFF2-40B4-BE49-F238E27FC236}">
              <a16:creationId xmlns:a16="http://schemas.microsoft.com/office/drawing/2014/main" id="{00000000-0008-0000-0200-0000B1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26" name="Text Box 60">
          <a:extLst>
            <a:ext uri="{FF2B5EF4-FFF2-40B4-BE49-F238E27FC236}">
              <a16:creationId xmlns:a16="http://schemas.microsoft.com/office/drawing/2014/main" id="{00000000-0008-0000-0200-0000B2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27" name="Text Box 61">
          <a:extLst>
            <a:ext uri="{FF2B5EF4-FFF2-40B4-BE49-F238E27FC236}">
              <a16:creationId xmlns:a16="http://schemas.microsoft.com/office/drawing/2014/main" id="{00000000-0008-0000-0200-0000B3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28" name="Text Box 62">
          <a:extLst>
            <a:ext uri="{FF2B5EF4-FFF2-40B4-BE49-F238E27FC236}">
              <a16:creationId xmlns:a16="http://schemas.microsoft.com/office/drawing/2014/main" id="{00000000-0008-0000-0200-0000B4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29" name="Text Box 63">
          <a:extLst>
            <a:ext uri="{FF2B5EF4-FFF2-40B4-BE49-F238E27FC236}">
              <a16:creationId xmlns:a16="http://schemas.microsoft.com/office/drawing/2014/main" id="{00000000-0008-0000-0200-0000B5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30" name="Text Box 64">
          <a:extLst>
            <a:ext uri="{FF2B5EF4-FFF2-40B4-BE49-F238E27FC236}">
              <a16:creationId xmlns:a16="http://schemas.microsoft.com/office/drawing/2014/main" id="{00000000-0008-0000-0200-0000B6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31" name="Text Box 66">
          <a:extLst>
            <a:ext uri="{FF2B5EF4-FFF2-40B4-BE49-F238E27FC236}">
              <a16:creationId xmlns:a16="http://schemas.microsoft.com/office/drawing/2014/main" id="{00000000-0008-0000-0200-0000B7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32" name="Text Box 67">
          <a:extLst>
            <a:ext uri="{FF2B5EF4-FFF2-40B4-BE49-F238E27FC236}">
              <a16:creationId xmlns:a16="http://schemas.microsoft.com/office/drawing/2014/main" id="{00000000-0008-0000-0200-0000B8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33" name="Text Box 68">
          <a:extLst>
            <a:ext uri="{FF2B5EF4-FFF2-40B4-BE49-F238E27FC236}">
              <a16:creationId xmlns:a16="http://schemas.microsoft.com/office/drawing/2014/main" id="{00000000-0008-0000-0200-0000B9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34" name="Text Box 69">
          <a:extLst>
            <a:ext uri="{FF2B5EF4-FFF2-40B4-BE49-F238E27FC236}">
              <a16:creationId xmlns:a16="http://schemas.microsoft.com/office/drawing/2014/main" id="{00000000-0008-0000-0200-0000BA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35" name="Text Box 70">
          <a:extLst>
            <a:ext uri="{FF2B5EF4-FFF2-40B4-BE49-F238E27FC236}">
              <a16:creationId xmlns:a16="http://schemas.microsoft.com/office/drawing/2014/main" id="{00000000-0008-0000-0200-0000BB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36" name="Text Box 71">
          <a:extLst>
            <a:ext uri="{FF2B5EF4-FFF2-40B4-BE49-F238E27FC236}">
              <a16:creationId xmlns:a16="http://schemas.microsoft.com/office/drawing/2014/main" id="{00000000-0008-0000-0200-0000BC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37" name="Text Box 72">
          <a:extLst>
            <a:ext uri="{FF2B5EF4-FFF2-40B4-BE49-F238E27FC236}">
              <a16:creationId xmlns:a16="http://schemas.microsoft.com/office/drawing/2014/main" id="{00000000-0008-0000-0200-0000BD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38" name="Text Box 73">
          <a:extLst>
            <a:ext uri="{FF2B5EF4-FFF2-40B4-BE49-F238E27FC236}">
              <a16:creationId xmlns:a16="http://schemas.microsoft.com/office/drawing/2014/main" id="{00000000-0008-0000-0200-0000BE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39" name="Text Box 74">
          <a:extLst>
            <a:ext uri="{FF2B5EF4-FFF2-40B4-BE49-F238E27FC236}">
              <a16:creationId xmlns:a16="http://schemas.microsoft.com/office/drawing/2014/main" id="{00000000-0008-0000-0200-0000BF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40" name="Text Box 75">
          <a:extLst>
            <a:ext uri="{FF2B5EF4-FFF2-40B4-BE49-F238E27FC236}">
              <a16:creationId xmlns:a16="http://schemas.microsoft.com/office/drawing/2014/main" id="{00000000-0008-0000-0200-0000C0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41" name="Text Box 77">
          <a:extLst>
            <a:ext uri="{FF2B5EF4-FFF2-40B4-BE49-F238E27FC236}">
              <a16:creationId xmlns:a16="http://schemas.microsoft.com/office/drawing/2014/main" id="{00000000-0008-0000-0200-0000C1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42" name="Text Box 78">
          <a:extLst>
            <a:ext uri="{FF2B5EF4-FFF2-40B4-BE49-F238E27FC236}">
              <a16:creationId xmlns:a16="http://schemas.microsoft.com/office/drawing/2014/main" id="{00000000-0008-0000-0200-0000C2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43" name="Text Box 80">
          <a:extLst>
            <a:ext uri="{FF2B5EF4-FFF2-40B4-BE49-F238E27FC236}">
              <a16:creationId xmlns:a16="http://schemas.microsoft.com/office/drawing/2014/main" id="{00000000-0008-0000-0200-0000C3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44" name="Text Box 81">
          <a:extLst>
            <a:ext uri="{FF2B5EF4-FFF2-40B4-BE49-F238E27FC236}">
              <a16:creationId xmlns:a16="http://schemas.microsoft.com/office/drawing/2014/main" id="{00000000-0008-0000-0200-0000C4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45" name="Text Box 39">
          <a:extLst>
            <a:ext uri="{FF2B5EF4-FFF2-40B4-BE49-F238E27FC236}">
              <a16:creationId xmlns:a16="http://schemas.microsoft.com/office/drawing/2014/main" id="{00000000-0008-0000-0200-0000C5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46" name="Text Box 40">
          <a:extLst>
            <a:ext uri="{FF2B5EF4-FFF2-40B4-BE49-F238E27FC236}">
              <a16:creationId xmlns:a16="http://schemas.microsoft.com/office/drawing/2014/main" id="{00000000-0008-0000-0200-0000C6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47" name="Text Box 41">
          <a:extLst>
            <a:ext uri="{FF2B5EF4-FFF2-40B4-BE49-F238E27FC236}">
              <a16:creationId xmlns:a16="http://schemas.microsoft.com/office/drawing/2014/main" id="{00000000-0008-0000-0200-0000C7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48" name="Text Box 42">
          <a:extLst>
            <a:ext uri="{FF2B5EF4-FFF2-40B4-BE49-F238E27FC236}">
              <a16:creationId xmlns:a16="http://schemas.microsoft.com/office/drawing/2014/main" id="{00000000-0008-0000-0200-0000C8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49" name="Text Box 43">
          <a:extLst>
            <a:ext uri="{FF2B5EF4-FFF2-40B4-BE49-F238E27FC236}">
              <a16:creationId xmlns:a16="http://schemas.microsoft.com/office/drawing/2014/main" id="{00000000-0008-0000-0200-0000C9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50" name="Text Box 44">
          <a:extLst>
            <a:ext uri="{FF2B5EF4-FFF2-40B4-BE49-F238E27FC236}">
              <a16:creationId xmlns:a16="http://schemas.microsoft.com/office/drawing/2014/main" id="{00000000-0008-0000-0200-0000CA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51" name="Text Box 45">
          <a:extLst>
            <a:ext uri="{FF2B5EF4-FFF2-40B4-BE49-F238E27FC236}">
              <a16:creationId xmlns:a16="http://schemas.microsoft.com/office/drawing/2014/main" id="{00000000-0008-0000-0200-0000CB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52" name="Text Box 46">
          <a:extLst>
            <a:ext uri="{FF2B5EF4-FFF2-40B4-BE49-F238E27FC236}">
              <a16:creationId xmlns:a16="http://schemas.microsoft.com/office/drawing/2014/main" id="{00000000-0008-0000-0200-0000CC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53" name="Text Box 47">
          <a:extLst>
            <a:ext uri="{FF2B5EF4-FFF2-40B4-BE49-F238E27FC236}">
              <a16:creationId xmlns:a16="http://schemas.microsoft.com/office/drawing/2014/main" id="{00000000-0008-0000-0200-0000CD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54" name="Text Box 48">
          <a:extLst>
            <a:ext uri="{FF2B5EF4-FFF2-40B4-BE49-F238E27FC236}">
              <a16:creationId xmlns:a16="http://schemas.microsoft.com/office/drawing/2014/main" id="{00000000-0008-0000-0200-0000CE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55" name="Text Box 55">
          <a:extLst>
            <a:ext uri="{FF2B5EF4-FFF2-40B4-BE49-F238E27FC236}">
              <a16:creationId xmlns:a16="http://schemas.microsoft.com/office/drawing/2014/main" id="{00000000-0008-0000-0200-0000CF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56" name="Text Box 56">
          <a:extLst>
            <a:ext uri="{FF2B5EF4-FFF2-40B4-BE49-F238E27FC236}">
              <a16:creationId xmlns:a16="http://schemas.microsoft.com/office/drawing/2014/main" id="{00000000-0008-0000-0200-0000D0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57" name="Text Box 57">
          <a:extLst>
            <a:ext uri="{FF2B5EF4-FFF2-40B4-BE49-F238E27FC236}">
              <a16:creationId xmlns:a16="http://schemas.microsoft.com/office/drawing/2014/main" id="{00000000-0008-0000-0200-0000D1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58" name="Text Box 58">
          <a:extLst>
            <a:ext uri="{FF2B5EF4-FFF2-40B4-BE49-F238E27FC236}">
              <a16:creationId xmlns:a16="http://schemas.microsoft.com/office/drawing/2014/main" id="{00000000-0008-0000-0200-0000D2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59" name="Text Box 59">
          <a:extLst>
            <a:ext uri="{FF2B5EF4-FFF2-40B4-BE49-F238E27FC236}">
              <a16:creationId xmlns:a16="http://schemas.microsoft.com/office/drawing/2014/main" id="{00000000-0008-0000-0200-0000D3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60" name="Text Box 60">
          <a:extLst>
            <a:ext uri="{FF2B5EF4-FFF2-40B4-BE49-F238E27FC236}">
              <a16:creationId xmlns:a16="http://schemas.microsoft.com/office/drawing/2014/main" id="{00000000-0008-0000-0200-0000D4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61" name="Text Box 61">
          <a:extLst>
            <a:ext uri="{FF2B5EF4-FFF2-40B4-BE49-F238E27FC236}">
              <a16:creationId xmlns:a16="http://schemas.microsoft.com/office/drawing/2014/main" id="{00000000-0008-0000-0200-0000D5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62" name="Text Box 62">
          <a:extLst>
            <a:ext uri="{FF2B5EF4-FFF2-40B4-BE49-F238E27FC236}">
              <a16:creationId xmlns:a16="http://schemas.microsoft.com/office/drawing/2014/main" id="{00000000-0008-0000-0200-0000D6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63" name="Text Box 63">
          <a:extLst>
            <a:ext uri="{FF2B5EF4-FFF2-40B4-BE49-F238E27FC236}">
              <a16:creationId xmlns:a16="http://schemas.microsoft.com/office/drawing/2014/main" id="{00000000-0008-0000-0200-0000D7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64" name="Text Box 64">
          <a:extLst>
            <a:ext uri="{FF2B5EF4-FFF2-40B4-BE49-F238E27FC236}">
              <a16:creationId xmlns:a16="http://schemas.microsoft.com/office/drawing/2014/main" id="{00000000-0008-0000-0200-0000D8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65" name="Text Box 66">
          <a:extLst>
            <a:ext uri="{FF2B5EF4-FFF2-40B4-BE49-F238E27FC236}">
              <a16:creationId xmlns:a16="http://schemas.microsoft.com/office/drawing/2014/main" id="{00000000-0008-0000-0200-0000D9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66" name="Text Box 67">
          <a:extLst>
            <a:ext uri="{FF2B5EF4-FFF2-40B4-BE49-F238E27FC236}">
              <a16:creationId xmlns:a16="http://schemas.microsoft.com/office/drawing/2014/main" id="{00000000-0008-0000-0200-0000DA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67" name="Text Box 68">
          <a:extLst>
            <a:ext uri="{FF2B5EF4-FFF2-40B4-BE49-F238E27FC236}">
              <a16:creationId xmlns:a16="http://schemas.microsoft.com/office/drawing/2014/main" id="{00000000-0008-0000-0200-0000DB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68" name="Text Box 69">
          <a:extLst>
            <a:ext uri="{FF2B5EF4-FFF2-40B4-BE49-F238E27FC236}">
              <a16:creationId xmlns:a16="http://schemas.microsoft.com/office/drawing/2014/main" id="{00000000-0008-0000-0200-0000DC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69" name="Text Box 70">
          <a:extLst>
            <a:ext uri="{FF2B5EF4-FFF2-40B4-BE49-F238E27FC236}">
              <a16:creationId xmlns:a16="http://schemas.microsoft.com/office/drawing/2014/main" id="{00000000-0008-0000-0200-0000DD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70" name="Text Box 71">
          <a:extLst>
            <a:ext uri="{FF2B5EF4-FFF2-40B4-BE49-F238E27FC236}">
              <a16:creationId xmlns:a16="http://schemas.microsoft.com/office/drawing/2014/main" id="{00000000-0008-0000-0200-0000DE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71" name="Text Box 72">
          <a:extLst>
            <a:ext uri="{FF2B5EF4-FFF2-40B4-BE49-F238E27FC236}">
              <a16:creationId xmlns:a16="http://schemas.microsoft.com/office/drawing/2014/main" id="{00000000-0008-0000-0200-0000DF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72" name="Text Box 73">
          <a:extLst>
            <a:ext uri="{FF2B5EF4-FFF2-40B4-BE49-F238E27FC236}">
              <a16:creationId xmlns:a16="http://schemas.microsoft.com/office/drawing/2014/main" id="{00000000-0008-0000-0200-0000E0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73" name="Text Box 74">
          <a:extLst>
            <a:ext uri="{FF2B5EF4-FFF2-40B4-BE49-F238E27FC236}">
              <a16:creationId xmlns:a16="http://schemas.microsoft.com/office/drawing/2014/main" id="{00000000-0008-0000-0200-0000E1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74" name="Text Box 75">
          <a:extLst>
            <a:ext uri="{FF2B5EF4-FFF2-40B4-BE49-F238E27FC236}">
              <a16:creationId xmlns:a16="http://schemas.microsoft.com/office/drawing/2014/main" id="{00000000-0008-0000-0200-0000E2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75" name="Text Box 77">
          <a:extLst>
            <a:ext uri="{FF2B5EF4-FFF2-40B4-BE49-F238E27FC236}">
              <a16:creationId xmlns:a16="http://schemas.microsoft.com/office/drawing/2014/main" id="{00000000-0008-0000-0200-0000E3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76" name="Text Box 78">
          <a:extLst>
            <a:ext uri="{FF2B5EF4-FFF2-40B4-BE49-F238E27FC236}">
              <a16:creationId xmlns:a16="http://schemas.microsoft.com/office/drawing/2014/main" id="{00000000-0008-0000-0200-0000E4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77" name="Text Box 80">
          <a:extLst>
            <a:ext uri="{FF2B5EF4-FFF2-40B4-BE49-F238E27FC236}">
              <a16:creationId xmlns:a16="http://schemas.microsoft.com/office/drawing/2014/main" id="{00000000-0008-0000-0200-0000E5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78" name="Text Box 81">
          <a:extLst>
            <a:ext uri="{FF2B5EF4-FFF2-40B4-BE49-F238E27FC236}">
              <a16:creationId xmlns:a16="http://schemas.microsoft.com/office/drawing/2014/main" id="{00000000-0008-0000-0200-0000E6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79" name="Text Box 3">
          <a:extLst>
            <a:ext uri="{FF2B5EF4-FFF2-40B4-BE49-F238E27FC236}">
              <a16:creationId xmlns:a16="http://schemas.microsoft.com/office/drawing/2014/main" id="{00000000-0008-0000-0200-0000E7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80" name="Text Box 4">
          <a:extLst>
            <a:ext uri="{FF2B5EF4-FFF2-40B4-BE49-F238E27FC236}">
              <a16:creationId xmlns:a16="http://schemas.microsoft.com/office/drawing/2014/main" id="{00000000-0008-0000-0200-0000E8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81" name="Text Box 5">
          <a:extLst>
            <a:ext uri="{FF2B5EF4-FFF2-40B4-BE49-F238E27FC236}">
              <a16:creationId xmlns:a16="http://schemas.microsoft.com/office/drawing/2014/main" id="{00000000-0008-0000-0200-0000E9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82" name="Text Box 6">
          <a:extLst>
            <a:ext uri="{FF2B5EF4-FFF2-40B4-BE49-F238E27FC236}">
              <a16:creationId xmlns:a16="http://schemas.microsoft.com/office/drawing/2014/main" id="{00000000-0008-0000-0200-0000EA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83" name="Text Box 7">
          <a:extLst>
            <a:ext uri="{FF2B5EF4-FFF2-40B4-BE49-F238E27FC236}">
              <a16:creationId xmlns:a16="http://schemas.microsoft.com/office/drawing/2014/main" id="{00000000-0008-0000-0200-0000EB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84" name="Text Box 8">
          <a:extLst>
            <a:ext uri="{FF2B5EF4-FFF2-40B4-BE49-F238E27FC236}">
              <a16:creationId xmlns:a16="http://schemas.microsoft.com/office/drawing/2014/main" id="{00000000-0008-0000-0200-0000EC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85" name="Text Box 9">
          <a:extLst>
            <a:ext uri="{FF2B5EF4-FFF2-40B4-BE49-F238E27FC236}">
              <a16:creationId xmlns:a16="http://schemas.microsoft.com/office/drawing/2014/main" id="{00000000-0008-0000-0200-0000ED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86" name="Text Box 10">
          <a:extLst>
            <a:ext uri="{FF2B5EF4-FFF2-40B4-BE49-F238E27FC236}">
              <a16:creationId xmlns:a16="http://schemas.microsoft.com/office/drawing/2014/main" id="{00000000-0008-0000-0200-0000EE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87" name="Text Box 11">
          <a:extLst>
            <a:ext uri="{FF2B5EF4-FFF2-40B4-BE49-F238E27FC236}">
              <a16:creationId xmlns:a16="http://schemas.microsoft.com/office/drawing/2014/main" id="{00000000-0008-0000-0200-0000EF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88" name="Text Box 12">
          <a:extLst>
            <a:ext uri="{FF2B5EF4-FFF2-40B4-BE49-F238E27FC236}">
              <a16:creationId xmlns:a16="http://schemas.microsoft.com/office/drawing/2014/main" id="{00000000-0008-0000-0200-0000F0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89" name="Text Box 49">
          <a:extLst>
            <a:ext uri="{FF2B5EF4-FFF2-40B4-BE49-F238E27FC236}">
              <a16:creationId xmlns:a16="http://schemas.microsoft.com/office/drawing/2014/main" id="{00000000-0008-0000-0200-0000F1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90" name="Text Box 50">
          <a:extLst>
            <a:ext uri="{FF2B5EF4-FFF2-40B4-BE49-F238E27FC236}">
              <a16:creationId xmlns:a16="http://schemas.microsoft.com/office/drawing/2014/main" id="{00000000-0008-0000-0200-0000F2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91" name="Text Box 52">
          <a:extLst>
            <a:ext uri="{FF2B5EF4-FFF2-40B4-BE49-F238E27FC236}">
              <a16:creationId xmlns:a16="http://schemas.microsoft.com/office/drawing/2014/main" id="{00000000-0008-0000-0200-0000F3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92" name="Text Box 53">
          <a:extLst>
            <a:ext uri="{FF2B5EF4-FFF2-40B4-BE49-F238E27FC236}">
              <a16:creationId xmlns:a16="http://schemas.microsoft.com/office/drawing/2014/main" id="{00000000-0008-0000-0200-0000F4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93" name="Text Box 3">
          <a:extLst>
            <a:ext uri="{FF2B5EF4-FFF2-40B4-BE49-F238E27FC236}">
              <a16:creationId xmlns:a16="http://schemas.microsoft.com/office/drawing/2014/main" id="{00000000-0008-0000-0200-0000F5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94" name="Text Box 4">
          <a:extLst>
            <a:ext uri="{FF2B5EF4-FFF2-40B4-BE49-F238E27FC236}">
              <a16:creationId xmlns:a16="http://schemas.microsoft.com/office/drawing/2014/main" id="{00000000-0008-0000-0200-0000F6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95" name="Text Box 5">
          <a:extLst>
            <a:ext uri="{FF2B5EF4-FFF2-40B4-BE49-F238E27FC236}">
              <a16:creationId xmlns:a16="http://schemas.microsoft.com/office/drawing/2014/main" id="{00000000-0008-0000-0200-0000F7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96" name="Text Box 6">
          <a:extLst>
            <a:ext uri="{FF2B5EF4-FFF2-40B4-BE49-F238E27FC236}">
              <a16:creationId xmlns:a16="http://schemas.microsoft.com/office/drawing/2014/main" id="{00000000-0008-0000-0200-0000F8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97" name="Text Box 7">
          <a:extLst>
            <a:ext uri="{FF2B5EF4-FFF2-40B4-BE49-F238E27FC236}">
              <a16:creationId xmlns:a16="http://schemas.microsoft.com/office/drawing/2014/main" id="{00000000-0008-0000-0200-0000F9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98" name="Text Box 8">
          <a:extLst>
            <a:ext uri="{FF2B5EF4-FFF2-40B4-BE49-F238E27FC236}">
              <a16:creationId xmlns:a16="http://schemas.microsoft.com/office/drawing/2014/main" id="{00000000-0008-0000-0200-0000FA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299" name="Text Box 9">
          <a:extLst>
            <a:ext uri="{FF2B5EF4-FFF2-40B4-BE49-F238E27FC236}">
              <a16:creationId xmlns:a16="http://schemas.microsoft.com/office/drawing/2014/main" id="{00000000-0008-0000-0200-0000FB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00" name="Text Box 10">
          <a:extLst>
            <a:ext uri="{FF2B5EF4-FFF2-40B4-BE49-F238E27FC236}">
              <a16:creationId xmlns:a16="http://schemas.microsoft.com/office/drawing/2014/main" id="{00000000-0008-0000-0200-0000FC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01" name="Text Box 11">
          <a:extLst>
            <a:ext uri="{FF2B5EF4-FFF2-40B4-BE49-F238E27FC236}">
              <a16:creationId xmlns:a16="http://schemas.microsoft.com/office/drawing/2014/main" id="{00000000-0008-0000-0200-0000FD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02" name="Text Box 12">
          <a:extLst>
            <a:ext uri="{FF2B5EF4-FFF2-40B4-BE49-F238E27FC236}">
              <a16:creationId xmlns:a16="http://schemas.microsoft.com/office/drawing/2014/main" id="{00000000-0008-0000-0200-0000FE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03" name="Text Box 39">
          <a:extLst>
            <a:ext uri="{FF2B5EF4-FFF2-40B4-BE49-F238E27FC236}">
              <a16:creationId xmlns:a16="http://schemas.microsoft.com/office/drawing/2014/main" id="{00000000-0008-0000-0200-0000FF08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04" name="Text Box 40">
          <a:extLst>
            <a:ext uri="{FF2B5EF4-FFF2-40B4-BE49-F238E27FC236}">
              <a16:creationId xmlns:a16="http://schemas.microsoft.com/office/drawing/2014/main" id="{00000000-0008-0000-0200-000000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05" name="Text Box 41">
          <a:extLst>
            <a:ext uri="{FF2B5EF4-FFF2-40B4-BE49-F238E27FC236}">
              <a16:creationId xmlns:a16="http://schemas.microsoft.com/office/drawing/2014/main" id="{00000000-0008-0000-0200-000001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06" name="Text Box 42">
          <a:extLst>
            <a:ext uri="{FF2B5EF4-FFF2-40B4-BE49-F238E27FC236}">
              <a16:creationId xmlns:a16="http://schemas.microsoft.com/office/drawing/2014/main" id="{00000000-0008-0000-0200-000002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07" name="Text Box 43">
          <a:extLst>
            <a:ext uri="{FF2B5EF4-FFF2-40B4-BE49-F238E27FC236}">
              <a16:creationId xmlns:a16="http://schemas.microsoft.com/office/drawing/2014/main" id="{00000000-0008-0000-0200-000003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08" name="Text Box 44">
          <a:extLst>
            <a:ext uri="{FF2B5EF4-FFF2-40B4-BE49-F238E27FC236}">
              <a16:creationId xmlns:a16="http://schemas.microsoft.com/office/drawing/2014/main" id="{00000000-0008-0000-0200-000004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09" name="Text Box 45">
          <a:extLst>
            <a:ext uri="{FF2B5EF4-FFF2-40B4-BE49-F238E27FC236}">
              <a16:creationId xmlns:a16="http://schemas.microsoft.com/office/drawing/2014/main" id="{00000000-0008-0000-0200-000005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10" name="Text Box 46">
          <a:extLst>
            <a:ext uri="{FF2B5EF4-FFF2-40B4-BE49-F238E27FC236}">
              <a16:creationId xmlns:a16="http://schemas.microsoft.com/office/drawing/2014/main" id="{00000000-0008-0000-0200-000006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11" name="Text Box 47">
          <a:extLst>
            <a:ext uri="{FF2B5EF4-FFF2-40B4-BE49-F238E27FC236}">
              <a16:creationId xmlns:a16="http://schemas.microsoft.com/office/drawing/2014/main" id="{00000000-0008-0000-0200-000007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12" name="Text Box 48">
          <a:extLst>
            <a:ext uri="{FF2B5EF4-FFF2-40B4-BE49-F238E27FC236}">
              <a16:creationId xmlns:a16="http://schemas.microsoft.com/office/drawing/2014/main" id="{00000000-0008-0000-0200-000008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13" name="Text Box 49">
          <a:extLst>
            <a:ext uri="{FF2B5EF4-FFF2-40B4-BE49-F238E27FC236}">
              <a16:creationId xmlns:a16="http://schemas.microsoft.com/office/drawing/2014/main" id="{00000000-0008-0000-0200-000009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14" name="Text Box 50">
          <a:extLst>
            <a:ext uri="{FF2B5EF4-FFF2-40B4-BE49-F238E27FC236}">
              <a16:creationId xmlns:a16="http://schemas.microsoft.com/office/drawing/2014/main" id="{00000000-0008-0000-0200-00000A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15" name="Text Box 52">
          <a:extLst>
            <a:ext uri="{FF2B5EF4-FFF2-40B4-BE49-F238E27FC236}">
              <a16:creationId xmlns:a16="http://schemas.microsoft.com/office/drawing/2014/main" id="{00000000-0008-0000-0200-00000B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16" name="Text Box 53">
          <a:extLst>
            <a:ext uri="{FF2B5EF4-FFF2-40B4-BE49-F238E27FC236}">
              <a16:creationId xmlns:a16="http://schemas.microsoft.com/office/drawing/2014/main" id="{00000000-0008-0000-0200-00000C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17" name="Text Box 55">
          <a:extLst>
            <a:ext uri="{FF2B5EF4-FFF2-40B4-BE49-F238E27FC236}">
              <a16:creationId xmlns:a16="http://schemas.microsoft.com/office/drawing/2014/main" id="{00000000-0008-0000-0200-00000D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18" name="Text Box 56">
          <a:extLst>
            <a:ext uri="{FF2B5EF4-FFF2-40B4-BE49-F238E27FC236}">
              <a16:creationId xmlns:a16="http://schemas.microsoft.com/office/drawing/2014/main" id="{00000000-0008-0000-0200-00000E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19" name="Text Box 57">
          <a:extLst>
            <a:ext uri="{FF2B5EF4-FFF2-40B4-BE49-F238E27FC236}">
              <a16:creationId xmlns:a16="http://schemas.microsoft.com/office/drawing/2014/main" id="{00000000-0008-0000-0200-00000F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20" name="Text Box 58">
          <a:extLst>
            <a:ext uri="{FF2B5EF4-FFF2-40B4-BE49-F238E27FC236}">
              <a16:creationId xmlns:a16="http://schemas.microsoft.com/office/drawing/2014/main" id="{00000000-0008-0000-0200-000010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21" name="Text Box 59">
          <a:extLst>
            <a:ext uri="{FF2B5EF4-FFF2-40B4-BE49-F238E27FC236}">
              <a16:creationId xmlns:a16="http://schemas.microsoft.com/office/drawing/2014/main" id="{00000000-0008-0000-0200-000011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22" name="Text Box 60">
          <a:extLst>
            <a:ext uri="{FF2B5EF4-FFF2-40B4-BE49-F238E27FC236}">
              <a16:creationId xmlns:a16="http://schemas.microsoft.com/office/drawing/2014/main" id="{00000000-0008-0000-0200-000012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23" name="Text Box 61">
          <a:extLst>
            <a:ext uri="{FF2B5EF4-FFF2-40B4-BE49-F238E27FC236}">
              <a16:creationId xmlns:a16="http://schemas.microsoft.com/office/drawing/2014/main" id="{00000000-0008-0000-0200-000013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24" name="Text Box 62">
          <a:extLst>
            <a:ext uri="{FF2B5EF4-FFF2-40B4-BE49-F238E27FC236}">
              <a16:creationId xmlns:a16="http://schemas.microsoft.com/office/drawing/2014/main" id="{00000000-0008-0000-0200-000014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25" name="Text Box 63">
          <a:extLst>
            <a:ext uri="{FF2B5EF4-FFF2-40B4-BE49-F238E27FC236}">
              <a16:creationId xmlns:a16="http://schemas.microsoft.com/office/drawing/2014/main" id="{00000000-0008-0000-0200-000015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26" name="Text Box 64">
          <a:extLst>
            <a:ext uri="{FF2B5EF4-FFF2-40B4-BE49-F238E27FC236}">
              <a16:creationId xmlns:a16="http://schemas.microsoft.com/office/drawing/2014/main" id="{00000000-0008-0000-0200-000016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27" name="Text Box 66">
          <a:extLst>
            <a:ext uri="{FF2B5EF4-FFF2-40B4-BE49-F238E27FC236}">
              <a16:creationId xmlns:a16="http://schemas.microsoft.com/office/drawing/2014/main" id="{00000000-0008-0000-0200-000017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28" name="Text Box 67">
          <a:extLst>
            <a:ext uri="{FF2B5EF4-FFF2-40B4-BE49-F238E27FC236}">
              <a16:creationId xmlns:a16="http://schemas.microsoft.com/office/drawing/2014/main" id="{00000000-0008-0000-0200-000018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29" name="Text Box 68">
          <a:extLst>
            <a:ext uri="{FF2B5EF4-FFF2-40B4-BE49-F238E27FC236}">
              <a16:creationId xmlns:a16="http://schemas.microsoft.com/office/drawing/2014/main" id="{00000000-0008-0000-0200-000019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30" name="Text Box 69">
          <a:extLst>
            <a:ext uri="{FF2B5EF4-FFF2-40B4-BE49-F238E27FC236}">
              <a16:creationId xmlns:a16="http://schemas.microsoft.com/office/drawing/2014/main" id="{00000000-0008-0000-0200-00001A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31" name="Text Box 70">
          <a:extLst>
            <a:ext uri="{FF2B5EF4-FFF2-40B4-BE49-F238E27FC236}">
              <a16:creationId xmlns:a16="http://schemas.microsoft.com/office/drawing/2014/main" id="{00000000-0008-0000-0200-00001B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32" name="Text Box 71">
          <a:extLst>
            <a:ext uri="{FF2B5EF4-FFF2-40B4-BE49-F238E27FC236}">
              <a16:creationId xmlns:a16="http://schemas.microsoft.com/office/drawing/2014/main" id="{00000000-0008-0000-0200-00001C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33" name="Text Box 72">
          <a:extLst>
            <a:ext uri="{FF2B5EF4-FFF2-40B4-BE49-F238E27FC236}">
              <a16:creationId xmlns:a16="http://schemas.microsoft.com/office/drawing/2014/main" id="{00000000-0008-0000-0200-00001D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34" name="Text Box 73">
          <a:extLst>
            <a:ext uri="{FF2B5EF4-FFF2-40B4-BE49-F238E27FC236}">
              <a16:creationId xmlns:a16="http://schemas.microsoft.com/office/drawing/2014/main" id="{00000000-0008-0000-0200-00001E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35" name="Text Box 74">
          <a:extLst>
            <a:ext uri="{FF2B5EF4-FFF2-40B4-BE49-F238E27FC236}">
              <a16:creationId xmlns:a16="http://schemas.microsoft.com/office/drawing/2014/main" id="{00000000-0008-0000-0200-00001F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36" name="Text Box 75">
          <a:extLst>
            <a:ext uri="{FF2B5EF4-FFF2-40B4-BE49-F238E27FC236}">
              <a16:creationId xmlns:a16="http://schemas.microsoft.com/office/drawing/2014/main" id="{00000000-0008-0000-0200-000020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37" name="Text Box 77">
          <a:extLst>
            <a:ext uri="{FF2B5EF4-FFF2-40B4-BE49-F238E27FC236}">
              <a16:creationId xmlns:a16="http://schemas.microsoft.com/office/drawing/2014/main" id="{00000000-0008-0000-0200-000021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38" name="Text Box 78">
          <a:extLst>
            <a:ext uri="{FF2B5EF4-FFF2-40B4-BE49-F238E27FC236}">
              <a16:creationId xmlns:a16="http://schemas.microsoft.com/office/drawing/2014/main" id="{00000000-0008-0000-0200-000022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39" name="Text Box 80">
          <a:extLst>
            <a:ext uri="{FF2B5EF4-FFF2-40B4-BE49-F238E27FC236}">
              <a16:creationId xmlns:a16="http://schemas.microsoft.com/office/drawing/2014/main" id="{00000000-0008-0000-0200-000023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40" name="Text Box 81">
          <a:extLst>
            <a:ext uri="{FF2B5EF4-FFF2-40B4-BE49-F238E27FC236}">
              <a16:creationId xmlns:a16="http://schemas.microsoft.com/office/drawing/2014/main" id="{00000000-0008-0000-0200-000024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41" name="Text Box 39">
          <a:extLst>
            <a:ext uri="{FF2B5EF4-FFF2-40B4-BE49-F238E27FC236}">
              <a16:creationId xmlns:a16="http://schemas.microsoft.com/office/drawing/2014/main" id="{00000000-0008-0000-0200-000025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42" name="Text Box 40">
          <a:extLst>
            <a:ext uri="{FF2B5EF4-FFF2-40B4-BE49-F238E27FC236}">
              <a16:creationId xmlns:a16="http://schemas.microsoft.com/office/drawing/2014/main" id="{00000000-0008-0000-0200-000026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43" name="Text Box 41">
          <a:extLst>
            <a:ext uri="{FF2B5EF4-FFF2-40B4-BE49-F238E27FC236}">
              <a16:creationId xmlns:a16="http://schemas.microsoft.com/office/drawing/2014/main" id="{00000000-0008-0000-0200-000027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44" name="Text Box 42">
          <a:extLst>
            <a:ext uri="{FF2B5EF4-FFF2-40B4-BE49-F238E27FC236}">
              <a16:creationId xmlns:a16="http://schemas.microsoft.com/office/drawing/2014/main" id="{00000000-0008-0000-0200-000028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45" name="Text Box 43">
          <a:extLst>
            <a:ext uri="{FF2B5EF4-FFF2-40B4-BE49-F238E27FC236}">
              <a16:creationId xmlns:a16="http://schemas.microsoft.com/office/drawing/2014/main" id="{00000000-0008-0000-0200-000029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46" name="Text Box 44">
          <a:extLst>
            <a:ext uri="{FF2B5EF4-FFF2-40B4-BE49-F238E27FC236}">
              <a16:creationId xmlns:a16="http://schemas.microsoft.com/office/drawing/2014/main" id="{00000000-0008-0000-0200-00002A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47" name="Text Box 45">
          <a:extLst>
            <a:ext uri="{FF2B5EF4-FFF2-40B4-BE49-F238E27FC236}">
              <a16:creationId xmlns:a16="http://schemas.microsoft.com/office/drawing/2014/main" id="{00000000-0008-0000-0200-00002B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48" name="Text Box 46">
          <a:extLst>
            <a:ext uri="{FF2B5EF4-FFF2-40B4-BE49-F238E27FC236}">
              <a16:creationId xmlns:a16="http://schemas.microsoft.com/office/drawing/2014/main" id="{00000000-0008-0000-0200-00002C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49" name="Text Box 47">
          <a:extLst>
            <a:ext uri="{FF2B5EF4-FFF2-40B4-BE49-F238E27FC236}">
              <a16:creationId xmlns:a16="http://schemas.microsoft.com/office/drawing/2014/main" id="{00000000-0008-0000-0200-00002D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50" name="Text Box 48">
          <a:extLst>
            <a:ext uri="{FF2B5EF4-FFF2-40B4-BE49-F238E27FC236}">
              <a16:creationId xmlns:a16="http://schemas.microsoft.com/office/drawing/2014/main" id="{00000000-0008-0000-0200-00002E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51" name="Text Box 55">
          <a:extLst>
            <a:ext uri="{FF2B5EF4-FFF2-40B4-BE49-F238E27FC236}">
              <a16:creationId xmlns:a16="http://schemas.microsoft.com/office/drawing/2014/main" id="{00000000-0008-0000-0200-00002F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52" name="Text Box 56">
          <a:extLst>
            <a:ext uri="{FF2B5EF4-FFF2-40B4-BE49-F238E27FC236}">
              <a16:creationId xmlns:a16="http://schemas.microsoft.com/office/drawing/2014/main" id="{00000000-0008-0000-0200-000030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53" name="Text Box 57">
          <a:extLst>
            <a:ext uri="{FF2B5EF4-FFF2-40B4-BE49-F238E27FC236}">
              <a16:creationId xmlns:a16="http://schemas.microsoft.com/office/drawing/2014/main" id="{00000000-0008-0000-0200-000031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54" name="Text Box 58">
          <a:extLst>
            <a:ext uri="{FF2B5EF4-FFF2-40B4-BE49-F238E27FC236}">
              <a16:creationId xmlns:a16="http://schemas.microsoft.com/office/drawing/2014/main" id="{00000000-0008-0000-0200-000032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55" name="Text Box 59">
          <a:extLst>
            <a:ext uri="{FF2B5EF4-FFF2-40B4-BE49-F238E27FC236}">
              <a16:creationId xmlns:a16="http://schemas.microsoft.com/office/drawing/2014/main" id="{00000000-0008-0000-0200-000033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56" name="Text Box 60">
          <a:extLst>
            <a:ext uri="{FF2B5EF4-FFF2-40B4-BE49-F238E27FC236}">
              <a16:creationId xmlns:a16="http://schemas.microsoft.com/office/drawing/2014/main" id="{00000000-0008-0000-0200-000034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57" name="Text Box 61">
          <a:extLst>
            <a:ext uri="{FF2B5EF4-FFF2-40B4-BE49-F238E27FC236}">
              <a16:creationId xmlns:a16="http://schemas.microsoft.com/office/drawing/2014/main" id="{00000000-0008-0000-0200-000035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58" name="Text Box 62">
          <a:extLst>
            <a:ext uri="{FF2B5EF4-FFF2-40B4-BE49-F238E27FC236}">
              <a16:creationId xmlns:a16="http://schemas.microsoft.com/office/drawing/2014/main" id="{00000000-0008-0000-0200-000036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59" name="Text Box 63">
          <a:extLst>
            <a:ext uri="{FF2B5EF4-FFF2-40B4-BE49-F238E27FC236}">
              <a16:creationId xmlns:a16="http://schemas.microsoft.com/office/drawing/2014/main" id="{00000000-0008-0000-0200-000037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60" name="Text Box 64">
          <a:extLst>
            <a:ext uri="{FF2B5EF4-FFF2-40B4-BE49-F238E27FC236}">
              <a16:creationId xmlns:a16="http://schemas.microsoft.com/office/drawing/2014/main" id="{00000000-0008-0000-0200-000038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61" name="Text Box 66">
          <a:extLst>
            <a:ext uri="{FF2B5EF4-FFF2-40B4-BE49-F238E27FC236}">
              <a16:creationId xmlns:a16="http://schemas.microsoft.com/office/drawing/2014/main" id="{00000000-0008-0000-0200-000039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62" name="Text Box 67">
          <a:extLst>
            <a:ext uri="{FF2B5EF4-FFF2-40B4-BE49-F238E27FC236}">
              <a16:creationId xmlns:a16="http://schemas.microsoft.com/office/drawing/2014/main" id="{00000000-0008-0000-0200-00003A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63" name="Text Box 68">
          <a:extLst>
            <a:ext uri="{FF2B5EF4-FFF2-40B4-BE49-F238E27FC236}">
              <a16:creationId xmlns:a16="http://schemas.microsoft.com/office/drawing/2014/main" id="{00000000-0008-0000-0200-00003B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64" name="Text Box 69">
          <a:extLst>
            <a:ext uri="{FF2B5EF4-FFF2-40B4-BE49-F238E27FC236}">
              <a16:creationId xmlns:a16="http://schemas.microsoft.com/office/drawing/2014/main" id="{00000000-0008-0000-0200-00003C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65" name="Text Box 70">
          <a:extLst>
            <a:ext uri="{FF2B5EF4-FFF2-40B4-BE49-F238E27FC236}">
              <a16:creationId xmlns:a16="http://schemas.microsoft.com/office/drawing/2014/main" id="{00000000-0008-0000-0200-00003D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66" name="Text Box 71">
          <a:extLst>
            <a:ext uri="{FF2B5EF4-FFF2-40B4-BE49-F238E27FC236}">
              <a16:creationId xmlns:a16="http://schemas.microsoft.com/office/drawing/2014/main" id="{00000000-0008-0000-0200-00003E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67" name="Text Box 72">
          <a:extLst>
            <a:ext uri="{FF2B5EF4-FFF2-40B4-BE49-F238E27FC236}">
              <a16:creationId xmlns:a16="http://schemas.microsoft.com/office/drawing/2014/main" id="{00000000-0008-0000-0200-00003F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68" name="Text Box 73">
          <a:extLst>
            <a:ext uri="{FF2B5EF4-FFF2-40B4-BE49-F238E27FC236}">
              <a16:creationId xmlns:a16="http://schemas.microsoft.com/office/drawing/2014/main" id="{00000000-0008-0000-0200-000040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69" name="Text Box 74">
          <a:extLst>
            <a:ext uri="{FF2B5EF4-FFF2-40B4-BE49-F238E27FC236}">
              <a16:creationId xmlns:a16="http://schemas.microsoft.com/office/drawing/2014/main" id="{00000000-0008-0000-0200-000041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70" name="Text Box 75">
          <a:extLst>
            <a:ext uri="{FF2B5EF4-FFF2-40B4-BE49-F238E27FC236}">
              <a16:creationId xmlns:a16="http://schemas.microsoft.com/office/drawing/2014/main" id="{00000000-0008-0000-0200-000042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71" name="Text Box 77">
          <a:extLst>
            <a:ext uri="{FF2B5EF4-FFF2-40B4-BE49-F238E27FC236}">
              <a16:creationId xmlns:a16="http://schemas.microsoft.com/office/drawing/2014/main" id="{00000000-0008-0000-0200-000043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72" name="Text Box 78">
          <a:extLst>
            <a:ext uri="{FF2B5EF4-FFF2-40B4-BE49-F238E27FC236}">
              <a16:creationId xmlns:a16="http://schemas.microsoft.com/office/drawing/2014/main" id="{00000000-0008-0000-0200-000044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73" name="Text Box 80">
          <a:extLst>
            <a:ext uri="{FF2B5EF4-FFF2-40B4-BE49-F238E27FC236}">
              <a16:creationId xmlns:a16="http://schemas.microsoft.com/office/drawing/2014/main" id="{00000000-0008-0000-0200-000045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74" name="Text Box 81">
          <a:extLst>
            <a:ext uri="{FF2B5EF4-FFF2-40B4-BE49-F238E27FC236}">
              <a16:creationId xmlns:a16="http://schemas.microsoft.com/office/drawing/2014/main" id="{00000000-0008-0000-0200-000046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75" name="Text Box 39">
          <a:extLst>
            <a:ext uri="{FF2B5EF4-FFF2-40B4-BE49-F238E27FC236}">
              <a16:creationId xmlns:a16="http://schemas.microsoft.com/office/drawing/2014/main" id="{00000000-0008-0000-0200-000047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76" name="Text Box 40">
          <a:extLst>
            <a:ext uri="{FF2B5EF4-FFF2-40B4-BE49-F238E27FC236}">
              <a16:creationId xmlns:a16="http://schemas.microsoft.com/office/drawing/2014/main" id="{00000000-0008-0000-0200-000048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77" name="Text Box 41">
          <a:extLst>
            <a:ext uri="{FF2B5EF4-FFF2-40B4-BE49-F238E27FC236}">
              <a16:creationId xmlns:a16="http://schemas.microsoft.com/office/drawing/2014/main" id="{00000000-0008-0000-0200-000049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78" name="Text Box 42">
          <a:extLst>
            <a:ext uri="{FF2B5EF4-FFF2-40B4-BE49-F238E27FC236}">
              <a16:creationId xmlns:a16="http://schemas.microsoft.com/office/drawing/2014/main" id="{00000000-0008-0000-0200-00004A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79" name="Text Box 43">
          <a:extLst>
            <a:ext uri="{FF2B5EF4-FFF2-40B4-BE49-F238E27FC236}">
              <a16:creationId xmlns:a16="http://schemas.microsoft.com/office/drawing/2014/main" id="{00000000-0008-0000-0200-00004B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80" name="Text Box 44">
          <a:extLst>
            <a:ext uri="{FF2B5EF4-FFF2-40B4-BE49-F238E27FC236}">
              <a16:creationId xmlns:a16="http://schemas.microsoft.com/office/drawing/2014/main" id="{00000000-0008-0000-0200-00004C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81" name="Text Box 45">
          <a:extLst>
            <a:ext uri="{FF2B5EF4-FFF2-40B4-BE49-F238E27FC236}">
              <a16:creationId xmlns:a16="http://schemas.microsoft.com/office/drawing/2014/main" id="{00000000-0008-0000-0200-00004D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82" name="Text Box 46">
          <a:extLst>
            <a:ext uri="{FF2B5EF4-FFF2-40B4-BE49-F238E27FC236}">
              <a16:creationId xmlns:a16="http://schemas.microsoft.com/office/drawing/2014/main" id="{00000000-0008-0000-0200-00004E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83" name="Text Box 47">
          <a:extLst>
            <a:ext uri="{FF2B5EF4-FFF2-40B4-BE49-F238E27FC236}">
              <a16:creationId xmlns:a16="http://schemas.microsoft.com/office/drawing/2014/main" id="{00000000-0008-0000-0200-00004F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84" name="Text Box 48">
          <a:extLst>
            <a:ext uri="{FF2B5EF4-FFF2-40B4-BE49-F238E27FC236}">
              <a16:creationId xmlns:a16="http://schemas.microsoft.com/office/drawing/2014/main" id="{00000000-0008-0000-0200-000050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85" name="Text Box 55">
          <a:extLst>
            <a:ext uri="{FF2B5EF4-FFF2-40B4-BE49-F238E27FC236}">
              <a16:creationId xmlns:a16="http://schemas.microsoft.com/office/drawing/2014/main" id="{00000000-0008-0000-0200-000051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86" name="Text Box 56">
          <a:extLst>
            <a:ext uri="{FF2B5EF4-FFF2-40B4-BE49-F238E27FC236}">
              <a16:creationId xmlns:a16="http://schemas.microsoft.com/office/drawing/2014/main" id="{00000000-0008-0000-0200-000052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87" name="Text Box 57">
          <a:extLst>
            <a:ext uri="{FF2B5EF4-FFF2-40B4-BE49-F238E27FC236}">
              <a16:creationId xmlns:a16="http://schemas.microsoft.com/office/drawing/2014/main" id="{00000000-0008-0000-0200-000053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88" name="Text Box 58">
          <a:extLst>
            <a:ext uri="{FF2B5EF4-FFF2-40B4-BE49-F238E27FC236}">
              <a16:creationId xmlns:a16="http://schemas.microsoft.com/office/drawing/2014/main" id="{00000000-0008-0000-0200-000054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89" name="Text Box 59">
          <a:extLst>
            <a:ext uri="{FF2B5EF4-FFF2-40B4-BE49-F238E27FC236}">
              <a16:creationId xmlns:a16="http://schemas.microsoft.com/office/drawing/2014/main" id="{00000000-0008-0000-0200-000055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90" name="Text Box 60">
          <a:extLst>
            <a:ext uri="{FF2B5EF4-FFF2-40B4-BE49-F238E27FC236}">
              <a16:creationId xmlns:a16="http://schemas.microsoft.com/office/drawing/2014/main" id="{00000000-0008-0000-0200-000056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91" name="Text Box 61">
          <a:extLst>
            <a:ext uri="{FF2B5EF4-FFF2-40B4-BE49-F238E27FC236}">
              <a16:creationId xmlns:a16="http://schemas.microsoft.com/office/drawing/2014/main" id="{00000000-0008-0000-0200-000057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92" name="Text Box 62">
          <a:extLst>
            <a:ext uri="{FF2B5EF4-FFF2-40B4-BE49-F238E27FC236}">
              <a16:creationId xmlns:a16="http://schemas.microsoft.com/office/drawing/2014/main" id="{00000000-0008-0000-0200-000058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93" name="Text Box 63">
          <a:extLst>
            <a:ext uri="{FF2B5EF4-FFF2-40B4-BE49-F238E27FC236}">
              <a16:creationId xmlns:a16="http://schemas.microsoft.com/office/drawing/2014/main" id="{00000000-0008-0000-0200-000059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94" name="Text Box 64">
          <a:extLst>
            <a:ext uri="{FF2B5EF4-FFF2-40B4-BE49-F238E27FC236}">
              <a16:creationId xmlns:a16="http://schemas.microsoft.com/office/drawing/2014/main" id="{00000000-0008-0000-0200-00005A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95" name="Text Box 66">
          <a:extLst>
            <a:ext uri="{FF2B5EF4-FFF2-40B4-BE49-F238E27FC236}">
              <a16:creationId xmlns:a16="http://schemas.microsoft.com/office/drawing/2014/main" id="{00000000-0008-0000-0200-00005B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96" name="Text Box 67">
          <a:extLst>
            <a:ext uri="{FF2B5EF4-FFF2-40B4-BE49-F238E27FC236}">
              <a16:creationId xmlns:a16="http://schemas.microsoft.com/office/drawing/2014/main" id="{00000000-0008-0000-0200-00005C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97" name="Text Box 68">
          <a:extLst>
            <a:ext uri="{FF2B5EF4-FFF2-40B4-BE49-F238E27FC236}">
              <a16:creationId xmlns:a16="http://schemas.microsoft.com/office/drawing/2014/main" id="{00000000-0008-0000-0200-00005D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98" name="Text Box 69">
          <a:extLst>
            <a:ext uri="{FF2B5EF4-FFF2-40B4-BE49-F238E27FC236}">
              <a16:creationId xmlns:a16="http://schemas.microsoft.com/office/drawing/2014/main" id="{00000000-0008-0000-0200-00005E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399" name="Text Box 70">
          <a:extLst>
            <a:ext uri="{FF2B5EF4-FFF2-40B4-BE49-F238E27FC236}">
              <a16:creationId xmlns:a16="http://schemas.microsoft.com/office/drawing/2014/main" id="{00000000-0008-0000-0200-00005F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00" name="Text Box 71">
          <a:extLst>
            <a:ext uri="{FF2B5EF4-FFF2-40B4-BE49-F238E27FC236}">
              <a16:creationId xmlns:a16="http://schemas.microsoft.com/office/drawing/2014/main" id="{00000000-0008-0000-0200-000060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01" name="Text Box 72">
          <a:extLst>
            <a:ext uri="{FF2B5EF4-FFF2-40B4-BE49-F238E27FC236}">
              <a16:creationId xmlns:a16="http://schemas.microsoft.com/office/drawing/2014/main" id="{00000000-0008-0000-0200-000061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02" name="Text Box 73">
          <a:extLst>
            <a:ext uri="{FF2B5EF4-FFF2-40B4-BE49-F238E27FC236}">
              <a16:creationId xmlns:a16="http://schemas.microsoft.com/office/drawing/2014/main" id="{00000000-0008-0000-0200-000062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03" name="Text Box 74">
          <a:extLst>
            <a:ext uri="{FF2B5EF4-FFF2-40B4-BE49-F238E27FC236}">
              <a16:creationId xmlns:a16="http://schemas.microsoft.com/office/drawing/2014/main" id="{00000000-0008-0000-0200-000063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04" name="Text Box 75">
          <a:extLst>
            <a:ext uri="{FF2B5EF4-FFF2-40B4-BE49-F238E27FC236}">
              <a16:creationId xmlns:a16="http://schemas.microsoft.com/office/drawing/2014/main" id="{00000000-0008-0000-0200-000064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05" name="Text Box 77">
          <a:extLst>
            <a:ext uri="{FF2B5EF4-FFF2-40B4-BE49-F238E27FC236}">
              <a16:creationId xmlns:a16="http://schemas.microsoft.com/office/drawing/2014/main" id="{00000000-0008-0000-0200-000065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06" name="Text Box 78">
          <a:extLst>
            <a:ext uri="{FF2B5EF4-FFF2-40B4-BE49-F238E27FC236}">
              <a16:creationId xmlns:a16="http://schemas.microsoft.com/office/drawing/2014/main" id="{00000000-0008-0000-0200-000066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07" name="Text Box 80">
          <a:extLst>
            <a:ext uri="{FF2B5EF4-FFF2-40B4-BE49-F238E27FC236}">
              <a16:creationId xmlns:a16="http://schemas.microsoft.com/office/drawing/2014/main" id="{00000000-0008-0000-0200-000067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08" name="Text Box 81">
          <a:extLst>
            <a:ext uri="{FF2B5EF4-FFF2-40B4-BE49-F238E27FC236}">
              <a16:creationId xmlns:a16="http://schemas.microsoft.com/office/drawing/2014/main" id="{00000000-0008-0000-0200-000068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09" name="Text Box 39">
          <a:extLst>
            <a:ext uri="{FF2B5EF4-FFF2-40B4-BE49-F238E27FC236}">
              <a16:creationId xmlns:a16="http://schemas.microsoft.com/office/drawing/2014/main" id="{00000000-0008-0000-0200-000069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10" name="Text Box 40">
          <a:extLst>
            <a:ext uri="{FF2B5EF4-FFF2-40B4-BE49-F238E27FC236}">
              <a16:creationId xmlns:a16="http://schemas.microsoft.com/office/drawing/2014/main" id="{00000000-0008-0000-0200-00006A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11" name="Text Box 41">
          <a:extLst>
            <a:ext uri="{FF2B5EF4-FFF2-40B4-BE49-F238E27FC236}">
              <a16:creationId xmlns:a16="http://schemas.microsoft.com/office/drawing/2014/main" id="{00000000-0008-0000-0200-00006B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12" name="Text Box 42">
          <a:extLst>
            <a:ext uri="{FF2B5EF4-FFF2-40B4-BE49-F238E27FC236}">
              <a16:creationId xmlns:a16="http://schemas.microsoft.com/office/drawing/2014/main" id="{00000000-0008-0000-0200-00006C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13" name="Text Box 43">
          <a:extLst>
            <a:ext uri="{FF2B5EF4-FFF2-40B4-BE49-F238E27FC236}">
              <a16:creationId xmlns:a16="http://schemas.microsoft.com/office/drawing/2014/main" id="{00000000-0008-0000-0200-00006D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14" name="Text Box 44">
          <a:extLst>
            <a:ext uri="{FF2B5EF4-FFF2-40B4-BE49-F238E27FC236}">
              <a16:creationId xmlns:a16="http://schemas.microsoft.com/office/drawing/2014/main" id="{00000000-0008-0000-0200-00006E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15" name="Text Box 45">
          <a:extLst>
            <a:ext uri="{FF2B5EF4-FFF2-40B4-BE49-F238E27FC236}">
              <a16:creationId xmlns:a16="http://schemas.microsoft.com/office/drawing/2014/main" id="{00000000-0008-0000-0200-00006F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16" name="Text Box 46">
          <a:extLst>
            <a:ext uri="{FF2B5EF4-FFF2-40B4-BE49-F238E27FC236}">
              <a16:creationId xmlns:a16="http://schemas.microsoft.com/office/drawing/2014/main" id="{00000000-0008-0000-0200-000070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17" name="Text Box 47">
          <a:extLst>
            <a:ext uri="{FF2B5EF4-FFF2-40B4-BE49-F238E27FC236}">
              <a16:creationId xmlns:a16="http://schemas.microsoft.com/office/drawing/2014/main" id="{00000000-0008-0000-0200-000071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18" name="Text Box 48">
          <a:extLst>
            <a:ext uri="{FF2B5EF4-FFF2-40B4-BE49-F238E27FC236}">
              <a16:creationId xmlns:a16="http://schemas.microsoft.com/office/drawing/2014/main" id="{00000000-0008-0000-0200-000072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19" name="Text Box 55">
          <a:extLst>
            <a:ext uri="{FF2B5EF4-FFF2-40B4-BE49-F238E27FC236}">
              <a16:creationId xmlns:a16="http://schemas.microsoft.com/office/drawing/2014/main" id="{00000000-0008-0000-0200-000073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20" name="Text Box 56">
          <a:extLst>
            <a:ext uri="{FF2B5EF4-FFF2-40B4-BE49-F238E27FC236}">
              <a16:creationId xmlns:a16="http://schemas.microsoft.com/office/drawing/2014/main" id="{00000000-0008-0000-0200-000074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21" name="Text Box 57">
          <a:extLst>
            <a:ext uri="{FF2B5EF4-FFF2-40B4-BE49-F238E27FC236}">
              <a16:creationId xmlns:a16="http://schemas.microsoft.com/office/drawing/2014/main" id="{00000000-0008-0000-0200-000075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22" name="Text Box 58">
          <a:extLst>
            <a:ext uri="{FF2B5EF4-FFF2-40B4-BE49-F238E27FC236}">
              <a16:creationId xmlns:a16="http://schemas.microsoft.com/office/drawing/2014/main" id="{00000000-0008-0000-0200-000076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23" name="Text Box 59">
          <a:extLst>
            <a:ext uri="{FF2B5EF4-FFF2-40B4-BE49-F238E27FC236}">
              <a16:creationId xmlns:a16="http://schemas.microsoft.com/office/drawing/2014/main" id="{00000000-0008-0000-0200-000077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24" name="Text Box 60">
          <a:extLst>
            <a:ext uri="{FF2B5EF4-FFF2-40B4-BE49-F238E27FC236}">
              <a16:creationId xmlns:a16="http://schemas.microsoft.com/office/drawing/2014/main" id="{00000000-0008-0000-0200-000078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25" name="Text Box 61">
          <a:extLst>
            <a:ext uri="{FF2B5EF4-FFF2-40B4-BE49-F238E27FC236}">
              <a16:creationId xmlns:a16="http://schemas.microsoft.com/office/drawing/2014/main" id="{00000000-0008-0000-0200-000079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26" name="Text Box 62">
          <a:extLst>
            <a:ext uri="{FF2B5EF4-FFF2-40B4-BE49-F238E27FC236}">
              <a16:creationId xmlns:a16="http://schemas.microsoft.com/office/drawing/2014/main" id="{00000000-0008-0000-0200-00007A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27" name="Text Box 63">
          <a:extLst>
            <a:ext uri="{FF2B5EF4-FFF2-40B4-BE49-F238E27FC236}">
              <a16:creationId xmlns:a16="http://schemas.microsoft.com/office/drawing/2014/main" id="{00000000-0008-0000-0200-00007B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28" name="Text Box 64">
          <a:extLst>
            <a:ext uri="{FF2B5EF4-FFF2-40B4-BE49-F238E27FC236}">
              <a16:creationId xmlns:a16="http://schemas.microsoft.com/office/drawing/2014/main" id="{00000000-0008-0000-0200-00007C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29" name="Text Box 66">
          <a:extLst>
            <a:ext uri="{FF2B5EF4-FFF2-40B4-BE49-F238E27FC236}">
              <a16:creationId xmlns:a16="http://schemas.microsoft.com/office/drawing/2014/main" id="{00000000-0008-0000-0200-00007D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30" name="Text Box 67">
          <a:extLst>
            <a:ext uri="{FF2B5EF4-FFF2-40B4-BE49-F238E27FC236}">
              <a16:creationId xmlns:a16="http://schemas.microsoft.com/office/drawing/2014/main" id="{00000000-0008-0000-0200-00007E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31" name="Text Box 68">
          <a:extLst>
            <a:ext uri="{FF2B5EF4-FFF2-40B4-BE49-F238E27FC236}">
              <a16:creationId xmlns:a16="http://schemas.microsoft.com/office/drawing/2014/main" id="{00000000-0008-0000-0200-00007F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32" name="Text Box 69">
          <a:extLst>
            <a:ext uri="{FF2B5EF4-FFF2-40B4-BE49-F238E27FC236}">
              <a16:creationId xmlns:a16="http://schemas.microsoft.com/office/drawing/2014/main" id="{00000000-0008-0000-0200-000080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33" name="Text Box 70">
          <a:extLst>
            <a:ext uri="{FF2B5EF4-FFF2-40B4-BE49-F238E27FC236}">
              <a16:creationId xmlns:a16="http://schemas.microsoft.com/office/drawing/2014/main" id="{00000000-0008-0000-0200-000081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34" name="Text Box 71">
          <a:extLst>
            <a:ext uri="{FF2B5EF4-FFF2-40B4-BE49-F238E27FC236}">
              <a16:creationId xmlns:a16="http://schemas.microsoft.com/office/drawing/2014/main" id="{00000000-0008-0000-0200-000082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35" name="Text Box 72">
          <a:extLst>
            <a:ext uri="{FF2B5EF4-FFF2-40B4-BE49-F238E27FC236}">
              <a16:creationId xmlns:a16="http://schemas.microsoft.com/office/drawing/2014/main" id="{00000000-0008-0000-0200-000083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36" name="Text Box 73">
          <a:extLst>
            <a:ext uri="{FF2B5EF4-FFF2-40B4-BE49-F238E27FC236}">
              <a16:creationId xmlns:a16="http://schemas.microsoft.com/office/drawing/2014/main" id="{00000000-0008-0000-0200-000084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37" name="Text Box 74">
          <a:extLst>
            <a:ext uri="{FF2B5EF4-FFF2-40B4-BE49-F238E27FC236}">
              <a16:creationId xmlns:a16="http://schemas.microsoft.com/office/drawing/2014/main" id="{00000000-0008-0000-0200-000085090000}"/>
            </a:ext>
          </a:extLst>
        </xdr:cNvPr>
        <xdr:cNvSpPr txBox="1">
          <a:spLocks noChangeArrowheads="1"/>
        </xdr:cNvSpPr>
      </xdr:nvSpPr>
      <xdr:spPr bwMode="auto">
        <a:xfrm>
          <a:off x="1371600" y="372427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38" name="Text Box 50">
          <a:extLst>
            <a:ext uri="{FF2B5EF4-FFF2-40B4-BE49-F238E27FC236}">
              <a16:creationId xmlns:a16="http://schemas.microsoft.com/office/drawing/2014/main" id="{00000000-0008-0000-0200-000086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39" name="Text Box 52">
          <a:extLst>
            <a:ext uri="{FF2B5EF4-FFF2-40B4-BE49-F238E27FC236}">
              <a16:creationId xmlns:a16="http://schemas.microsoft.com/office/drawing/2014/main" id="{00000000-0008-0000-0200-000087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40" name="Text Box 53">
          <a:extLst>
            <a:ext uri="{FF2B5EF4-FFF2-40B4-BE49-F238E27FC236}">
              <a16:creationId xmlns:a16="http://schemas.microsoft.com/office/drawing/2014/main" id="{00000000-0008-0000-0200-000088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41" name="Text Box 39">
          <a:extLst>
            <a:ext uri="{FF2B5EF4-FFF2-40B4-BE49-F238E27FC236}">
              <a16:creationId xmlns:a16="http://schemas.microsoft.com/office/drawing/2014/main" id="{00000000-0008-0000-0200-000089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42" name="Text Box 40">
          <a:extLst>
            <a:ext uri="{FF2B5EF4-FFF2-40B4-BE49-F238E27FC236}">
              <a16:creationId xmlns:a16="http://schemas.microsoft.com/office/drawing/2014/main" id="{00000000-0008-0000-0200-00008A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43" name="Text Box 41">
          <a:extLst>
            <a:ext uri="{FF2B5EF4-FFF2-40B4-BE49-F238E27FC236}">
              <a16:creationId xmlns:a16="http://schemas.microsoft.com/office/drawing/2014/main" id="{00000000-0008-0000-0200-00008B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44" name="Text Box 42">
          <a:extLst>
            <a:ext uri="{FF2B5EF4-FFF2-40B4-BE49-F238E27FC236}">
              <a16:creationId xmlns:a16="http://schemas.microsoft.com/office/drawing/2014/main" id="{00000000-0008-0000-0200-00008C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45" name="Text Box 43">
          <a:extLst>
            <a:ext uri="{FF2B5EF4-FFF2-40B4-BE49-F238E27FC236}">
              <a16:creationId xmlns:a16="http://schemas.microsoft.com/office/drawing/2014/main" id="{00000000-0008-0000-0200-00008D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46" name="Text Box 44">
          <a:extLst>
            <a:ext uri="{FF2B5EF4-FFF2-40B4-BE49-F238E27FC236}">
              <a16:creationId xmlns:a16="http://schemas.microsoft.com/office/drawing/2014/main" id="{00000000-0008-0000-0200-00008E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47" name="Text Box 45">
          <a:extLst>
            <a:ext uri="{FF2B5EF4-FFF2-40B4-BE49-F238E27FC236}">
              <a16:creationId xmlns:a16="http://schemas.microsoft.com/office/drawing/2014/main" id="{00000000-0008-0000-0200-00008F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48" name="Text Box 46">
          <a:extLst>
            <a:ext uri="{FF2B5EF4-FFF2-40B4-BE49-F238E27FC236}">
              <a16:creationId xmlns:a16="http://schemas.microsoft.com/office/drawing/2014/main" id="{00000000-0008-0000-0200-000090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49" name="Text Box 47">
          <a:extLst>
            <a:ext uri="{FF2B5EF4-FFF2-40B4-BE49-F238E27FC236}">
              <a16:creationId xmlns:a16="http://schemas.microsoft.com/office/drawing/2014/main" id="{00000000-0008-0000-0200-000091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50" name="Text Box 48">
          <a:extLst>
            <a:ext uri="{FF2B5EF4-FFF2-40B4-BE49-F238E27FC236}">
              <a16:creationId xmlns:a16="http://schemas.microsoft.com/office/drawing/2014/main" id="{00000000-0008-0000-0200-000092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51" name="Text Box 55">
          <a:extLst>
            <a:ext uri="{FF2B5EF4-FFF2-40B4-BE49-F238E27FC236}">
              <a16:creationId xmlns:a16="http://schemas.microsoft.com/office/drawing/2014/main" id="{00000000-0008-0000-0200-000093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52" name="Text Box 56">
          <a:extLst>
            <a:ext uri="{FF2B5EF4-FFF2-40B4-BE49-F238E27FC236}">
              <a16:creationId xmlns:a16="http://schemas.microsoft.com/office/drawing/2014/main" id="{00000000-0008-0000-0200-000094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53" name="Text Box 57">
          <a:extLst>
            <a:ext uri="{FF2B5EF4-FFF2-40B4-BE49-F238E27FC236}">
              <a16:creationId xmlns:a16="http://schemas.microsoft.com/office/drawing/2014/main" id="{00000000-0008-0000-0200-000095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54" name="Text Box 58">
          <a:extLst>
            <a:ext uri="{FF2B5EF4-FFF2-40B4-BE49-F238E27FC236}">
              <a16:creationId xmlns:a16="http://schemas.microsoft.com/office/drawing/2014/main" id="{00000000-0008-0000-0200-000096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55" name="Text Box 59">
          <a:extLst>
            <a:ext uri="{FF2B5EF4-FFF2-40B4-BE49-F238E27FC236}">
              <a16:creationId xmlns:a16="http://schemas.microsoft.com/office/drawing/2014/main" id="{00000000-0008-0000-0200-000097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56" name="Text Box 60">
          <a:extLst>
            <a:ext uri="{FF2B5EF4-FFF2-40B4-BE49-F238E27FC236}">
              <a16:creationId xmlns:a16="http://schemas.microsoft.com/office/drawing/2014/main" id="{00000000-0008-0000-0200-000098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57" name="Text Box 61">
          <a:extLst>
            <a:ext uri="{FF2B5EF4-FFF2-40B4-BE49-F238E27FC236}">
              <a16:creationId xmlns:a16="http://schemas.microsoft.com/office/drawing/2014/main" id="{00000000-0008-0000-0200-000099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58" name="Text Box 62">
          <a:extLst>
            <a:ext uri="{FF2B5EF4-FFF2-40B4-BE49-F238E27FC236}">
              <a16:creationId xmlns:a16="http://schemas.microsoft.com/office/drawing/2014/main" id="{00000000-0008-0000-0200-00009A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59" name="Text Box 63">
          <a:extLst>
            <a:ext uri="{FF2B5EF4-FFF2-40B4-BE49-F238E27FC236}">
              <a16:creationId xmlns:a16="http://schemas.microsoft.com/office/drawing/2014/main" id="{00000000-0008-0000-0200-00009B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60" name="Text Box 64">
          <a:extLst>
            <a:ext uri="{FF2B5EF4-FFF2-40B4-BE49-F238E27FC236}">
              <a16:creationId xmlns:a16="http://schemas.microsoft.com/office/drawing/2014/main" id="{00000000-0008-0000-0200-00009C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61" name="Text Box 66">
          <a:extLst>
            <a:ext uri="{FF2B5EF4-FFF2-40B4-BE49-F238E27FC236}">
              <a16:creationId xmlns:a16="http://schemas.microsoft.com/office/drawing/2014/main" id="{00000000-0008-0000-0200-00009D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62" name="Text Box 67">
          <a:extLst>
            <a:ext uri="{FF2B5EF4-FFF2-40B4-BE49-F238E27FC236}">
              <a16:creationId xmlns:a16="http://schemas.microsoft.com/office/drawing/2014/main" id="{00000000-0008-0000-0200-00009E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63" name="Text Box 68">
          <a:extLst>
            <a:ext uri="{FF2B5EF4-FFF2-40B4-BE49-F238E27FC236}">
              <a16:creationId xmlns:a16="http://schemas.microsoft.com/office/drawing/2014/main" id="{00000000-0008-0000-0200-00009F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64" name="Text Box 69">
          <a:extLst>
            <a:ext uri="{FF2B5EF4-FFF2-40B4-BE49-F238E27FC236}">
              <a16:creationId xmlns:a16="http://schemas.microsoft.com/office/drawing/2014/main" id="{00000000-0008-0000-0200-0000A0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65" name="Text Box 70">
          <a:extLst>
            <a:ext uri="{FF2B5EF4-FFF2-40B4-BE49-F238E27FC236}">
              <a16:creationId xmlns:a16="http://schemas.microsoft.com/office/drawing/2014/main" id="{00000000-0008-0000-0200-0000A1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66" name="Text Box 71">
          <a:extLst>
            <a:ext uri="{FF2B5EF4-FFF2-40B4-BE49-F238E27FC236}">
              <a16:creationId xmlns:a16="http://schemas.microsoft.com/office/drawing/2014/main" id="{00000000-0008-0000-0200-0000A2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67" name="Text Box 72">
          <a:extLst>
            <a:ext uri="{FF2B5EF4-FFF2-40B4-BE49-F238E27FC236}">
              <a16:creationId xmlns:a16="http://schemas.microsoft.com/office/drawing/2014/main" id="{00000000-0008-0000-0200-0000A3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68" name="Text Box 73">
          <a:extLst>
            <a:ext uri="{FF2B5EF4-FFF2-40B4-BE49-F238E27FC236}">
              <a16:creationId xmlns:a16="http://schemas.microsoft.com/office/drawing/2014/main" id="{00000000-0008-0000-0200-0000A4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69" name="Text Box 74">
          <a:extLst>
            <a:ext uri="{FF2B5EF4-FFF2-40B4-BE49-F238E27FC236}">
              <a16:creationId xmlns:a16="http://schemas.microsoft.com/office/drawing/2014/main" id="{00000000-0008-0000-0200-0000A5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70" name="Text Box 75">
          <a:extLst>
            <a:ext uri="{FF2B5EF4-FFF2-40B4-BE49-F238E27FC236}">
              <a16:creationId xmlns:a16="http://schemas.microsoft.com/office/drawing/2014/main" id="{00000000-0008-0000-0200-0000A6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71" name="Text Box 77">
          <a:extLst>
            <a:ext uri="{FF2B5EF4-FFF2-40B4-BE49-F238E27FC236}">
              <a16:creationId xmlns:a16="http://schemas.microsoft.com/office/drawing/2014/main" id="{00000000-0008-0000-0200-0000A7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72" name="Text Box 78">
          <a:extLst>
            <a:ext uri="{FF2B5EF4-FFF2-40B4-BE49-F238E27FC236}">
              <a16:creationId xmlns:a16="http://schemas.microsoft.com/office/drawing/2014/main" id="{00000000-0008-0000-0200-0000A8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73" name="Text Box 80">
          <a:extLst>
            <a:ext uri="{FF2B5EF4-FFF2-40B4-BE49-F238E27FC236}">
              <a16:creationId xmlns:a16="http://schemas.microsoft.com/office/drawing/2014/main" id="{00000000-0008-0000-0200-0000A9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74" name="Text Box 81">
          <a:extLst>
            <a:ext uri="{FF2B5EF4-FFF2-40B4-BE49-F238E27FC236}">
              <a16:creationId xmlns:a16="http://schemas.microsoft.com/office/drawing/2014/main" id="{00000000-0008-0000-0200-0000AA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75" name="Text Box 39">
          <a:extLst>
            <a:ext uri="{FF2B5EF4-FFF2-40B4-BE49-F238E27FC236}">
              <a16:creationId xmlns:a16="http://schemas.microsoft.com/office/drawing/2014/main" id="{00000000-0008-0000-0200-0000AB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76" name="Text Box 40">
          <a:extLst>
            <a:ext uri="{FF2B5EF4-FFF2-40B4-BE49-F238E27FC236}">
              <a16:creationId xmlns:a16="http://schemas.microsoft.com/office/drawing/2014/main" id="{00000000-0008-0000-0200-0000AC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77" name="Text Box 41">
          <a:extLst>
            <a:ext uri="{FF2B5EF4-FFF2-40B4-BE49-F238E27FC236}">
              <a16:creationId xmlns:a16="http://schemas.microsoft.com/office/drawing/2014/main" id="{00000000-0008-0000-0200-0000AD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78" name="Text Box 42">
          <a:extLst>
            <a:ext uri="{FF2B5EF4-FFF2-40B4-BE49-F238E27FC236}">
              <a16:creationId xmlns:a16="http://schemas.microsoft.com/office/drawing/2014/main" id="{00000000-0008-0000-0200-0000AE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79" name="Text Box 43">
          <a:extLst>
            <a:ext uri="{FF2B5EF4-FFF2-40B4-BE49-F238E27FC236}">
              <a16:creationId xmlns:a16="http://schemas.microsoft.com/office/drawing/2014/main" id="{00000000-0008-0000-0200-0000AF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80" name="Text Box 44">
          <a:extLst>
            <a:ext uri="{FF2B5EF4-FFF2-40B4-BE49-F238E27FC236}">
              <a16:creationId xmlns:a16="http://schemas.microsoft.com/office/drawing/2014/main" id="{00000000-0008-0000-0200-0000B0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81" name="Text Box 45">
          <a:extLst>
            <a:ext uri="{FF2B5EF4-FFF2-40B4-BE49-F238E27FC236}">
              <a16:creationId xmlns:a16="http://schemas.microsoft.com/office/drawing/2014/main" id="{00000000-0008-0000-0200-0000B1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82" name="Text Box 46">
          <a:extLst>
            <a:ext uri="{FF2B5EF4-FFF2-40B4-BE49-F238E27FC236}">
              <a16:creationId xmlns:a16="http://schemas.microsoft.com/office/drawing/2014/main" id="{00000000-0008-0000-0200-0000B2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83" name="Text Box 47">
          <a:extLst>
            <a:ext uri="{FF2B5EF4-FFF2-40B4-BE49-F238E27FC236}">
              <a16:creationId xmlns:a16="http://schemas.microsoft.com/office/drawing/2014/main" id="{00000000-0008-0000-0200-0000B3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84" name="Text Box 48">
          <a:extLst>
            <a:ext uri="{FF2B5EF4-FFF2-40B4-BE49-F238E27FC236}">
              <a16:creationId xmlns:a16="http://schemas.microsoft.com/office/drawing/2014/main" id="{00000000-0008-0000-0200-0000B4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85" name="Text Box 55">
          <a:extLst>
            <a:ext uri="{FF2B5EF4-FFF2-40B4-BE49-F238E27FC236}">
              <a16:creationId xmlns:a16="http://schemas.microsoft.com/office/drawing/2014/main" id="{00000000-0008-0000-0200-0000B5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86" name="Text Box 56">
          <a:extLst>
            <a:ext uri="{FF2B5EF4-FFF2-40B4-BE49-F238E27FC236}">
              <a16:creationId xmlns:a16="http://schemas.microsoft.com/office/drawing/2014/main" id="{00000000-0008-0000-0200-0000B6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87" name="Text Box 57">
          <a:extLst>
            <a:ext uri="{FF2B5EF4-FFF2-40B4-BE49-F238E27FC236}">
              <a16:creationId xmlns:a16="http://schemas.microsoft.com/office/drawing/2014/main" id="{00000000-0008-0000-0200-0000B7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88" name="Text Box 58">
          <a:extLst>
            <a:ext uri="{FF2B5EF4-FFF2-40B4-BE49-F238E27FC236}">
              <a16:creationId xmlns:a16="http://schemas.microsoft.com/office/drawing/2014/main" id="{00000000-0008-0000-0200-0000B8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89" name="Text Box 59">
          <a:extLst>
            <a:ext uri="{FF2B5EF4-FFF2-40B4-BE49-F238E27FC236}">
              <a16:creationId xmlns:a16="http://schemas.microsoft.com/office/drawing/2014/main" id="{00000000-0008-0000-0200-0000B9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90" name="Text Box 60">
          <a:extLst>
            <a:ext uri="{FF2B5EF4-FFF2-40B4-BE49-F238E27FC236}">
              <a16:creationId xmlns:a16="http://schemas.microsoft.com/office/drawing/2014/main" id="{00000000-0008-0000-0200-0000BA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91" name="Text Box 61">
          <a:extLst>
            <a:ext uri="{FF2B5EF4-FFF2-40B4-BE49-F238E27FC236}">
              <a16:creationId xmlns:a16="http://schemas.microsoft.com/office/drawing/2014/main" id="{00000000-0008-0000-0200-0000BB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92" name="Text Box 62">
          <a:extLst>
            <a:ext uri="{FF2B5EF4-FFF2-40B4-BE49-F238E27FC236}">
              <a16:creationId xmlns:a16="http://schemas.microsoft.com/office/drawing/2014/main" id="{00000000-0008-0000-0200-0000BC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93" name="Text Box 63">
          <a:extLst>
            <a:ext uri="{FF2B5EF4-FFF2-40B4-BE49-F238E27FC236}">
              <a16:creationId xmlns:a16="http://schemas.microsoft.com/office/drawing/2014/main" id="{00000000-0008-0000-0200-0000BD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94" name="Text Box 64">
          <a:extLst>
            <a:ext uri="{FF2B5EF4-FFF2-40B4-BE49-F238E27FC236}">
              <a16:creationId xmlns:a16="http://schemas.microsoft.com/office/drawing/2014/main" id="{00000000-0008-0000-0200-0000BE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95" name="Text Box 66">
          <a:extLst>
            <a:ext uri="{FF2B5EF4-FFF2-40B4-BE49-F238E27FC236}">
              <a16:creationId xmlns:a16="http://schemas.microsoft.com/office/drawing/2014/main" id="{00000000-0008-0000-0200-0000BF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96" name="Text Box 67">
          <a:extLst>
            <a:ext uri="{FF2B5EF4-FFF2-40B4-BE49-F238E27FC236}">
              <a16:creationId xmlns:a16="http://schemas.microsoft.com/office/drawing/2014/main" id="{00000000-0008-0000-0200-0000C0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97" name="Text Box 68">
          <a:extLst>
            <a:ext uri="{FF2B5EF4-FFF2-40B4-BE49-F238E27FC236}">
              <a16:creationId xmlns:a16="http://schemas.microsoft.com/office/drawing/2014/main" id="{00000000-0008-0000-0200-0000C1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98" name="Text Box 69">
          <a:extLst>
            <a:ext uri="{FF2B5EF4-FFF2-40B4-BE49-F238E27FC236}">
              <a16:creationId xmlns:a16="http://schemas.microsoft.com/office/drawing/2014/main" id="{00000000-0008-0000-0200-0000C2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499" name="Text Box 70">
          <a:extLst>
            <a:ext uri="{FF2B5EF4-FFF2-40B4-BE49-F238E27FC236}">
              <a16:creationId xmlns:a16="http://schemas.microsoft.com/office/drawing/2014/main" id="{00000000-0008-0000-0200-0000C3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00" name="Text Box 71">
          <a:extLst>
            <a:ext uri="{FF2B5EF4-FFF2-40B4-BE49-F238E27FC236}">
              <a16:creationId xmlns:a16="http://schemas.microsoft.com/office/drawing/2014/main" id="{00000000-0008-0000-0200-0000C4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01" name="Text Box 72">
          <a:extLst>
            <a:ext uri="{FF2B5EF4-FFF2-40B4-BE49-F238E27FC236}">
              <a16:creationId xmlns:a16="http://schemas.microsoft.com/office/drawing/2014/main" id="{00000000-0008-0000-0200-0000C5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02" name="Text Box 73">
          <a:extLst>
            <a:ext uri="{FF2B5EF4-FFF2-40B4-BE49-F238E27FC236}">
              <a16:creationId xmlns:a16="http://schemas.microsoft.com/office/drawing/2014/main" id="{00000000-0008-0000-0200-0000C6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03" name="Text Box 74">
          <a:extLst>
            <a:ext uri="{FF2B5EF4-FFF2-40B4-BE49-F238E27FC236}">
              <a16:creationId xmlns:a16="http://schemas.microsoft.com/office/drawing/2014/main" id="{00000000-0008-0000-0200-0000C7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04" name="Text Box 75">
          <a:extLst>
            <a:ext uri="{FF2B5EF4-FFF2-40B4-BE49-F238E27FC236}">
              <a16:creationId xmlns:a16="http://schemas.microsoft.com/office/drawing/2014/main" id="{00000000-0008-0000-0200-0000C8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05" name="Text Box 77">
          <a:extLst>
            <a:ext uri="{FF2B5EF4-FFF2-40B4-BE49-F238E27FC236}">
              <a16:creationId xmlns:a16="http://schemas.microsoft.com/office/drawing/2014/main" id="{00000000-0008-0000-0200-0000C9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06" name="Text Box 78">
          <a:extLst>
            <a:ext uri="{FF2B5EF4-FFF2-40B4-BE49-F238E27FC236}">
              <a16:creationId xmlns:a16="http://schemas.microsoft.com/office/drawing/2014/main" id="{00000000-0008-0000-0200-0000CA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07" name="Text Box 80">
          <a:extLst>
            <a:ext uri="{FF2B5EF4-FFF2-40B4-BE49-F238E27FC236}">
              <a16:creationId xmlns:a16="http://schemas.microsoft.com/office/drawing/2014/main" id="{00000000-0008-0000-0200-0000CB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08" name="Text Box 81">
          <a:extLst>
            <a:ext uri="{FF2B5EF4-FFF2-40B4-BE49-F238E27FC236}">
              <a16:creationId xmlns:a16="http://schemas.microsoft.com/office/drawing/2014/main" id="{00000000-0008-0000-0200-0000CC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09" name="Text Box 39">
          <a:extLst>
            <a:ext uri="{FF2B5EF4-FFF2-40B4-BE49-F238E27FC236}">
              <a16:creationId xmlns:a16="http://schemas.microsoft.com/office/drawing/2014/main" id="{00000000-0008-0000-0200-0000CD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10" name="Text Box 40">
          <a:extLst>
            <a:ext uri="{FF2B5EF4-FFF2-40B4-BE49-F238E27FC236}">
              <a16:creationId xmlns:a16="http://schemas.microsoft.com/office/drawing/2014/main" id="{00000000-0008-0000-0200-0000CE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11" name="Text Box 41">
          <a:extLst>
            <a:ext uri="{FF2B5EF4-FFF2-40B4-BE49-F238E27FC236}">
              <a16:creationId xmlns:a16="http://schemas.microsoft.com/office/drawing/2014/main" id="{00000000-0008-0000-0200-0000CF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12" name="Text Box 42">
          <a:extLst>
            <a:ext uri="{FF2B5EF4-FFF2-40B4-BE49-F238E27FC236}">
              <a16:creationId xmlns:a16="http://schemas.microsoft.com/office/drawing/2014/main" id="{00000000-0008-0000-0200-0000D0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13" name="Text Box 43">
          <a:extLst>
            <a:ext uri="{FF2B5EF4-FFF2-40B4-BE49-F238E27FC236}">
              <a16:creationId xmlns:a16="http://schemas.microsoft.com/office/drawing/2014/main" id="{00000000-0008-0000-0200-0000D1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14" name="Text Box 44">
          <a:extLst>
            <a:ext uri="{FF2B5EF4-FFF2-40B4-BE49-F238E27FC236}">
              <a16:creationId xmlns:a16="http://schemas.microsoft.com/office/drawing/2014/main" id="{00000000-0008-0000-0200-0000D2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15" name="Text Box 45">
          <a:extLst>
            <a:ext uri="{FF2B5EF4-FFF2-40B4-BE49-F238E27FC236}">
              <a16:creationId xmlns:a16="http://schemas.microsoft.com/office/drawing/2014/main" id="{00000000-0008-0000-0200-0000D3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16" name="Text Box 46">
          <a:extLst>
            <a:ext uri="{FF2B5EF4-FFF2-40B4-BE49-F238E27FC236}">
              <a16:creationId xmlns:a16="http://schemas.microsoft.com/office/drawing/2014/main" id="{00000000-0008-0000-0200-0000D4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17" name="Text Box 47">
          <a:extLst>
            <a:ext uri="{FF2B5EF4-FFF2-40B4-BE49-F238E27FC236}">
              <a16:creationId xmlns:a16="http://schemas.microsoft.com/office/drawing/2014/main" id="{00000000-0008-0000-0200-0000D5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18" name="Text Box 48">
          <a:extLst>
            <a:ext uri="{FF2B5EF4-FFF2-40B4-BE49-F238E27FC236}">
              <a16:creationId xmlns:a16="http://schemas.microsoft.com/office/drawing/2014/main" id="{00000000-0008-0000-0200-0000D6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19" name="Text Box 55">
          <a:extLst>
            <a:ext uri="{FF2B5EF4-FFF2-40B4-BE49-F238E27FC236}">
              <a16:creationId xmlns:a16="http://schemas.microsoft.com/office/drawing/2014/main" id="{00000000-0008-0000-0200-0000D7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20" name="Text Box 56">
          <a:extLst>
            <a:ext uri="{FF2B5EF4-FFF2-40B4-BE49-F238E27FC236}">
              <a16:creationId xmlns:a16="http://schemas.microsoft.com/office/drawing/2014/main" id="{00000000-0008-0000-0200-0000D8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21" name="Text Box 57">
          <a:extLst>
            <a:ext uri="{FF2B5EF4-FFF2-40B4-BE49-F238E27FC236}">
              <a16:creationId xmlns:a16="http://schemas.microsoft.com/office/drawing/2014/main" id="{00000000-0008-0000-0200-0000D9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22" name="Text Box 58">
          <a:extLst>
            <a:ext uri="{FF2B5EF4-FFF2-40B4-BE49-F238E27FC236}">
              <a16:creationId xmlns:a16="http://schemas.microsoft.com/office/drawing/2014/main" id="{00000000-0008-0000-0200-0000DA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23" name="Text Box 59">
          <a:extLst>
            <a:ext uri="{FF2B5EF4-FFF2-40B4-BE49-F238E27FC236}">
              <a16:creationId xmlns:a16="http://schemas.microsoft.com/office/drawing/2014/main" id="{00000000-0008-0000-0200-0000DB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24" name="Text Box 60">
          <a:extLst>
            <a:ext uri="{FF2B5EF4-FFF2-40B4-BE49-F238E27FC236}">
              <a16:creationId xmlns:a16="http://schemas.microsoft.com/office/drawing/2014/main" id="{00000000-0008-0000-0200-0000DC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25" name="Text Box 61">
          <a:extLst>
            <a:ext uri="{FF2B5EF4-FFF2-40B4-BE49-F238E27FC236}">
              <a16:creationId xmlns:a16="http://schemas.microsoft.com/office/drawing/2014/main" id="{00000000-0008-0000-0200-0000DD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26" name="Text Box 62">
          <a:extLst>
            <a:ext uri="{FF2B5EF4-FFF2-40B4-BE49-F238E27FC236}">
              <a16:creationId xmlns:a16="http://schemas.microsoft.com/office/drawing/2014/main" id="{00000000-0008-0000-0200-0000DE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27" name="Text Box 63">
          <a:extLst>
            <a:ext uri="{FF2B5EF4-FFF2-40B4-BE49-F238E27FC236}">
              <a16:creationId xmlns:a16="http://schemas.microsoft.com/office/drawing/2014/main" id="{00000000-0008-0000-0200-0000DF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28" name="Text Box 64">
          <a:extLst>
            <a:ext uri="{FF2B5EF4-FFF2-40B4-BE49-F238E27FC236}">
              <a16:creationId xmlns:a16="http://schemas.microsoft.com/office/drawing/2014/main" id="{00000000-0008-0000-0200-0000E0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29" name="Text Box 66">
          <a:extLst>
            <a:ext uri="{FF2B5EF4-FFF2-40B4-BE49-F238E27FC236}">
              <a16:creationId xmlns:a16="http://schemas.microsoft.com/office/drawing/2014/main" id="{00000000-0008-0000-0200-0000E1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30" name="Text Box 67">
          <a:extLst>
            <a:ext uri="{FF2B5EF4-FFF2-40B4-BE49-F238E27FC236}">
              <a16:creationId xmlns:a16="http://schemas.microsoft.com/office/drawing/2014/main" id="{00000000-0008-0000-0200-0000E2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31" name="Text Box 68">
          <a:extLst>
            <a:ext uri="{FF2B5EF4-FFF2-40B4-BE49-F238E27FC236}">
              <a16:creationId xmlns:a16="http://schemas.microsoft.com/office/drawing/2014/main" id="{00000000-0008-0000-0200-0000E3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32" name="Text Box 69">
          <a:extLst>
            <a:ext uri="{FF2B5EF4-FFF2-40B4-BE49-F238E27FC236}">
              <a16:creationId xmlns:a16="http://schemas.microsoft.com/office/drawing/2014/main" id="{00000000-0008-0000-0200-0000E4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33" name="Text Box 70">
          <a:extLst>
            <a:ext uri="{FF2B5EF4-FFF2-40B4-BE49-F238E27FC236}">
              <a16:creationId xmlns:a16="http://schemas.microsoft.com/office/drawing/2014/main" id="{00000000-0008-0000-0200-0000E5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34" name="Text Box 71">
          <a:extLst>
            <a:ext uri="{FF2B5EF4-FFF2-40B4-BE49-F238E27FC236}">
              <a16:creationId xmlns:a16="http://schemas.microsoft.com/office/drawing/2014/main" id="{00000000-0008-0000-0200-0000E6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35" name="Text Box 72">
          <a:extLst>
            <a:ext uri="{FF2B5EF4-FFF2-40B4-BE49-F238E27FC236}">
              <a16:creationId xmlns:a16="http://schemas.microsoft.com/office/drawing/2014/main" id="{00000000-0008-0000-0200-0000E7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36" name="Text Box 73">
          <a:extLst>
            <a:ext uri="{FF2B5EF4-FFF2-40B4-BE49-F238E27FC236}">
              <a16:creationId xmlns:a16="http://schemas.microsoft.com/office/drawing/2014/main" id="{00000000-0008-0000-0200-0000E8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37" name="Text Box 74">
          <a:extLst>
            <a:ext uri="{FF2B5EF4-FFF2-40B4-BE49-F238E27FC236}">
              <a16:creationId xmlns:a16="http://schemas.microsoft.com/office/drawing/2014/main" id="{00000000-0008-0000-0200-0000E9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38" name="Text Box 75">
          <a:extLst>
            <a:ext uri="{FF2B5EF4-FFF2-40B4-BE49-F238E27FC236}">
              <a16:creationId xmlns:a16="http://schemas.microsoft.com/office/drawing/2014/main" id="{00000000-0008-0000-0200-0000EA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39" name="Text Box 77">
          <a:extLst>
            <a:ext uri="{FF2B5EF4-FFF2-40B4-BE49-F238E27FC236}">
              <a16:creationId xmlns:a16="http://schemas.microsoft.com/office/drawing/2014/main" id="{00000000-0008-0000-0200-0000EB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40" name="Text Box 78">
          <a:extLst>
            <a:ext uri="{FF2B5EF4-FFF2-40B4-BE49-F238E27FC236}">
              <a16:creationId xmlns:a16="http://schemas.microsoft.com/office/drawing/2014/main" id="{00000000-0008-0000-0200-0000EC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41" name="Text Box 80">
          <a:extLst>
            <a:ext uri="{FF2B5EF4-FFF2-40B4-BE49-F238E27FC236}">
              <a16:creationId xmlns:a16="http://schemas.microsoft.com/office/drawing/2014/main" id="{00000000-0008-0000-0200-0000ED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42" name="Text Box 81">
          <a:extLst>
            <a:ext uri="{FF2B5EF4-FFF2-40B4-BE49-F238E27FC236}">
              <a16:creationId xmlns:a16="http://schemas.microsoft.com/office/drawing/2014/main" id="{00000000-0008-0000-0200-0000EE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43" name="Text Box 3">
          <a:extLst>
            <a:ext uri="{FF2B5EF4-FFF2-40B4-BE49-F238E27FC236}">
              <a16:creationId xmlns:a16="http://schemas.microsoft.com/office/drawing/2014/main" id="{00000000-0008-0000-0200-0000EF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44" name="Text Box 4">
          <a:extLst>
            <a:ext uri="{FF2B5EF4-FFF2-40B4-BE49-F238E27FC236}">
              <a16:creationId xmlns:a16="http://schemas.microsoft.com/office/drawing/2014/main" id="{00000000-0008-0000-0200-0000F0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45" name="Text Box 5">
          <a:extLst>
            <a:ext uri="{FF2B5EF4-FFF2-40B4-BE49-F238E27FC236}">
              <a16:creationId xmlns:a16="http://schemas.microsoft.com/office/drawing/2014/main" id="{00000000-0008-0000-0200-0000F1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46" name="Text Box 6">
          <a:extLst>
            <a:ext uri="{FF2B5EF4-FFF2-40B4-BE49-F238E27FC236}">
              <a16:creationId xmlns:a16="http://schemas.microsoft.com/office/drawing/2014/main" id="{00000000-0008-0000-0200-0000F2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47" name="Text Box 7">
          <a:extLst>
            <a:ext uri="{FF2B5EF4-FFF2-40B4-BE49-F238E27FC236}">
              <a16:creationId xmlns:a16="http://schemas.microsoft.com/office/drawing/2014/main" id="{00000000-0008-0000-0200-0000F3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48" name="Text Box 8">
          <a:extLst>
            <a:ext uri="{FF2B5EF4-FFF2-40B4-BE49-F238E27FC236}">
              <a16:creationId xmlns:a16="http://schemas.microsoft.com/office/drawing/2014/main" id="{00000000-0008-0000-0200-0000F4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49" name="Text Box 9">
          <a:extLst>
            <a:ext uri="{FF2B5EF4-FFF2-40B4-BE49-F238E27FC236}">
              <a16:creationId xmlns:a16="http://schemas.microsoft.com/office/drawing/2014/main" id="{00000000-0008-0000-0200-0000F5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50" name="Text Box 10">
          <a:extLst>
            <a:ext uri="{FF2B5EF4-FFF2-40B4-BE49-F238E27FC236}">
              <a16:creationId xmlns:a16="http://schemas.microsoft.com/office/drawing/2014/main" id="{00000000-0008-0000-0200-0000F6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51" name="Text Box 11">
          <a:extLst>
            <a:ext uri="{FF2B5EF4-FFF2-40B4-BE49-F238E27FC236}">
              <a16:creationId xmlns:a16="http://schemas.microsoft.com/office/drawing/2014/main" id="{00000000-0008-0000-0200-0000F7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52" name="Text Box 12">
          <a:extLst>
            <a:ext uri="{FF2B5EF4-FFF2-40B4-BE49-F238E27FC236}">
              <a16:creationId xmlns:a16="http://schemas.microsoft.com/office/drawing/2014/main" id="{00000000-0008-0000-0200-0000F8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53" name="Text Box 49">
          <a:extLst>
            <a:ext uri="{FF2B5EF4-FFF2-40B4-BE49-F238E27FC236}">
              <a16:creationId xmlns:a16="http://schemas.microsoft.com/office/drawing/2014/main" id="{00000000-0008-0000-0200-0000F9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54" name="Text Box 50">
          <a:extLst>
            <a:ext uri="{FF2B5EF4-FFF2-40B4-BE49-F238E27FC236}">
              <a16:creationId xmlns:a16="http://schemas.microsoft.com/office/drawing/2014/main" id="{00000000-0008-0000-0200-0000FA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55" name="Text Box 52">
          <a:extLst>
            <a:ext uri="{FF2B5EF4-FFF2-40B4-BE49-F238E27FC236}">
              <a16:creationId xmlns:a16="http://schemas.microsoft.com/office/drawing/2014/main" id="{00000000-0008-0000-0200-0000FB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56" name="Text Box 53">
          <a:extLst>
            <a:ext uri="{FF2B5EF4-FFF2-40B4-BE49-F238E27FC236}">
              <a16:creationId xmlns:a16="http://schemas.microsoft.com/office/drawing/2014/main" id="{00000000-0008-0000-0200-0000FC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57" name="Text Box 3">
          <a:extLst>
            <a:ext uri="{FF2B5EF4-FFF2-40B4-BE49-F238E27FC236}">
              <a16:creationId xmlns:a16="http://schemas.microsoft.com/office/drawing/2014/main" id="{00000000-0008-0000-0200-0000FD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58" name="Text Box 4">
          <a:extLst>
            <a:ext uri="{FF2B5EF4-FFF2-40B4-BE49-F238E27FC236}">
              <a16:creationId xmlns:a16="http://schemas.microsoft.com/office/drawing/2014/main" id="{00000000-0008-0000-0200-0000FE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59" name="Text Box 5">
          <a:extLst>
            <a:ext uri="{FF2B5EF4-FFF2-40B4-BE49-F238E27FC236}">
              <a16:creationId xmlns:a16="http://schemas.microsoft.com/office/drawing/2014/main" id="{00000000-0008-0000-0200-0000FF09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60" name="Text Box 6">
          <a:extLst>
            <a:ext uri="{FF2B5EF4-FFF2-40B4-BE49-F238E27FC236}">
              <a16:creationId xmlns:a16="http://schemas.microsoft.com/office/drawing/2014/main" id="{00000000-0008-0000-0200-000000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61" name="Text Box 7">
          <a:extLst>
            <a:ext uri="{FF2B5EF4-FFF2-40B4-BE49-F238E27FC236}">
              <a16:creationId xmlns:a16="http://schemas.microsoft.com/office/drawing/2014/main" id="{00000000-0008-0000-0200-000001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62" name="Text Box 8">
          <a:extLst>
            <a:ext uri="{FF2B5EF4-FFF2-40B4-BE49-F238E27FC236}">
              <a16:creationId xmlns:a16="http://schemas.microsoft.com/office/drawing/2014/main" id="{00000000-0008-0000-0200-000002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63" name="Text Box 9">
          <a:extLst>
            <a:ext uri="{FF2B5EF4-FFF2-40B4-BE49-F238E27FC236}">
              <a16:creationId xmlns:a16="http://schemas.microsoft.com/office/drawing/2014/main" id="{00000000-0008-0000-0200-000003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64" name="Text Box 10">
          <a:extLst>
            <a:ext uri="{FF2B5EF4-FFF2-40B4-BE49-F238E27FC236}">
              <a16:creationId xmlns:a16="http://schemas.microsoft.com/office/drawing/2014/main" id="{00000000-0008-0000-0200-000004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65" name="Text Box 11">
          <a:extLst>
            <a:ext uri="{FF2B5EF4-FFF2-40B4-BE49-F238E27FC236}">
              <a16:creationId xmlns:a16="http://schemas.microsoft.com/office/drawing/2014/main" id="{00000000-0008-0000-0200-000005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66" name="Text Box 12">
          <a:extLst>
            <a:ext uri="{FF2B5EF4-FFF2-40B4-BE49-F238E27FC236}">
              <a16:creationId xmlns:a16="http://schemas.microsoft.com/office/drawing/2014/main" id="{00000000-0008-0000-0200-000006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67" name="Text Box 39">
          <a:extLst>
            <a:ext uri="{FF2B5EF4-FFF2-40B4-BE49-F238E27FC236}">
              <a16:creationId xmlns:a16="http://schemas.microsoft.com/office/drawing/2014/main" id="{00000000-0008-0000-0200-000007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68" name="Text Box 40">
          <a:extLst>
            <a:ext uri="{FF2B5EF4-FFF2-40B4-BE49-F238E27FC236}">
              <a16:creationId xmlns:a16="http://schemas.microsoft.com/office/drawing/2014/main" id="{00000000-0008-0000-0200-000008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69" name="Text Box 41">
          <a:extLst>
            <a:ext uri="{FF2B5EF4-FFF2-40B4-BE49-F238E27FC236}">
              <a16:creationId xmlns:a16="http://schemas.microsoft.com/office/drawing/2014/main" id="{00000000-0008-0000-0200-000009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70" name="Text Box 42">
          <a:extLst>
            <a:ext uri="{FF2B5EF4-FFF2-40B4-BE49-F238E27FC236}">
              <a16:creationId xmlns:a16="http://schemas.microsoft.com/office/drawing/2014/main" id="{00000000-0008-0000-0200-00000A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71" name="Text Box 43">
          <a:extLst>
            <a:ext uri="{FF2B5EF4-FFF2-40B4-BE49-F238E27FC236}">
              <a16:creationId xmlns:a16="http://schemas.microsoft.com/office/drawing/2014/main" id="{00000000-0008-0000-0200-00000B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72" name="Text Box 44">
          <a:extLst>
            <a:ext uri="{FF2B5EF4-FFF2-40B4-BE49-F238E27FC236}">
              <a16:creationId xmlns:a16="http://schemas.microsoft.com/office/drawing/2014/main" id="{00000000-0008-0000-0200-00000C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73" name="Text Box 45">
          <a:extLst>
            <a:ext uri="{FF2B5EF4-FFF2-40B4-BE49-F238E27FC236}">
              <a16:creationId xmlns:a16="http://schemas.microsoft.com/office/drawing/2014/main" id="{00000000-0008-0000-0200-00000D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74" name="Text Box 46">
          <a:extLst>
            <a:ext uri="{FF2B5EF4-FFF2-40B4-BE49-F238E27FC236}">
              <a16:creationId xmlns:a16="http://schemas.microsoft.com/office/drawing/2014/main" id="{00000000-0008-0000-0200-00000E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75" name="Text Box 47">
          <a:extLst>
            <a:ext uri="{FF2B5EF4-FFF2-40B4-BE49-F238E27FC236}">
              <a16:creationId xmlns:a16="http://schemas.microsoft.com/office/drawing/2014/main" id="{00000000-0008-0000-0200-00000F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76" name="Text Box 48">
          <a:extLst>
            <a:ext uri="{FF2B5EF4-FFF2-40B4-BE49-F238E27FC236}">
              <a16:creationId xmlns:a16="http://schemas.microsoft.com/office/drawing/2014/main" id="{00000000-0008-0000-0200-000010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77" name="Text Box 49">
          <a:extLst>
            <a:ext uri="{FF2B5EF4-FFF2-40B4-BE49-F238E27FC236}">
              <a16:creationId xmlns:a16="http://schemas.microsoft.com/office/drawing/2014/main" id="{00000000-0008-0000-0200-000011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78" name="Text Box 50">
          <a:extLst>
            <a:ext uri="{FF2B5EF4-FFF2-40B4-BE49-F238E27FC236}">
              <a16:creationId xmlns:a16="http://schemas.microsoft.com/office/drawing/2014/main" id="{00000000-0008-0000-0200-000012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79" name="Text Box 52">
          <a:extLst>
            <a:ext uri="{FF2B5EF4-FFF2-40B4-BE49-F238E27FC236}">
              <a16:creationId xmlns:a16="http://schemas.microsoft.com/office/drawing/2014/main" id="{00000000-0008-0000-0200-000013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80" name="Text Box 53">
          <a:extLst>
            <a:ext uri="{FF2B5EF4-FFF2-40B4-BE49-F238E27FC236}">
              <a16:creationId xmlns:a16="http://schemas.microsoft.com/office/drawing/2014/main" id="{00000000-0008-0000-0200-000014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81" name="Text Box 55">
          <a:extLst>
            <a:ext uri="{FF2B5EF4-FFF2-40B4-BE49-F238E27FC236}">
              <a16:creationId xmlns:a16="http://schemas.microsoft.com/office/drawing/2014/main" id="{00000000-0008-0000-0200-000015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82" name="Text Box 56">
          <a:extLst>
            <a:ext uri="{FF2B5EF4-FFF2-40B4-BE49-F238E27FC236}">
              <a16:creationId xmlns:a16="http://schemas.microsoft.com/office/drawing/2014/main" id="{00000000-0008-0000-0200-000016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83" name="Text Box 57">
          <a:extLst>
            <a:ext uri="{FF2B5EF4-FFF2-40B4-BE49-F238E27FC236}">
              <a16:creationId xmlns:a16="http://schemas.microsoft.com/office/drawing/2014/main" id="{00000000-0008-0000-0200-000017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84" name="Text Box 58">
          <a:extLst>
            <a:ext uri="{FF2B5EF4-FFF2-40B4-BE49-F238E27FC236}">
              <a16:creationId xmlns:a16="http://schemas.microsoft.com/office/drawing/2014/main" id="{00000000-0008-0000-0200-000018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85" name="Text Box 59">
          <a:extLst>
            <a:ext uri="{FF2B5EF4-FFF2-40B4-BE49-F238E27FC236}">
              <a16:creationId xmlns:a16="http://schemas.microsoft.com/office/drawing/2014/main" id="{00000000-0008-0000-0200-000019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86" name="Text Box 60">
          <a:extLst>
            <a:ext uri="{FF2B5EF4-FFF2-40B4-BE49-F238E27FC236}">
              <a16:creationId xmlns:a16="http://schemas.microsoft.com/office/drawing/2014/main" id="{00000000-0008-0000-0200-00001A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87" name="Text Box 61">
          <a:extLst>
            <a:ext uri="{FF2B5EF4-FFF2-40B4-BE49-F238E27FC236}">
              <a16:creationId xmlns:a16="http://schemas.microsoft.com/office/drawing/2014/main" id="{00000000-0008-0000-0200-00001B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88" name="Text Box 62">
          <a:extLst>
            <a:ext uri="{FF2B5EF4-FFF2-40B4-BE49-F238E27FC236}">
              <a16:creationId xmlns:a16="http://schemas.microsoft.com/office/drawing/2014/main" id="{00000000-0008-0000-0200-00001C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89" name="Text Box 63">
          <a:extLst>
            <a:ext uri="{FF2B5EF4-FFF2-40B4-BE49-F238E27FC236}">
              <a16:creationId xmlns:a16="http://schemas.microsoft.com/office/drawing/2014/main" id="{00000000-0008-0000-0200-00001D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90" name="Text Box 64">
          <a:extLst>
            <a:ext uri="{FF2B5EF4-FFF2-40B4-BE49-F238E27FC236}">
              <a16:creationId xmlns:a16="http://schemas.microsoft.com/office/drawing/2014/main" id="{00000000-0008-0000-0200-00001E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91" name="Text Box 66">
          <a:extLst>
            <a:ext uri="{FF2B5EF4-FFF2-40B4-BE49-F238E27FC236}">
              <a16:creationId xmlns:a16="http://schemas.microsoft.com/office/drawing/2014/main" id="{00000000-0008-0000-0200-00001F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92" name="Text Box 67">
          <a:extLst>
            <a:ext uri="{FF2B5EF4-FFF2-40B4-BE49-F238E27FC236}">
              <a16:creationId xmlns:a16="http://schemas.microsoft.com/office/drawing/2014/main" id="{00000000-0008-0000-0200-000020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93" name="Text Box 68">
          <a:extLst>
            <a:ext uri="{FF2B5EF4-FFF2-40B4-BE49-F238E27FC236}">
              <a16:creationId xmlns:a16="http://schemas.microsoft.com/office/drawing/2014/main" id="{00000000-0008-0000-0200-000021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94" name="Text Box 69">
          <a:extLst>
            <a:ext uri="{FF2B5EF4-FFF2-40B4-BE49-F238E27FC236}">
              <a16:creationId xmlns:a16="http://schemas.microsoft.com/office/drawing/2014/main" id="{00000000-0008-0000-0200-000022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95" name="Text Box 70">
          <a:extLst>
            <a:ext uri="{FF2B5EF4-FFF2-40B4-BE49-F238E27FC236}">
              <a16:creationId xmlns:a16="http://schemas.microsoft.com/office/drawing/2014/main" id="{00000000-0008-0000-0200-000023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96" name="Text Box 71">
          <a:extLst>
            <a:ext uri="{FF2B5EF4-FFF2-40B4-BE49-F238E27FC236}">
              <a16:creationId xmlns:a16="http://schemas.microsoft.com/office/drawing/2014/main" id="{00000000-0008-0000-0200-000024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97" name="Text Box 72">
          <a:extLst>
            <a:ext uri="{FF2B5EF4-FFF2-40B4-BE49-F238E27FC236}">
              <a16:creationId xmlns:a16="http://schemas.microsoft.com/office/drawing/2014/main" id="{00000000-0008-0000-0200-000025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98" name="Text Box 73">
          <a:extLst>
            <a:ext uri="{FF2B5EF4-FFF2-40B4-BE49-F238E27FC236}">
              <a16:creationId xmlns:a16="http://schemas.microsoft.com/office/drawing/2014/main" id="{00000000-0008-0000-0200-000026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599" name="Text Box 74">
          <a:extLst>
            <a:ext uri="{FF2B5EF4-FFF2-40B4-BE49-F238E27FC236}">
              <a16:creationId xmlns:a16="http://schemas.microsoft.com/office/drawing/2014/main" id="{00000000-0008-0000-0200-000027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00" name="Text Box 75">
          <a:extLst>
            <a:ext uri="{FF2B5EF4-FFF2-40B4-BE49-F238E27FC236}">
              <a16:creationId xmlns:a16="http://schemas.microsoft.com/office/drawing/2014/main" id="{00000000-0008-0000-0200-000028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01" name="Text Box 77">
          <a:extLst>
            <a:ext uri="{FF2B5EF4-FFF2-40B4-BE49-F238E27FC236}">
              <a16:creationId xmlns:a16="http://schemas.microsoft.com/office/drawing/2014/main" id="{00000000-0008-0000-0200-000029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02" name="Text Box 78">
          <a:extLst>
            <a:ext uri="{FF2B5EF4-FFF2-40B4-BE49-F238E27FC236}">
              <a16:creationId xmlns:a16="http://schemas.microsoft.com/office/drawing/2014/main" id="{00000000-0008-0000-0200-00002A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03" name="Text Box 80">
          <a:extLst>
            <a:ext uri="{FF2B5EF4-FFF2-40B4-BE49-F238E27FC236}">
              <a16:creationId xmlns:a16="http://schemas.microsoft.com/office/drawing/2014/main" id="{00000000-0008-0000-0200-00002B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04" name="Text Box 81">
          <a:extLst>
            <a:ext uri="{FF2B5EF4-FFF2-40B4-BE49-F238E27FC236}">
              <a16:creationId xmlns:a16="http://schemas.microsoft.com/office/drawing/2014/main" id="{00000000-0008-0000-0200-00002C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05" name="Text Box 39">
          <a:extLst>
            <a:ext uri="{FF2B5EF4-FFF2-40B4-BE49-F238E27FC236}">
              <a16:creationId xmlns:a16="http://schemas.microsoft.com/office/drawing/2014/main" id="{00000000-0008-0000-0200-00002D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06" name="Text Box 40">
          <a:extLst>
            <a:ext uri="{FF2B5EF4-FFF2-40B4-BE49-F238E27FC236}">
              <a16:creationId xmlns:a16="http://schemas.microsoft.com/office/drawing/2014/main" id="{00000000-0008-0000-0200-00002E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07" name="Text Box 41">
          <a:extLst>
            <a:ext uri="{FF2B5EF4-FFF2-40B4-BE49-F238E27FC236}">
              <a16:creationId xmlns:a16="http://schemas.microsoft.com/office/drawing/2014/main" id="{00000000-0008-0000-0200-00002F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08" name="Text Box 42">
          <a:extLst>
            <a:ext uri="{FF2B5EF4-FFF2-40B4-BE49-F238E27FC236}">
              <a16:creationId xmlns:a16="http://schemas.microsoft.com/office/drawing/2014/main" id="{00000000-0008-0000-0200-000030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09" name="Text Box 43">
          <a:extLst>
            <a:ext uri="{FF2B5EF4-FFF2-40B4-BE49-F238E27FC236}">
              <a16:creationId xmlns:a16="http://schemas.microsoft.com/office/drawing/2014/main" id="{00000000-0008-0000-0200-000031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10" name="Text Box 44">
          <a:extLst>
            <a:ext uri="{FF2B5EF4-FFF2-40B4-BE49-F238E27FC236}">
              <a16:creationId xmlns:a16="http://schemas.microsoft.com/office/drawing/2014/main" id="{00000000-0008-0000-0200-000032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11" name="Text Box 45">
          <a:extLst>
            <a:ext uri="{FF2B5EF4-FFF2-40B4-BE49-F238E27FC236}">
              <a16:creationId xmlns:a16="http://schemas.microsoft.com/office/drawing/2014/main" id="{00000000-0008-0000-0200-000033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12" name="Text Box 46">
          <a:extLst>
            <a:ext uri="{FF2B5EF4-FFF2-40B4-BE49-F238E27FC236}">
              <a16:creationId xmlns:a16="http://schemas.microsoft.com/office/drawing/2014/main" id="{00000000-0008-0000-0200-000034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13" name="Text Box 47">
          <a:extLst>
            <a:ext uri="{FF2B5EF4-FFF2-40B4-BE49-F238E27FC236}">
              <a16:creationId xmlns:a16="http://schemas.microsoft.com/office/drawing/2014/main" id="{00000000-0008-0000-0200-000035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14" name="Text Box 48">
          <a:extLst>
            <a:ext uri="{FF2B5EF4-FFF2-40B4-BE49-F238E27FC236}">
              <a16:creationId xmlns:a16="http://schemas.microsoft.com/office/drawing/2014/main" id="{00000000-0008-0000-0200-000036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15" name="Text Box 55">
          <a:extLst>
            <a:ext uri="{FF2B5EF4-FFF2-40B4-BE49-F238E27FC236}">
              <a16:creationId xmlns:a16="http://schemas.microsoft.com/office/drawing/2014/main" id="{00000000-0008-0000-0200-000037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16" name="Text Box 56">
          <a:extLst>
            <a:ext uri="{FF2B5EF4-FFF2-40B4-BE49-F238E27FC236}">
              <a16:creationId xmlns:a16="http://schemas.microsoft.com/office/drawing/2014/main" id="{00000000-0008-0000-0200-000038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17" name="Text Box 57">
          <a:extLst>
            <a:ext uri="{FF2B5EF4-FFF2-40B4-BE49-F238E27FC236}">
              <a16:creationId xmlns:a16="http://schemas.microsoft.com/office/drawing/2014/main" id="{00000000-0008-0000-0200-000039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18" name="Text Box 58">
          <a:extLst>
            <a:ext uri="{FF2B5EF4-FFF2-40B4-BE49-F238E27FC236}">
              <a16:creationId xmlns:a16="http://schemas.microsoft.com/office/drawing/2014/main" id="{00000000-0008-0000-0200-00003A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19" name="Text Box 59">
          <a:extLst>
            <a:ext uri="{FF2B5EF4-FFF2-40B4-BE49-F238E27FC236}">
              <a16:creationId xmlns:a16="http://schemas.microsoft.com/office/drawing/2014/main" id="{00000000-0008-0000-0200-00003B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20" name="Text Box 60">
          <a:extLst>
            <a:ext uri="{FF2B5EF4-FFF2-40B4-BE49-F238E27FC236}">
              <a16:creationId xmlns:a16="http://schemas.microsoft.com/office/drawing/2014/main" id="{00000000-0008-0000-0200-00003C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21" name="Text Box 61">
          <a:extLst>
            <a:ext uri="{FF2B5EF4-FFF2-40B4-BE49-F238E27FC236}">
              <a16:creationId xmlns:a16="http://schemas.microsoft.com/office/drawing/2014/main" id="{00000000-0008-0000-0200-00003D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22" name="Text Box 62">
          <a:extLst>
            <a:ext uri="{FF2B5EF4-FFF2-40B4-BE49-F238E27FC236}">
              <a16:creationId xmlns:a16="http://schemas.microsoft.com/office/drawing/2014/main" id="{00000000-0008-0000-0200-00003E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23" name="Text Box 63">
          <a:extLst>
            <a:ext uri="{FF2B5EF4-FFF2-40B4-BE49-F238E27FC236}">
              <a16:creationId xmlns:a16="http://schemas.microsoft.com/office/drawing/2014/main" id="{00000000-0008-0000-0200-00003F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24" name="Text Box 64">
          <a:extLst>
            <a:ext uri="{FF2B5EF4-FFF2-40B4-BE49-F238E27FC236}">
              <a16:creationId xmlns:a16="http://schemas.microsoft.com/office/drawing/2014/main" id="{00000000-0008-0000-0200-000040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25" name="Text Box 66">
          <a:extLst>
            <a:ext uri="{FF2B5EF4-FFF2-40B4-BE49-F238E27FC236}">
              <a16:creationId xmlns:a16="http://schemas.microsoft.com/office/drawing/2014/main" id="{00000000-0008-0000-0200-000041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26" name="Text Box 67">
          <a:extLst>
            <a:ext uri="{FF2B5EF4-FFF2-40B4-BE49-F238E27FC236}">
              <a16:creationId xmlns:a16="http://schemas.microsoft.com/office/drawing/2014/main" id="{00000000-0008-0000-0200-000042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27" name="Text Box 68">
          <a:extLst>
            <a:ext uri="{FF2B5EF4-FFF2-40B4-BE49-F238E27FC236}">
              <a16:creationId xmlns:a16="http://schemas.microsoft.com/office/drawing/2014/main" id="{00000000-0008-0000-0200-000043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28" name="Text Box 69">
          <a:extLst>
            <a:ext uri="{FF2B5EF4-FFF2-40B4-BE49-F238E27FC236}">
              <a16:creationId xmlns:a16="http://schemas.microsoft.com/office/drawing/2014/main" id="{00000000-0008-0000-0200-000044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29" name="Text Box 70">
          <a:extLst>
            <a:ext uri="{FF2B5EF4-FFF2-40B4-BE49-F238E27FC236}">
              <a16:creationId xmlns:a16="http://schemas.microsoft.com/office/drawing/2014/main" id="{00000000-0008-0000-0200-000045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30" name="Text Box 71">
          <a:extLst>
            <a:ext uri="{FF2B5EF4-FFF2-40B4-BE49-F238E27FC236}">
              <a16:creationId xmlns:a16="http://schemas.microsoft.com/office/drawing/2014/main" id="{00000000-0008-0000-0200-000046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31" name="Text Box 72">
          <a:extLst>
            <a:ext uri="{FF2B5EF4-FFF2-40B4-BE49-F238E27FC236}">
              <a16:creationId xmlns:a16="http://schemas.microsoft.com/office/drawing/2014/main" id="{00000000-0008-0000-0200-000047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32" name="Text Box 73">
          <a:extLst>
            <a:ext uri="{FF2B5EF4-FFF2-40B4-BE49-F238E27FC236}">
              <a16:creationId xmlns:a16="http://schemas.microsoft.com/office/drawing/2014/main" id="{00000000-0008-0000-0200-000048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33" name="Text Box 74">
          <a:extLst>
            <a:ext uri="{FF2B5EF4-FFF2-40B4-BE49-F238E27FC236}">
              <a16:creationId xmlns:a16="http://schemas.microsoft.com/office/drawing/2014/main" id="{00000000-0008-0000-0200-000049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34" name="Text Box 75">
          <a:extLst>
            <a:ext uri="{FF2B5EF4-FFF2-40B4-BE49-F238E27FC236}">
              <a16:creationId xmlns:a16="http://schemas.microsoft.com/office/drawing/2014/main" id="{00000000-0008-0000-0200-00004A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35" name="Text Box 77">
          <a:extLst>
            <a:ext uri="{FF2B5EF4-FFF2-40B4-BE49-F238E27FC236}">
              <a16:creationId xmlns:a16="http://schemas.microsoft.com/office/drawing/2014/main" id="{00000000-0008-0000-0200-00004B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36" name="Text Box 78">
          <a:extLst>
            <a:ext uri="{FF2B5EF4-FFF2-40B4-BE49-F238E27FC236}">
              <a16:creationId xmlns:a16="http://schemas.microsoft.com/office/drawing/2014/main" id="{00000000-0008-0000-0200-00004C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37" name="Text Box 80">
          <a:extLst>
            <a:ext uri="{FF2B5EF4-FFF2-40B4-BE49-F238E27FC236}">
              <a16:creationId xmlns:a16="http://schemas.microsoft.com/office/drawing/2014/main" id="{00000000-0008-0000-0200-00004D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38" name="Text Box 81">
          <a:extLst>
            <a:ext uri="{FF2B5EF4-FFF2-40B4-BE49-F238E27FC236}">
              <a16:creationId xmlns:a16="http://schemas.microsoft.com/office/drawing/2014/main" id="{00000000-0008-0000-0200-00004E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39" name="Text Box 39">
          <a:extLst>
            <a:ext uri="{FF2B5EF4-FFF2-40B4-BE49-F238E27FC236}">
              <a16:creationId xmlns:a16="http://schemas.microsoft.com/office/drawing/2014/main" id="{00000000-0008-0000-0200-00004F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40" name="Text Box 40">
          <a:extLst>
            <a:ext uri="{FF2B5EF4-FFF2-40B4-BE49-F238E27FC236}">
              <a16:creationId xmlns:a16="http://schemas.microsoft.com/office/drawing/2014/main" id="{00000000-0008-0000-0200-000050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41" name="Text Box 41">
          <a:extLst>
            <a:ext uri="{FF2B5EF4-FFF2-40B4-BE49-F238E27FC236}">
              <a16:creationId xmlns:a16="http://schemas.microsoft.com/office/drawing/2014/main" id="{00000000-0008-0000-0200-000051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42" name="Text Box 42">
          <a:extLst>
            <a:ext uri="{FF2B5EF4-FFF2-40B4-BE49-F238E27FC236}">
              <a16:creationId xmlns:a16="http://schemas.microsoft.com/office/drawing/2014/main" id="{00000000-0008-0000-0200-000052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43" name="Text Box 43">
          <a:extLst>
            <a:ext uri="{FF2B5EF4-FFF2-40B4-BE49-F238E27FC236}">
              <a16:creationId xmlns:a16="http://schemas.microsoft.com/office/drawing/2014/main" id="{00000000-0008-0000-0200-000053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44" name="Text Box 44">
          <a:extLst>
            <a:ext uri="{FF2B5EF4-FFF2-40B4-BE49-F238E27FC236}">
              <a16:creationId xmlns:a16="http://schemas.microsoft.com/office/drawing/2014/main" id="{00000000-0008-0000-0200-000054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45" name="Text Box 45">
          <a:extLst>
            <a:ext uri="{FF2B5EF4-FFF2-40B4-BE49-F238E27FC236}">
              <a16:creationId xmlns:a16="http://schemas.microsoft.com/office/drawing/2014/main" id="{00000000-0008-0000-0200-000055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46" name="Text Box 46">
          <a:extLst>
            <a:ext uri="{FF2B5EF4-FFF2-40B4-BE49-F238E27FC236}">
              <a16:creationId xmlns:a16="http://schemas.microsoft.com/office/drawing/2014/main" id="{00000000-0008-0000-0200-000056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47" name="Text Box 47">
          <a:extLst>
            <a:ext uri="{FF2B5EF4-FFF2-40B4-BE49-F238E27FC236}">
              <a16:creationId xmlns:a16="http://schemas.microsoft.com/office/drawing/2014/main" id="{00000000-0008-0000-0200-000057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48" name="Text Box 48">
          <a:extLst>
            <a:ext uri="{FF2B5EF4-FFF2-40B4-BE49-F238E27FC236}">
              <a16:creationId xmlns:a16="http://schemas.microsoft.com/office/drawing/2014/main" id="{00000000-0008-0000-0200-000058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49" name="Text Box 55">
          <a:extLst>
            <a:ext uri="{FF2B5EF4-FFF2-40B4-BE49-F238E27FC236}">
              <a16:creationId xmlns:a16="http://schemas.microsoft.com/office/drawing/2014/main" id="{00000000-0008-0000-0200-000059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50" name="Text Box 56">
          <a:extLst>
            <a:ext uri="{FF2B5EF4-FFF2-40B4-BE49-F238E27FC236}">
              <a16:creationId xmlns:a16="http://schemas.microsoft.com/office/drawing/2014/main" id="{00000000-0008-0000-0200-00005A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51" name="Text Box 57">
          <a:extLst>
            <a:ext uri="{FF2B5EF4-FFF2-40B4-BE49-F238E27FC236}">
              <a16:creationId xmlns:a16="http://schemas.microsoft.com/office/drawing/2014/main" id="{00000000-0008-0000-0200-00005B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52" name="Text Box 58">
          <a:extLst>
            <a:ext uri="{FF2B5EF4-FFF2-40B4-BE49-F238E27FC236}">
              <a16:creationId xmlns:a16="http://schemas.microsoft.com/office/drawing/2014/main" id="{00000000-0008-0000-0200-00005C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53" name="Text Box 59">
          <a:extLst>
            <a:ext uri="{FF2B5EF4-FFF2-40B4-BE49-F238E27FC236}">
              <a16:creationId xmlns:a16="http://schemas.microsoft.com/office/drawing/2014/main" id="{00000000-0008-0000-0200-00005D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54" name="Text Box 60">
          <a:extLst>
            <a:ext uri="{FF2B5EF4-FFF2-40B4-BE49-F238E27FC236}">
              <a16:creationId xmlns:a16="http://schemas.microsoft.com/office/drawing/2014/main" id="{00000000-0008-0000-0200-00005E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55" name="Text Box 61">
          <a:extLst>
            <a:ext uri="{FF2B5EF4-FFF2-40B4-BE49-F238E27FC236}">
              <a16:creationId xmlns:a16="http://schemas.microsoft.com/office/drawing/2014/main" id="{00000000-0008-0000-0200-00005F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56" name="Text Box 62">
          <a:extLst>
            <a:ext uri="{FF2B5EF4-FFF2-40B4-BE49-F238E27FC236}">
              <a16:creationId xmlns:a16="http://schemas.microsoft.com/office/drawing/2014/main" id="{00000000-0008-0000-0200-000060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57" name="Text Box 63">
          <a:extLst>
            <a:ext uri="{FF2B5EF4-FFF2-40B4-BE49-F238E27FC236}">
              <a16:creationId xmlns:a16="http://schemas.microsoft.com/office/drawing/2014/main" id="{00000000-0008-0000-0200-000061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58" name="Text Box 64">
          <a:extLst>
            <a:ext uri="{FF2B5EF4-FFF2-40B4-BE49-F238E27FC236}">
              <a16:creationId xmlns:a16="http://schemas.microsoft.com/office/drawing/2014/main" id="{00000000-0008-0000-0200-000062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59" name="Text Box 66">
          <a:extLst>
            <a:ext uri="{FF2B5EF4-FFF2-40B4-BE49-F238E27FC236}">
              <a16:creationId xmlns:a16="http://schemas.microsoft.com/office/drawing/2014/main" id="{00000000-0008-0000-0200-000063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60" name="Text Box 67">
          <a:extLst>
            <a:ext uri="{FF2B5EF4-FFF2-40B4-BE49-F238E27FC236}">
              <a16:creationId xmlns:a16="http://schemas.microsoft.com/office/drawing/2014/main" id="{00000000-0008-0000-0200-000064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61" name="Text Box 68">
          <a:extLst>
            <a:ext uri="{FF2B5EF4-FFF2-40B4-BE49-F238E27FC236}">
              <a16:creationId xmlns:a16="http://schemas.microsoft.com/office/drawing/2014/main" id="{00000000-0008-0000-0200-000065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62" name="Text Box 69">
          <a:extLst>
            <a:ext uri="{FF2B5EF4-FFF2-40B4-BE49-F238E27FC236}">
              <a16:creationId xmlns:a16="http://schemas.microsoft.com/office/drawing/2014/main" id="{00000000-0008-0000-0200-000066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63" name="Text Box 70">
          <a:extLst>
            <a:ext uri="{FF2B5EF4-FFF2-40B4-BE49-F238E27FC236}">
              <a16:creationId xmlns:a16="http://schemas.microsoft.com/office/drawing/2014/main" id="{00000000-0008-0000-0200-000067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64" name="Text Box 71">
          <a:extLst>
            <a:ext uri="{FF2B5EF4-FFF2-40B4-BE49-F238E27FC236}">
              <a16:creationId xmlns:a16="http://schemas.microsoft.com/office/drawing/2014/main" id="{00000000-0008-0000-0200-000068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65" name="Text Box 72">
          <a:extLst>
            <a:ext uri="{FF2B5EF4-FFF2-40B4-BE49-F238E27FC236}">
              <a16:creationId xmlns:a16="http://schemas.microsoft.com/office/drawing/2014/main" id="{00000000-0008-0000-0200-000069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66" name="Text Box 73">
          <a:extLst>
            <a:ext uri="{FF2B5EF4-FFF2-40B4-BE49-F238E27FC236}">
              <a16:creationId xmlns:a16="http://schemas.microsoft.com/office/drawing/2014/main" id="{00000000-0008-0000-0200-00006A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67" name="Text Box 74">
          <a:extLst>
            <a:ext uri="{FF2B5EF4-FFF2-40B4-BE49-F238E27FC236}">
              <a16:creationId xmlns:a16="http://schemas.microsoft.com/office/drawing/2014/main" id="{00000000-0008-0000-0200-00006B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68" name="Text Box 75">
          <a:extLst>
            <a:ext uri="{FF2B5EF4-FFF2-40B4-BE49-F238E27FC236}">
              <a16:creationId xmlns:a16="http://schemas.microsoft.com/office/drawing/2014/main" id="{00000000-0008-0000-0200-00006C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69" name="Text Box 77">
          <a:extLst>
            <a:ext uri="{FF2B5EF4-FFF2-40B4-BE49-F238E27FC236}">
              <a16:creationId xmlns:a16="http://schemas.microsoft.com/office/drawing/2014/main" id="{00000000-0008-0000-0200-00006D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70" name="Text Box 78">
          <a:extLst>
            <a:ext uri="{FF2B5EF4-FFF2-40B4-BE49-F238E27FC236}">
              <a16:creationId xmlns:a16="http://schemas.microsoft.com/office/drawing/2014/main" id="{00000000-0008-0000-0200-00006E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71" name="Text Box 80">
          <a:extLst>
            <a:ext uri="{FF2B5EF4-FFF2-40B4-BE49-F238E27FC236}">
              <a16:creationId xmlns:a16="http://schemas.microsoft.com/office/drawing/2014/main" id="{00000000-0008-0000-0200-00006F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72" name="Text Box 81">
          <a:extLst>
            <a:ext uri="{FF2B5EF4-FFF2-40B4-BE49-F238E27FC236}">
              <a16:creationId xmlns:a16="http://schemas.microsoft.com/office/drawing/2014/main" id="{00000000-0008-0000-0200-000070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73" name="Text Box 39">
          <a:extLst>
            <a:ext uri="{FF2B5EF4-FFF2-40B4-BE49-F238E27FC236}">
              <a16:creationId xmlns:a16="http://schemas.microsoft.com/office/drawing/2014/main" id="{00000000-0008-0000-0200-000071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74" name="Text Box 40">
          <a:extLst>
            <a:ext uri="{FF2B5EF4-FFF2-40B4-BE49-F238E27FC236}">
              <a16:creationId xmlns:a16="http://schemas.microsoft.com/office/drawing/2014/main" id="{00000000-0008-0000-0200-000072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75" name="Text Box 41">
          <a:extLst>
            <a:ext uri="{FF2B5EF4-FFF2-40B4-BE49-F238E27FC236}">
              <a16:creationId xmlns:a16="http://schemas.microsoft.com/office/drawing/2014/main" id="{00000000-0008-0000-0200-000073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76" name="Text Box 42">
          <a:extLst>
            <a:ext uri="{FF2B5EF4-FFF2-40B4-BE49-F238E27FC236}">
              <a16:creationId xmlns:a16="http://schemas.microsoft.com/office/drawing/2014/main" id="{00000000-0008-0000-0200-000074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77" name="Text Box 43">
          <a:extLst>
            <a:ext uri="{FF2B5EF4-FFF2-40B4-BE49-F238E27FC236}">
              <a16:creationId xmlns:a16="http://schemas.microsoft.com/office/drawing/2014/main" id="{00000000-0008-0000-0200-000075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78" name="Text Box 44">
          <a:extLst>
            <a:ext uri="{FF2B5EF4-FFF2-40B4-BE49-F238E27FC236}">
              <a16:creationId xmlns:a16="http://schemas.microsoft.com/office/drawing/2014/main" id="{00000000-0008-0000-0200-000076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79" name="Text Box 45">
          <a:extLst>
            <a:ext uri="{FF2B5EF4-FFF2-40B4-BE49-F238E27FC236}">
              <a16:creationId xmlns:a16="http://schemas.microsoft.com/office/drawing/2014/main" id="{00000000-0008-0000-0200-000077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80" name="Text Box 46">
          <a:extLst>
            <a:ext uri="{FF2B5EF4-FFF2-40B4-BE49-F238E27FC236}">
              <a16:creationId xmlns:a16="http://schemas.microsoft.com/office/drawing/2014/main" id="{00000000-0008-0000-0200-000078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81" name="Text Box 47">
          <a:extLst>
            <a:ext uri="{FF2B5EF4-FFF2-40B4-BE49-F238E27FC236}">
              <a16:creationId xmlns:a16="http://schemas.microsoft.com/office/drawing/2014/main" id="{00000000-0008-0000-0200-000079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82" name="Text Box 48">
          <a:extLst>
            <a:ext uri="{FF2B5EF4-FFF2-40B4-BE49-F238E27FC236}">
              <a16:creationId xmlns:a16="http://schemas.microsoft.com/office/drawing/2014/main" id="{00000000-0008-0000-0200-00007A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83" name="Text Box 55">
          <a:extLst>
            <a:ext uri="{FF2B5EF4-FFF2-40B4-BE49-F238E27FC236}">
              <a16:creationId xmlns:a16="http://schemas.microsoft.com/office/drawing/2014/main" id="{00000000-0008-0000-0200-00007B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84" name="Text Box 56">
          <a:extLst>
            <a:ext uri="{FF2B5EF4-FFF2-40B4-BE49-F238E27FC236}">
              <a16:creationId xmlns:a16="http://schemas.microsoft.com/office/drawing/2014/main" id="{00000000-0008-0000-0200-00007C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85" name="Text Box 57">
          <a:extLst>
            <a:ext uri="{FF2B5EF4-FFF2-40B4-BE49-F238E27FC236}">
              <a16:creationId xmlns:a16="http://schemas.microsoft.com/office/drawing/2014/main" id="{00000000-0008-0000-0200-00007D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86" name="Text Box 58">
          <a:extLst>
            <a:ext uri="{FF2B5EF4-FFF2-40B4-BE49-F238E27FC236}">
              <a16:creationId xmlns:a16="http://schemas.microsoft.com/office/drawing/2014/main" id="{00000000-0008-0000-0200-00007E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87" name="Text Box 59">
          <a:extLst>
            <a:ext uri="{FF2B5EF4-FFF2-40B4-BE49-F238E27FC236}">
              <a16:creationId xmlns:a16="http://schemas.microsoft.com/office/drawing/2014/main" id="{00000000-0008-0000-0200-00007F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88" name="Text Box 60">
          <a:extLst>
            <a:ext uri="{FF2B5EF4-FFF2-40B4-BE49-F238E27FC236}">
              <a16:creationId xmlns:a16="http://schemas.microsoft.com/office/drawing/2014/main" id="{00000000-0008-0000-0200-000080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89" name="Text Box 61">
          <a:extLst>
            <a:ext uri="{FF2B5EF4-FFF2-40B4-BE49-F238E27FC236}">
              <a16:creationId xmlns:a16="http://schemas.microsoft.com/office/drawing/2014/main" id="{00000000-0008-0000-0200-000081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90" name="Text Box 62">
          <a:extLst>
            <a:ext uri="{FF2B5EF4-FFF2-40B4-BE49-F238E27FC236}">
              <a16:creationId xmlns:a16="http://schemas.microsoft.com/office/drawing/2014/main" id="{00000000-0008-0000-0200-000082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91" name="Text Box 63">
          <a:extLst>
            <a:ext uri="{FF2B5EF4-FFF2-40B4-BE49-F238E27FC236}">
              <a16:creationId xmlns:a16="http://schemas.microsoft.com/office/drawing/2014/main" id="{00000000-0008-0000-0200-000083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92" name="Text Box 64">
          <a:extLst>
            <a:ext uri="{FF2B5EF4-FFF2-40B4-BE49-F238E27FC236}">
              <a16:creationId xmlns:a16="http://schemas.microsoft.com/office/drawing/2014/main" id="{00000000-0008-0000-0200-000084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93" name="Text Box 66">
          <a:extLst>
            <a:ext uri="{FF2B5EF4-FFF2-40B4-BE49-F238E27FC236}">
              <a16:creationId xmlns:a16="http://schemas.microsoft.com/office/drawing/2014/main" id="{00000000-0008-0000-0200-000085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94" name="Text Box 67">
          <a:extLst>
            <a:ext uri="{FF2B5EF4-FFF2-40B4-BE49-F238E27FC236}">
              <a16:creationId xmlns:a16="http://schemas.microsoft.com/office/drawing/2014/main" id="{00000000-0008-0000-0200-000086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95" name="Text Box 68">
          <a:extLst>
            <a:ext uri="{FF2B5EF4-FFF2-40B4-BE49-F238E27FC236}">
              <a16:creationId xmlns:a16="http://schemas.microsoft.com/office/drawing/2014/main" id="{00000000-0008-0000-0200-000087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96" name="Text Box 69">
          <a:extLst>
            <a:ext uri="{FF2B5EF4-FFF2-40B4-BE49-F238E27FC236}">
              <a16:creationId xmlns:a16="http://schemas.microsoft.com/office/drawing/2014/main" id="{00000000-0008-0000-0200-000088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97" name="Text Box 70">
          <a:extLst>
            <a:ext uri="{FF2B5EF4-FFF2-40B4-BE49-F238E27FC236}">
              <a16:creationId xmlns:a16="http://schemas.microsoft.com/office/drawing/2014/main" id="{00000000-0008-0000-0200-000089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98" name="Text Box 71">
          <a:extLst>
            <a:ext uri="{FF2B5EF4-FFF2-40B4-BE49-F238E27FC236}">
              <a16:creationId xmlns:a16="http://schemas.microsoft.com/office/drawing/2014/main" id="{00000000-0008-0000-0200-00008A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699" name="Text Box 72">
          <a:extLst>
            <a:ext uri="{FF2B5EF4-FFF2-40B4-BE49-F238E27FC236}">
              <a16:creationId xmlns:a16="http://schemas.microsoft.com/office/drawing/2014/main" id="{00000000-0008-0000-0200-00008B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00" name="Text Box 73">
          <a:extLst>
            <a:ext uri="{FF2B5EF4-FFF2-40B4-BE49-F238E27FC236}">
              <a16:creationId xmlns:a16="http://schemas.microsoft.com/office/drawing/2014/main" id="{00000000-0008-0000-0200-00008C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01" name="Text Box 74">
          <a:extLst>
            <a:ext uri="{FF2B5EF4-FFF2-40B4-BE49-F238E27FC236}">
              <a16:creationId xmlns:a16="http://schemas.microsoft.com/office/drawing/2014/main" id="{00000000-0008-0000-0200-00008D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02" name="Text Box 75">
          <a:extLst>
            <a:ext uri="{FF2B5EF4-FFF2-40B4-BE49-F238E27FC236}">
              <a16:creationId xmlns:a16="http://schemas.microsoft.com/office/drawing/2014/main" id="{00000000-0008-0000-0200-00008E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03" name="Text Box 77">
          <a:extLst>
            <a:ext uri="{FF2B5EF4-FFF2-40B4-BE49-F238E27FC236}">
              <a16:creationId xmlns:a16="http://schemas.microsoft.com/office/drawing/2014/main" id="{00000000-0008-0000-0200-00008F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04" name="Text Box 78">
          <a:extLst>
            <a:ext uri="{FF2B5EF4-FFF2-40B4-BE49-F238E27FC236}">
              <a16:creationId xmlns:a16="http://schemas.microsoft.com/office/drawing/2014/main" id="{00000000-0008-0000-0200-000090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05" name="Text Box 80">
          <a:extLst>
            <a:ext uri="{FF2B5EF4-FFF2-40B4-BE49-F238E27FC236}">
              <a16:creationId xmlns:a16="http://schemas.microsoft.com/office/drawing/2014/main" id="{00000000-0008-0000-0200-000091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06" name="Text Box 8">
          <a:extLst>
            <a:ext uri="{FF2B5EF4-FFF2-40B4-BE49-F238E27FC236}">
              <a16:creationId xmlns:a16="http://schemas.microsoft.com/office/drawing/2014/main" id="{00000000-0008-0000-0200-000092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07" name="Text Box 9">
          <a:extLst>
            <a:ext uri="{FF2B5EF4-FFF2-40B4-BE49-F238E27FC236}">
              <a16:creationId xmlns:a16="http://schemas.microsoft.com/office/drawing/2014/main" id="{00000000-0008-0000-0200-000093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08" name="Text Box 10">
          <a:extLst>
            <a:ext uri="{FF2B5EF4-FFF2-40B4-BE49-F238E27FC236}">
              <a16:creationId xmlns:a16="http://schemas.microsoft.com/office/drawing/2014/main" id="{00000000-0008-0000-0200-000094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09" name="Text Box 11">
          <a:extLst>
            <a:ext uri="{FF2B5EF4-FFF2-40B4-BE49-F238E27FC236}">
              <a16:creationId xmlns:a16="http://schemas.microsoft.com/office/drawing/2014/main" id="{00000000-0008-0000-0200-000095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10" name="Text Box 12">
          <a:extLst>
            <a:ext uri="{FF2B5EF4-FFF2-40B4-BE49-F238E27FC236}">
              <a16:creationId xmlns:a16="http://schemas.microsoft.com/office/drawing/2014/main" id="{00000000-0008-0000-0200-000096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11" name="Text Box 49">
          <a:extLst>
            <a:ext uri="{FF2B5EF4-FFF2-40B4-BE49-F238E27FC236}">
              <a16:creationId xmlns:a16="http://schemas.microsoft.com/office/drawing/2014/main" id="{00000000-0008-0000-0200-000097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12" name="Text Box 50">
          <a:extLst>
            <a:ext uri="{FF2B5EF4-FFF2-40B4-BE49-F238E27FC236}">
              <a16:creationId xmlns:a16="http://schemas.microsoft.com/office/drawing/2014/main" id="{00000000-0008-0000-0200-000098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13" name="Text Box 52">
          <a:extLst>
            <a:ext uri="{FF2B5EF4-FFF2-40B4-BE49-F238E27FC236}">
              <a16:creationId xmlns:a16="http://schemas.microsoft.com/office/drawing/2014/main" id="{00000000-0008-0000-0200-000099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14" name="Text Box 53">
          <a:extLst>
            <a:ext uri="{FF2B5EF4-FFF2-40B4-BE49-F238E27FC236}">
              <a16:creationId xmlns:a16="http://schemas.microsoft.com/office/drawing/2014/main" id="{00000000-0008-0000-0200-00009A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15" name="Text Box 39">
          <a:extLst>
            <a:ext uri="{FF2B5EF4-FFF2-40B4-BE49-F238E27FC236}">
              <a16:creationId xmlns:a16="http://schemas.microsoft.com/office/drawing/2014/main" id="{00000000-0008-0000-0200-00009B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16" name="Text Box 40">
          <a:extLst>
            <a:ext uri="{FF2B5EF4-FFF2-40B4-BE49-F238E27FC236}">
              <a16:creationId xmlns:a16="http://schemas.microsoft.com/office/drawing/2014/main" id="{00000000-0008-0000-0200-00009C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17" name="Text Box 41">
          <a:extLst>
            <a:ext uri="{FF2B5EF4-FFF2-40B4-BE49-F238E27FC236}">
              <a16:creationId xmlns:a16="http://schemas.microsoft.com/office/drawing/2014/main" id="{00000000-0008-0000-0200-00009D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18" name="Text Box 42">
          <a:extLst>
            <a:ext uri="{FF2B5EF4-FFF2-40B4-BE49-F238E27FC236}">
              <a16:creationId xmlns:a16="http://schemas.microsoft.com/office/drawing/2014/main" id="{00000000-0008-0000-0200-00009E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19" name="Text Box 43">
          <a:extLst>
            <a:ext uri="{FF2B5EF4-FFF2-40B4-BE49-F238E27FC236}">
              <a16:creationId xmlns:a16="http://schemas.microsoft.com/office/drawing/2014/main" id="{00000000-0008-0000-0200-00009F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20" name="Text Box 44">
          <a:extLst>
            <a:ext uri="{FF2B5EF4-FFF2-40B4-BE49-F238E27FC236}">
              <a16:creationId xmlns:a16="http://schemas.microsoft.com/office/drawing/2014/main" id="{00000000-0008-0000-0200-0000A0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21" name="Text Box 45">
          <a:extLst>
            <a:ext uri="{FF2B5EF4-FFF2-40B4-BE49-F238E27FC236}">
              <a16:creationId xmlns:a16="http://schemas.microsoft.com/office/drawing/2014/main" id="{00000000-0008-0000-0200-0000A1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22" name="Text Box 46">
          <a:extLst>
            <a:ext uri="{FF2B5EF4-FFF2-40B4-BE49-F238E27FC236}">
              <a16:creationId xmlns:a16="http://schemas.microsoft.com/office/drawing/2014/main" id="{00000000-0008-0000-0200-0000A2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23" name="Text Box 47">
          <a:extLst>
            <a:ext uri="{FF2B5EF4-FFF2-40B4-BE49-F238E27FC236}">
              <a16:creationId xmlns:a16="http://schemas.microsoft.com/office/drawing/2014/main" id="{00000000-0008-0000-0200-0000A3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24" name="Text Box 48">
          <a:extLst>
            <a:ext uri="{FF2B5EF4-FFF2-40B4-BE49-F238E27FC236}">
              <a16:creationId xmlns:a16="http://schemas.microsoft.com/office/drawing/2014/main" id="{00000000-0008-0000-0200-0000A4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25" name="Text Box 55">
          <a:extLst>
            <a:ext uri="{FF2B5EF4-FFF2-40B4-BE49-F238E27FC236}">
              <a16:creationId xmlns:a16="http://schemas.microsoft.com/office/drawing/2014/main" id="{00000000-0008-0000-0200-0000A5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26" name="Text Box 56">
          <a:extLst>
            <a:ext uri="{FF2B5EF4-FFF2-40B4-BE49-F238E27FC236}">
              <a16:creationId xmlns:a16="http://schemas.microsoft.com/office/drawing/2014/main" id="{00000000-0008-0000-0200-0000A6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27" name="Text Box 57">
          <a:extLst>
            <a:ext uri="{FF2B5EF4-FFF2-40B4-BE49-F238E27FC236}">
              <a16:creationId xmlns:a16="http://schemas.microsoft.com/office/drawing/2014/main" id="{00000000-0008-0000-0200-0000A7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28" name="Text Box 58">
          <a:extLst>
            <a:ext uri="{FF2B5EF4-FFF2-40B4-BE49-F238E27FC236}">
              <a16:creationId xmlns:a16="http://schemas.microsoft.com/office/drawing/2014/main" id="{00000000-0008-0000-0200-0000A8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29" name="Text Box 59">
          <a:extLst>
            <a:ext uri="{FF2B5EF4-FFF2-40B4-BE49-F238E27FC236}">
              <a16:creationId xmlns:a16="http://schemas.microsoft.com/office/drawing/2014/main" id="{00000000-0008-0000-0200-0000A9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30" name="Text Box 60">
          <a:extLst>
            <a:ext uri="{FF2B5EF4-FFF2-40B4-BE49-F238E27FC236}">
              <a16:creationId xmlns:a16="http://schemas.microsoft.com/office/drawing/2014/main" id="{00000000-0008-0000-0200-0000AA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31" name="Text Box 61">
          <a:extLst>
            <a:ext uri="{FF2B5EF4-FFF2-40B4-BE49-F238E27FC236}">
              <a16:creationId xmlns:a16="http://schemas.microsoft.com/office/drawing/2014/main" id="{00000000-0008-0000-0200-0000AB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32" name="Text Box 62">
          <a:extLst>
            <a:ext uri="{FF2B5EF4-FFF2-40B4-BE49-F238E27FC236}">
              <a16:creationId xmlns:a16="http://schemas.microsoft.com/office/drawing/2014/main" id="{00000000-0008-0000-0200-0000AC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33" name="Text Box 63">
          <a:extLst>
            <a:ext uri="{FF2B5EF4-FFF2-40B4-BE49-F238E27FC236}">
              <a16:creationId xmlns:a16="http://schemas.microsoft.com/office/drawing/2014/main" id="{00000000-0008-0000-0200-0000AD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34" name="Text Box 64">
          <a:extLst>
            <a:ext uri="{FF2B5EF4-FFF2-40B4-BE49-F238E27FC236}">
              <a16:creationId xmlns:a16="http://schemas.microsoft.com/office/drawing/2014/main" id="{00000000-0008-0000-0200-0000AE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35" name="Text Box 66">
          <a:extLst>
            <a:ext uri="{FF2B5EF4-FFF2-40B4-BE49-F238E27FC236}">
              <a16:creationId xmlns:a16="http://schemas.microsoft.com/office/drawing/2014/main" id="{00000000-0008-0000-0200-0000AF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36" name="Text Box 67">
          <a:extLst>
            <a:ext uri="{FF2B5EF4-FFF2-40B4-BE49-F238E27FC236}">
              <a16:creationId xmlns:a16="http://schemas.microsoft.com/office/drawing/2014/main" id="{00000000-0008-0000-0200-0000B0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37" name="Text Box 68">
          <a:extLst>
            <a:ext uri="{FF2B5EF4-FFF2-40B4-BE49-F238E27FC236}">
              <a16:creationId xmlns:a16="http://schemas.microsoft.com/office/drawing/2014/main" id="{00000000-0008-0000-0200-0000B1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38" name="Text Box 69">
          <a:extLst>
            <a:ext uri="{FF2B5EF4-FFF2-40B4-BE49-F238E27FC236}">
              <a16:creationId xmlns:a16="http://schemas.microsoft.com/office/drawing/2014/main" id="{00000000-0008-0000-0200-0000B2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39" name="Text Box 70">
          <a:extLst>
            <a:ext uri="{FF2B5EF4-FFF2-40B4-BE49-F238E27FC236}">
              <a16:creationId xmlns:a16="http://schemas.microsoft.com/office/drawing/2014/main" id="{00000000-0008-0000-0200-0000B3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40" name="Text Box 71">
          <a:extLst>
            <a:ext uri="{FF2B5EF4-FFF2-40B4-BE49-F238E27FC236}">
              <a16:creationId xmlns:a16="http://schemas.microsoft.com/office/drawing/2014/main" id="{00000000-0008-0000-0200-0000B4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41" name="Text Box 72">
          <a:extLst>
            <a:ext uri="{FF2B5EF4-FFF2-40B4-BE49-F238E27FC236}">
              <a16:creationId xmlns:a16="http://schemas.microsoft.com/office/drawing/2014/main" id="{00000000-0008-0000-0200-0000B5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42" name="Text Box 73">
          <a:extLst>
            <a:ext uri="{FF2B5EF4-FFF2-40B4-BE49-F238E27FC236}">
              <a16:creationId xmlns:a16="http://schemas.microsoft.com/office/drawing/2014/main" id="{00000000-0008-0000-0200-0000B6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43" name="Text Box 74">
          <a:extLst>
            <a:ext uri="{FF2B5EF4-FFF2-40B4-BE49-F238E27FC236}">
              <a16:creationId xmlns:a16="http://schemas.microsoft.com/office/drawing/2014/main" id="{00000000-0008-0000-0200-0000B7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44" name="Text Box 75">
          <a:extLst>
            <a:ext uri="{FF2B5EF4-FFF2-40B4-BE49-F238E27FC236}">
              <a16:creationId xmlns:a16="http://schemas.microsoft.com/office/drawing/2014/main" id="{00000000-0008-0000-0200-0000B8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45" name="Text Box 77">
          <a:extLst>
            <a:ext uri="{FF2B5EF4-FFF2-40B4-BE49-F238E27FC236}">
              <a16:creationId xmlns:a16="http://schemas.microsoft.com/office/drawing/2014/main" id="{00000000-0008-0000-0200-0000B9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46" name="Text Box 78">
          <a:extLst>
            <a:ext uri="{FF2B5EF4-FFF2-40B4-BE49-F238E27FC236}">
              <a16:creationId xmlns:a16="http://schemas.microsoft.com/office/drawing/2014/main" id="{00000000-0008-0000-0200-0000BA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47" name="Text Box 80">
          <a:extLst>
            <a:ext uri="{FF2B5EF4-FFF2-40B4-BE49-F238E27FC236}">
              <a16:creationId xmlns:a16="http://schemas.microsoft.com/office/drawing/2014/main" id="{00000000-0008-0000-0200-0000BB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48" name="Text Box 81">
          <a:extLst>
            <a:ext uri="{FF2B5EF4-FFF2-40B4-BE49-F238E27FC236}">
              <a16:creationId xmlns:a16="http://schemas.microsoft.com/office/drawing/2014/main" id="{00000000-0008-0000-0200-0000BC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49" name="Text Box 39">
          <a:extLst>
            <a:ext uri="{FF2B5EF4-FFF2-40B4-BE49-F238E27FC236}">
              <a16:creationId xmlns:a16="http://schemas.microsoft.com/office/drawing/2014/main" id="{00000000-0008-0000-0200-0000BD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50" name="Text Box 40">
          <a:extLst>
            <a:ext uri="{FF2B5EF4-FFF2-40B4-BE49-F238E27FC236}">
              <a16:creationId xmlns:a16="http://schemas.microsoft.com/office/drawing/2014/main" id="{00000000-0008-0000-0200-0000BE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51" name="Text Box 41">
          <a:extLst>
            <a:ext uri="{FF2B5EF4-FFF2-40B4-BE49-F238E27FC236}">
              <a16:creationId xmlns:a16="http://schemas.microsoft.com/office/drawing/2014/main" id="{00000000-0008-0000-0200-0000BF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52" name="Text Box 42">
          <a:extLst>
            <a:ext uri="{FF2B5EF4-FFF2-40B4-BE49-F238E27FC236}">
              <a16:creationId xmlns:a16="http://schemas.microsoft.com/office/drawing/2014/main" id="{00000000-0008-0000-0200-0000C0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53" name="Text Box 43">
          <a:extLst>
            <a:ext uri="{FF2B5EF4-FFF2-40B4-BE49-F238E27FC236}">
              <a16:creationId xmlns:a16="http://schemas.microsoft.com/office/drawing/2014/main" id="{00000000-0008-0000-0200-0000C1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54" name="Text Box 44">
          <a:extLst>
            <a:ext uri="{FF2B5EF4-FFF2-40B4-BE49-F238E27FC236}">
              <a16:creationId xmlns:a16="http://schemas.microsoft.com/office/drawing/2014/main" id="{00000000-0008-0000-0200-0000C2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55" name="Text Box 45">
          <a:extLst>
            <a:ext uri="{FF2B5EF4-FFF2-40B4-BE49-F238E27FC236}">
              <a16:creationId xmlns:a16="http://schemas.microsoft.com/office/drawing/2014/main" id="{00000000-0008-0000-0200-0000C3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56" name="Text Box 46">
          <a:extLst>
            <a:ext uri="{FF2B5EF4-FFF2-40B4-BE49-F238E27FC236}">
              <a16:creationId xmlns:a16="http://schemas.microsoft.com/office/drawing/2014/main" id="{00000000-0008-0000-0200-0000C4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57" name="Text Box 47">
          <a:extLst>
            <a:ext uri="{FF2B5EF4-FFF2-40B4-BE49-F238E27FC236}">
              <a16:creationId xmlns:a16="http://schemas.microsoft.com/office/drawing/2014/main" id="{00000000-0008-0000-0200-0000C5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58" name="Text Box 48">
          <a:extLst>
            <a:ext uri="{FF2B5EF4-FFF2-40B4-BE49-F238E27FC236}">
              <a16:creationId xmlns:a16="http://schemas.microsoft.com/office/drawing/2014/main" id="{00000000-0008-0000-0200-0000C6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59" name="Text Box 55">
          <a:extLst>
            <a:ext uri="{FF2B5EF4-FFF2-40B4-BE49-F238E27FC236}">
              <a16:creationId xmlns:a16="http://schemas.microsoft.com/office/drawing/2014/main" id="{00000000-0008-0000-0200-0000C7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60" name="Text Box 56">
          <a:extLst>
            <a:ext uri="{FF2B5EF4-FFF2-40B4-BE49-F238E27FC236}">
              <a16:creationId xmlns:a16="http://schemas.microsoft.com/office/drawing/2014/main" id="{00000000-0008-0000-0200-0000C8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61" name="Text Box 57">
          <a:extLst>
            <a:ext uri="{FF2B5EF4-FFF2-40B4-BE49-F238E27FC236}">
              <a16:creationId xmlns:a16="http://schemas.microsoft.com/office/drawing/2014/main" id="{00000000-0008-0000-0200-0000C9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62" name="Text Box 58">
          <a:extLst>
            <a:ext uri="{FF2B5EF4-FFF2-40B4-BE49-F238E27FC236}">
              <a16:creationId xmlns:a16="http://schemas.microsoft.com/office/drawing/2014/main" id="{00000000-0008-0000-0200-0000CA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63" name="Text Box 59">
          <a:extLst>
            <a:ext uri="{FF2B5EF4-FFF2-40B4-BE49-F238E27FC236}">
              <a16:creationId xmlns:a16="http://schemas.microsoft.com/office/drawing/2014/main" id="{00000000-0008-0000-0200-0000CB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64" name="Text Box 60">
          <a:extLst>
            <a:ext uri="{FF2B5EF4-FFF2-40B4-BE49-F238E27FC236}">
              <a16:creationId xmlns:a16="http://schemas.microsoft.com/office/drawing/2014/main" id="{00000000-0008-0000-0200-0000CC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65" name="Text Box 61">
          <a:extLst>
            <a:ext uri="{FF2B5EF4-FFF2-40B4-BE49-F238E27FC236}">
              <a16:creationId xmlns:a16="http://schemas.microsoft.com/office/drawing/2014/main" id="{00000000-0008-0000-0200-0000CD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66" name="Text Box 62">
          <a:extLst>
            <a:ext uri="{FF2B5EF4-FFF2-40B4-BE49-F238E27FC236}">
              <a16:creationId xmlns:a16="http://schemas.microsoft.com/office/drawing/2014/main" id="{00000000-0008-0000-0200-0000CE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67" name="Text Box 63">
          <a:extLst>
            <a:ext uri="{FF2B5EF4-FFF2-40B4-BE49-F238E27FC236}">
              <a16:creationId xmlns:a16="http://schemas.microsoft.com/office/drawing/2014/main" id="{00000000-0008-0000-0200-0000CF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68" name="Text Box 64">
          <a:extLst>
            <a:ext uri="{FF2B5EF4-FFF2-40B4-BE49-F238E27FC236}">
              <a16:creationId xmlns:a16="http://schemas.microsoft.com/office/drawing/2014/main" id="{00000000-0008-0000-0200-0000D0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69" name="Text Box 66">
          <a:extLst>
            <a:ext uri="{FF2B5EF4-FFF2-40B4-BE49-F238E27FC236}">
              <a16:creationId xmlns:a16="http://schemas.microsoft.com/office/drawing/2014/main" id="{00000000-0008-0000-0200-0000D1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70" name="Text Box 67">
          <a:extLst>
            <a:ext uri="{FF2B5EF4-FFF2-40B4-BE49-F238E27FC236}">
              <a16:creationId xmlns:a16="http://schemas.microsoft.com/office/drawing/2014/main" id="{00000000-0008-0000-0200-0000D2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71" name="Text Box 68">
          <a:extLst>
            <a:ext uri="{FF2B5EF4-FFF2-40B4-BE49-F238E27FC236}">
              <a16:creationId xmlns:a16="http://schemas.microsoft.com/office/drawing/2014/main" id="{00000000-0008-0000-0200-0000D3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72" name="Text Box 69">
          <a:extLst>
            <a:ext uri="{FF2B5EF4-FFF2-40B4-BE49-F238E27FC236}">
              <a16:creationId xmlns:a16="http://schemas.microsoft.com/office/drawing/2014/main" id="{00000000-0008-0000-0200-0000D4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73" name="Text Box 70">
          <a:extLst>
            <a:ext uri="{FF2B5EF4-FFF2-40B4-BE49-F238E27FC236}">
              <a16:creationId xmlns:a16="http://schemas.microsoft.com/office/drawing/2014/main" id="{00000000-0008-0000-0200-0000D5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74" name="Text Box 71">
          <a:extLst>
            <a:ext uri="{FF2B5EF4-FFF2-40B4-BE49-F238E27FC236}">
              <a16:creationId xmlns:a16="http://schemas.microsoft.com/office/drawing/2014/main" id="{00000000-0008-0000-0200-0000D6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75" name="Text Box 72">
          <a:extLst>
            <a:ext uri="{FF2B5EF4-FFF2-40B4-BE49-F238E27FC236}">
              <a16:creationId xmlns:a16="http://schemas.microsoft.com/office/drawing/2014/main" id="{00000000-0008-0000-0200-0000D7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76" name="Text Box 73">
          <a:extLst>
            <a:ext uri="{FF2B5EF4-FFF2-40B4-BE49-F238E27FC236}">
              <a16:creationId xmlns:a16="http://schemas.microsoft.com/office/drawing/2014/main" id="{00000000-0008-0000-0200-0000D8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77" name="Text Box 74">
          <a:extLst>
            <a:ext uri="{FF2B5EF4-FFF2-40B4-BE49-F238E27FC236}">
              <a16:creationId xmlns:a16="http://schemas.microsoft.com/office/drawing/2014/main" id="{00000000-0008-0000-0200-0000D9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78" name="Text Box 75">
          <a:extLst>
            <a:ext uri="{FF2B5EF4-FFF2-40B4-BE49-F238E27FC236}">
              <a16:creationId xmlns:a16="http://schemas.microsoft.com/office/drawing/2014/main" id="{00000000-0008-0000-0200-0000DA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79" name="Text Box 77">
          <a:extLst>
            <a:ext uri="{FF2B5EF4-FFF2-40B4-BE49-F238E27FC236}">
              <a16:creationId xmlns:a16="http://schemas.microsoft.com/office/drawing/2014/main" id="{00000000-0008-0000-0200-0000DB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80" name="Text Box 78">
          <a:extLst>
            <a:ext uri="{FF2B5EF4-FFF2-40B4-BE49-F238E27FC236}">
              <a16:creationId xmlns:a16="http://schemas.microsoft.com/office/drawing/2014/main" id="{00000000-0008-0000-0200-0000DC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81" name="Text Box 80">
          <a:extLst>
            <a:ext uri="{FF2B5EF4-FFF2-40B4-BE49-F238E27FC236}">
              <a16:creationId xmlns:a16="http://schemas.microsoft.com/office/drawing/2014/main" id="{00000000-0008-0000-0200-0000DD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82" name="Text Box 81">
          <a:extLst>
            <a:ext uri="{FF2B5EF4-FFF2-40B4-BE49-F238E27FC236}">
              <a16:creationId xmlns:a16="http://schemas.microsoft.com/office/drawing/2014/main" id="{00000000-0008-0000-0200-0000DE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83" name="Text Box 39">
          <a:extLst>
            <a:ext uri="{FF2B5EF4-FFF2-40B4-BE49-F238E27FC236}">
              <a16:creationId xmlns:a16="http://schemas.microsoft.com/office/drawing/2014/main" id="{00000000-0008-0000-0200-0000DF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84" name="Text Box 40">
          <a:extLst>
            <a:ext uri="{FF2B5EF4-FFF2-40B4-BE49-F238E27FC236}">
              <a16:creationId xmlns:a16="http://schemas.microsoft.com/office/drawing/2014/main" id="{00000000-0008-0000-0200-0000E0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85" name="Text Box 41">
          <a:extLst>
            <a:ext uri="{FF2B5EF4-FFF2-40B4-BE49-F238E27FC236}">
              <a16:creationId xmlns:a16="http://schemas.microsoft.com/office/drawing/2014/main" id="{00000000-0008-0000-0200-0000E1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86" name="Text Box 42">
          <a:extLst>
            <a:ext uri="{FF2B5EF4-FFF2-40B4-BE49-F238E27FC236}">
              <a16:creationId xmlns:a16="http://schemas.microsoft.com/office/drawing/2014/main" id="{00000000-0008-0000-0200-0000E2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87" name="Text Box 43">
          <a:extLst>
            <a:ext uri="{FF2B5EF4-FFF2-40B4-BE49-F238E27FC236}">
              <a16:creationId xmlns:a16="http://schemas.microsoft.com/office/drawing/2014/main" id="{00000000-0008-0000-0200-0000E3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88" name="Text Box 44">
          <a:extLst>
            <a:ext uri="{FF2B5EF4-FFF2-40B4-BE49-F238E27FC236}">
              <a16:creationId xmlns:a16="http://schemas.microsoft.com/office/drawing/2014/main" id="{00000000-0008-0000-0200-0000E4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89" name="Text Box 45">
          <a:extLst>
            <a:ext uri="{FF2B5EF4-FFF2-40B4-BE49-F238E27FC236}">
              <a16:creationId xmlns:a16="http://schemas.microsoft.com/office/drawing/2014/main" id="{00000000-0008-0000-0200-0000E5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90" name="Text Box 46">
          <a:extLst>
            <a:ext uri="{FF2B5EF4-FFF2-40B4-BE49-F238E27FC236}">
              <a16:creationId xmlns:a16="http://schemas.microsoft.com/office/drawing/2014/main" id="{00000000-0008-0000-0200-0000E6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91" name="Text Box 47">
          <a:extLst>
            <a:ext uri="{FF2B5EF4-FFF2-40B4-BE49-F238E27FC236}">
              <a16:creationId xmlns:a16="http://schemas.microsoft.com/office/drawing/2014/main" id="{00000000-0008-0000-0200-0000E7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92" name="Text Box 48">
          <a:extLst>
            <a:ext uri="{FF2B5EF4-FFF2-40B4-BE49-F238E27FC236}">
              <a16:creationId xmlns:a16="http://schemas.microsoft.com/office/drawing/2014/main" id="{00000000-0008-0000-0200-0000E8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93" name="Text Box 55">
          <a:extLst>
            <a:ext uri="{FF2B5EF4-FFF2-40B4-BE49-F238E27FC236}">
              <a16:creationId xmlns:a16="http://schemas.microsoft.com/office/drawing/2014/main" id="{00000000-0008-0000-0200-0000E9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94" name="Text Box 56">
          <a:extLst>
            <a:ext uri="{FF2B5EF4-FFF2-40B4-BE49-F238E27FC236}">
              <a16:creationId xmlns:a16="http://schemas.microsoft.com/office/drawing/2014/main" id="{00000000-0008-0000-0200-0000EA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95" name="Text Box 57">
          <a:extLst>
            <a:ext uri="{FF2B5EF4-FFF2-40B4-BE49-F238E27FC236}">
              <a16:creationId xmlns:a16="http://schemas.microsoft.com/office/drawing/2014/main" id="{00000000-0008-0000-0200-0000EB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96" name="Text Box 58">
          <a:extLst>
            <a:ext uri="{FF2B5EF4-FFF2-40B4-BE49-F238E27FC236}">
              <a16:creationId xmlns:a16="http://schemas.microsoft.com/office/drawing/2014/main" id="{00000000-0008-0000-0200-0000EC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97" name="Text Box 59">
          <a:extLst>
            <a:ext uri="{FF2B5EF4-FFF2-40B4-BE49-F238E27FC236}">
              <a16:creationId xmlns:a16="http://schemas.microsoft.com/office/drawing/2014/main" id="{00000000-0008-0000-0200-0000ED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98" name="Text Box 60">
          <a:extLst>
            <a:ext uri="{FF2B5EF4-FFF2-40B4-BE49-F238E27FC236}">
              <a16:creationId xmlns:a16="http://schemas.microsoft.com/office/drawing/2014/main" id="{00000000-0008-0000-0200-0000EE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799" name="Text Box 61">
          <a:extLst>
            <a:ext uri="{FF2B5EF4-FFF2-40B4-BE49-F238E27FC236}">
              <a16:creationId xmlns:a16="http://schemas.microsoft.com/office/drawing/2014/main" id="{00000000-0008-0000-0200-0000EF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00" name="Text Box 62">
          <a:extLst>
            <a:ext uri="{FF2B5EF4-FFF2-40B4-BE49-F238E27FC236}">
              <a16:creationId xmlns:a16="http://schemas.microsoft.com/office/drawing/2014/main" id="{00000000-0008-0000-0200-0000F0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01" name="Text Box 63">
          <a:extLst>
            <a:ext uri="{FF2B5EF4-FFF2-40B4-BE49-F238E27FC236}">
              <a16:creationId xmlns:a16="http://schemas.microsoft.com/office/drawing/2014/main" id="{00000000-0008-0000-0200-0000F1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02" name="Text Box 64">
          <a:extLst>
            <a:ext uri="{FF2B5EF4-FFF2-40B4-BE49-F238E27FC236}">
              <a16:creationId xmlns:a16="http://schemas.microsoft.com/office/drawing/2014/main" id="{00000000-0008-0000-0200-0000F2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03" name="Text Box 66">
          <a:extLst>
            <a:ext uri="{FF2B5EF4-FFF2-40B4-BE49-F238E27FC236}">
              <a16:creationId xmlns:a16="http://schemas.microsoft.com/office/drawing/2014/main" id="{00000000-0008-0000-0200-0000F3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04" name="Text Box 67">
          <a:extLst>
            <a:ext uri="{FF2B5EF4-FFF2-40B4-BE49-F238E27FC236}">
              <a16:creationId xmlns:a16="http://schemas.microsoft.com/office/drawing/2014/main" id="{00000000-0008-0000-0200-0000F4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05" name="Text Box 68">
          <a:extLst>
            <a:ext uri="{FF2B5EF4-FFF2-40B4-BE49-F238E27FC236}">
              <a16:creationId xmlns:a16="http://schemas.microsoft.com/office/drawing/2014/main" id="{00000000-0008-0000-0200-0000F5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06" name="Text Box 69">
          <a:extLst>
            <a:ext uri="{FF2B5EF4-FFF2-40B4-BE49-F238E27FC236}">
              <a16:creationId xmlns:a16="http://schemas.microsoft.com/office/drawing/2014/main" id="{00000000-0008-0000-0200-0000F6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07" name="Text Box 70">
          <a:extLst>
            <a:ext uri="{FF2B5EF4-FFF2-40B4-BE49-F238E27FC236}">
              <a16:creationId xmlns:a16="http://schemas.microsoft.com/office/drawing/2014/main" id="{00000000-0008-0000-0200-0000F7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08" name="Text Box 71">
          <a:extLst>
            <a:ext uri="{FF2B5EF4-FFF2-40B4-BE49-F238E27FC236}">
              <a16:creationId xmlns:a16="http://schemas.microsoft.com/office/drawing/2014/main" id="{00000000-0008-0000-0200-0000F8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09" name="Text Box 72">
          <a:extLst>
            <a:ext uri="{FF2B5EF4-FFF2-40B4-BE49-F238E27FC236}">
              <a16:creationId xmlns:a16="http://schemas.microsoft.com/office/drawing/2014/main" id="{00000000-0008-0000-0200-0000F9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10" name="Text Box 73">
          <a:extLst>
            <a:ext uri="{FF2B5EF4-FFF2-40B4-BE49-F238E27FC236}">
              <a16:creationId xmlns:a16="http://schemas.microsoft.com/office/drawing/2014/main" id="{00000000-0008-0000-0200-0000FA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11" name="Text Box 74">
          <a:extLst>
            <a:ext uri="{FF2B5EF4-FFF2-40B4-BE49-F238E27FC236}">
              <a16:creationId xmlns:a16="http://schemas.microsoft.com/office/drawing/2014/main" id="{00000000-0008-0000-0200-0000FB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12" name="Text Box 75">
          <a:extLst>
            <a:ext uri="{FF2B5EF4-FFF2-40B4-BE49-F238E27FC236}">
              <a16:creationId xmlns:a16="http://schemas.microsoft.com/office/drawing/2014/main" id="{00000000-0008-0000-0200-0000FC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13" name="Text Box 77">
          <a:extLst>
            <a:ext uri="{FF2B5EF4-FFF2-40B4-BE49-F238E27FC236}">
              <a16:creationId xmlns:a16="http://schemas.microsoft.com/office/drawing/2014/main" id="{00000000-0008-0000-0200-0000FD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14" name="Text Box 78">
          <a:extLst>
            <a:ext uri="{FF2B5EF4-FFF2-40B4-BE49-F238E27FC236}">
              <a16:creationId xmlns:a16="http://schemas.microsoft.com/office/drawing/2014/main" id="{00000000-0008-0000-0200-0000FE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15" name="Text Box 80">
          <a:extLst>
            <a:ext uri="{FF2B5EF4-FFF2-40B4-BE49-F238E27FC236}">
              <a16:creationId xmlns:a16="http://schemas.microsoft.com/office/drawing/2014/main" id="{00000000-0008-0000-0200-0000FF0A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16" name="Text Box 81">
          <a:extLst>
            <a:ext uri="{FF2B5EF4-FFF2-40B4-BE49-F238E27FC236}">
              <a16:creationId xmlns:a16="http://schemas.microsoft.com/office/drawing/2014/main" id="{00000000-0008-0000-0200-000000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17" name="Text Box 3">
          <a:extLst>
            <a:ext uri="{FF2B5EF4-FFF2-40B4-BE49-F238E27FC236}">
              <a16:creationId xmlns:a16="http://schemas.microsoft.com/office/drawing/2014/main" id="{00000000-0008-0000-0200-000001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18" name="Text Box 4">
          <a:extLst>
            <a:ext uri="{FF2B5EF4-FFF2-40B4-BE49-F238E27FC236}">
              <a16:creationId xmlns:a16="http://schemas.microsoft.com/office/drawing/2014/main" id="{00000000-0008-0000-0200-000002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19" name="Text Box 5">
          <a:extLst>
            <a:ext uri="{FF2B5EF4-FFF2-40B4-BE49-F238E27FC236}">
              <a16:creationId xmlns:a16="http://schemas.microsoft.com/office/drawing/2014/main" id="{00000000-0008-0000-0200-000003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20" name="Text Box 6">
          <a:extLst>
            <a:ext uri="{FF2B5EF4-FFF2-40B4-BE49-F238E27FC236}">
              <a16:creationId xmlns:a16="http://schemas.microsoft.com/office/drawing/2014/main" id="{00000000-0008-0000-0200-000004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21" name="Text Box 7">
          <a:extLst>
            <a:ext uri="{FF2B5EF4-FFF2-40B4-BE49-F238E27FC236}">
              <a16:creationId xmlns:a16="http://schemas.microsoft.com/office/drawing/2014/main" id="{00000000-0008-0000-0200-000005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22" name="Text Box 8">
          <a:extLst>
            <a:ext uri="{FF2B5EF4-FFF2-40B4-BE49-F238E27FC236}">
              <a16:creationId xmlns:a16="http://schemas.microsoft.com/office/drawing/2014/main" id="{00000000-0008-0000-0200-000006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23" name="Text Box 9">
          <a:extLst>
            <a:ext uri="{FF2B5EF4-FFF2-40B4-BE49-F238E27FC236}">
              <a16:creationId xmlns:a16="http://schemas.microsoft.com/office/drawing/2014/main" id="{00000000-0008-0000-0200-000007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24" name="Text Box 10">
          <a:extLst>
            <a:ext uri="{FF2B5EF4-FFF2-40B4-BE49-F238E27FC236}">
              <a16:creationId xmlns:a16="http://schemas.microsoft.com/office/drawing/2014/main" id="{00000000-0008-0000-0200-000008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25" name="Text Box 11">
          <a:extLst>
            <a:ext uri="{FF2B5EF4-FFF2-40B4-BE49-F238E27FC236}">
              <a16:creationId xmlns:a16="http://schemas.microsoft.com/office/drawing/2014/main" id="{00000000-0008-0000-0200-000009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26" name="Text Box 12">
          <a:extLst>
            <a:ext uri="{FF2B5EF4-FFF2-40B4-BE49-F238E27FC236}">
              <a16:creationId xmlns:a16="http://schemas.microsoft.com/office/drawing/2014/main" id="{00000000-0008-0000-0200-00000A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27" name="Text Box 49">
          <a:extLst>
            <a:ext uri="{FF2B5EF4-FFF2-40B4-BE49-F238E27FC236}">
              <a16:creationId xmlns:a16="http://schemas.microsoft.com/office/drawing/2014/main" id="{00000000-0008-0000-0200-00000B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28" name="Text Box 50">
          <a:extLst>
            <a:ext uri="{FF2B5EF4-FFF2-40B4-BE49-F238E27FC236}">
              <a16:creationId xmlns:a16="http://schemas.microsoft.com/office/drawing/2014/main" id="{00000000-0008-0000-0200-00000C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29" name="Text Box 52">
          <a:extLst>
            <a:ext uri="{FF2B5EF4-FFF2-40B4-BE49-F238E27FC236}">
              <a16:creationId xmlns:a16="http://schemas.microsoft.com/office/drawing/2014/main" id="{00000000-0008-0000-0200-00000D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30" name="Text Box 53">
          <a:extLst>
            <a:ext uri="{FF2B5EF4-FFF2-40B4-BE49-F238E27FC236}">
              <a16:creationId xmlns:a16="http://schemas.microsoft.com/office/drawing/2014/main" id="{00000000-0008-0000-0200-00000E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31" name="Text Box 3">
          <a:extLst>
            <a:ext uri="{FF2B5EF4-FFF2-40B4-BE49-F238E27FC236}">
              <a16:creationId xmlns:a16="http://schemas.microsoft.com/office/drawing/2014/main" id="{00000000-0008-0000-0200-00000F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32" name="Text Box 4">
          <a:extLst>
            <a:ext uri="{FF2B5EF4-FFF2-40B4-BE49-F238E27FC236}">
              <a16:creationId xmlns:a16="http://schemas.microsoft.com/office/drawing/2014/main" id="{00000000-0008-0000-0200-000010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33" name="Text Box 5">
          <a:extLst>
            <a:ext uri="{FF2B5EF4-FFF2-40B4-BE49-F238E27FC236}">
              <a16:creationId xmlns:a16="http://schemas.microsoft.com/office/drawing/2014/main" id="{00000000-0008-0000-0200-000011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34" name="Text Box 6">
          <a:extLst>
            <a:ext uri="{FF2B5EF4-FFF2-40B4-BE49-F238E27FC236}">
              <a16:creationId xmlns:a16="http://schemas.microsoft.com/office/drawing/2014/main" id="{00000000-0008-0000-0200-000012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35" name="Text Box 7">
          <a:extLst>
            <a:ext uri="{FF2B5EF4-FFF2-40B4-BE49-F238E27FC236}">
              <a16:creationId xmlns:a16="http://schemas.microsoft.com/office/drawing/2014/main" id="{00000000-0008-0000-0200-000013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36" name="Text Box 8">
          <a:extLst>
            <a:ext uri="{FF2B5EF4-FFF2-40B4-BE49-F238E27FC236}">
              <a16:creationId xmlns:a16="http://schemas.microsoft.com/office/drawing/2014/main" id="{00000000-0008-0000-0200-000014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37" name="Text Box 9">
          <a:extLst>
            <a:ext uri="{FF2B5EF4-FFF2-40B4-BE49-F238E27FC236}">
              <a16:creationId xmlns:a16="http://schemas.microsoft.com/office/drawing/2014/main" id="{00000000-0008-0000-0200-000015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38" name="Text Box 10">
          <a:extLst>
            <a:ext uri="{FF2B5EF4-FFF2-40B4-BE49-F238E27FC236}">
              <a16:creationId xmlns:a16="http://schemas.microsoft.com/office/drawing/2014/main" id="{00000000-0008-0000-0200-000016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39" name="Text Box 11">
          <a:extLst>
            <a:ext uri="{FF2B5EF4-FFF2-40B4-BE49-F238E27FC236}">
              <a16:creationId xmlns:a16="http://schemas.microsoft.com/office/drawing/2014/main" id="{00000000-0008-0000-0200-000017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40" name="Text Box 12">
          <a:extLst>
            <a:ext uri="{FF2B5EF4-FFF2-40B4-BE49-F238E27FC236}">
              <a16:creationId xmlns:a16="http://schemas.microsoft.com/office/drawing/2014/main" id="{00000000-0008-0000-0200-000018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41" name="Text Box 39">
          <a:extLst>
            <a:ext uri="{FF2B5EF4-FFF2-40B4-BE49-F238E27FC236}">
              <a16:creationId xmlns:a16="http://schemas.microsoft.com/office/drawing/2014/main" id="{00000000-0008-0000-0200-000019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42" name="Text Box 40">
          <a:extLst>
            <a:ext uri="{FF2B5EF4-FFF2-40B4-BE49-F238E27FC236}">
              <a16:creationId xmlns:a16="http://schemas.microsoft.com/office/drawing/2014/main" id="{00000000-0008-0000-0200-00001A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43" name="Text Box 41">
          <a:extLst>
            <a:ext uri="{FF2B5EF4-FFF2-40B4-BE49-F238E27FC236}">
              <a16:creationId xmlns:a16="http://schemas.microsoft.com/office/drawing/2014/main" id="{00000000-0008-0000-0200-00001B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44" name="Text Box 42">
          <a:extLst>
            <a:ext uri="{FF2B5EF4-FFF2-40B4-BE49-F238E27FC236}">
              <a16:creationId xmlns:a16="http://schemas.microsoft.com/office/drawing/2014/main" id="{00000000-0008-0000-0200-00001C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45" name="Text Box 43">
          <a:extLst>
            <a:ext uri="{FF2B5EF4-FFF2-40B4-BE49-F238E27FC236}">
              <a16:creationId xmlns:a16="http://schemas.microsoft.com/office/drawing/2014/main" id="{00000000-0008-0000-0200-00001D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46" name="Text Box 44">
          <a:extLst>
            <a:ext uri="{FF2B5EF4-FFF2-40B4-BE49-F238E27FC236}">
              <a16:creationId xmlns:a16="http://schemas.microsoft.com/office/drawing/2014/main" id="{00000000-0008-0000-0200-00001E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47" name="Text Box 45">
          <a:extLst>
            <a:ext uri="{FF2B5EF4-FFF2-40B4-BE49-F238E27FC236}">
              <a16:creationId xmlns:a16="http://schemas.microsoft.com/office/drawing/2014/main" id="{00000000-0008-0000-0200-00001F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48" name="Text Box 46">
          <a:extLst>
            <a:ext uri="{FF2B5EF4-FFF2-40B4-BE49-F238E27FC236}">
              <a16:creationId xmlns:a16="http://schemas.microsoft.com/office/drawing/2014/main" id="{00000000-0008-0000-0200-000020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49" name="Text Box 47">
          <a:extLst>
            <a:ext uri="{FF2B5EF4-FFF2-40B4-BE49-F238E27FC236}">
              <a16:creationId xmlns:a16="http://schemas.microsoft.com/office/drawing/2014/main" id="{00000000-0008-0000-0200-000021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50" name="Text Box 48">
          <a:extLst>
            <a:ext uri="{FF2B5EF4-FFF2-40B4-BE49-F238E27FC236}">
              <a16:creationId xmlns:a16="http://schemas.microsoft.com/office/drawing/2014/main" id="{00000000-0008-0000-0200-000022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51" name="Text Box 49">
          <a:extLst>
            <a:ext uri="{FF2B5EF4-FFF2-40B4-BE49-F238E27FC236}">
              <a16:creationId xmlns:a16="http://schemas.microsoft.com/office/drawing/2014/main" id="{00000000-0008-0000-0200-000023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52" name="Text Box 50">
          <a:extLst>
            <a:ext uri="{FF2B5EF4-FFF2-40B4-BE49-F238E27FC236}">
              <a16:creationId xmlns:a16="http://schemas.microsoft.com/office/drawing/2014/main" id="{00000000-0008-0000-0200-000024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53" name="Text Box 52">
          <a:extLst>
            <a:ext uri="{FF2B5EF4-FFF2-40B4-BE49-F238E27FC236}">
              <a16:creationId xmlns:a16="http://schemas.microsoft.com/office/drawing/2014/main" id="{00000000-0008-0000-0200-000025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54" name="Text Box 53">
          <a:extLst>
            <a:ext uri="{FF2B5EF4-FFF2-40B4-BE49-F238E27FC236}">
              <a16:creationId xmlns:a16="http://schemas.microsoft.com/office/drawing/2014/main" id="{00000000-0008-0000-0200-000026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55" name="Text Box 55">
          <a:extLst>
            <a:ext uri="{FF2B5EF4-FFF2-40B4-BE49-F238E27FC236}">
              <a16:creationId xmlns:a16="http://schemas.microsoft.com/office/drawing/2014/main" id="{00000000-0008-0000-0200-000027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56" name="Text Box 56">
          <a:extLst>
            <a:ext uri="{FF2B5EF4-FFF2-40B4-BE49-F238E27FC236}">
              <a16:creationId xmlns:a16="http://schemas.microsoft.com/office/drawing/2014/main" id="{00000000-0008-0000-0200-000028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57" name="Text Box 57">
          <a:extLst>
            <a:ext uri="{FF2B5EF4-FFF2-40B4-BE49-F238E27FC236}">
              <a16:creationId xmlns:a16="http://schemas.microsoft.com/office/drawing/2014/main" id="{00000000-0008-0000-0200-000029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58" name="Text Box 58">
          <a:extLst>
            <a:ext uri="{FF2B5EF4-FFF2-40B4-BE49-F238E27FC236}">
              <a16:creationId xmlns:a16="http://schemas.microsoft.com/office/drawing/2014/main" id="{00000000-0008-0000-0200-00002A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59" name="Text Box 59">
          <a:extLst>
            <a:ext uri="{FF2B5EF4-FFF2-40B4-BE49-F238E27FC236}">
              <a16:creationId xmlns:a16="http://schemas.microsoft.com/office/drawing/2014/main" id="{00000000-0008-0000-0200-00002B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60" name="Text Box 60">
          <a:extLst>
            <a:ext uri="{FF2B5EF4-FFF2-40B4-BE49-F238E27FC236}">
              <a16:creationId xmlns:a16="http://schemas.microsoft.com/office/drawing/2014/main" id="{00000000-0008-0000-0200-00002C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61" name="Text Box 61">
          <a:extLst>
            <a:ext uri="{FF2B5EF4-FFF2-40B4-BE49-F238E27FC236}">
              <a16:creationId xmlns:a16="http://schemas.microsoft.com/office/drawing/2014/main" id="{00000000-0008-0000-0200-00002D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62" name="Text Box 62">
          <a:extLst>
            <a:ext uri="{FF2B5EF4-FFF2-40B4-BE49-F238E27FC236}">
              <a16:creationId xmlns:a16="http://schemas.microsoft.com/office/drawing/2014/main" id="{00000000-0008-0000-0200-00002E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63" name="Text Box 63">
          <a:extLst>
            <a:ext uri="{FF2B5EF4-FFF2-40B4-BE49-F238E27FC236}">
              <a16:creationId xmlns:a16="http://schemas.microsoft.com/office/drawing/2014/main" id="{00000000-0008-0000-0200-00002F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64" name="Text Box 64">
          <a:extLst>
            <a:ext uri="{FF2B5EF4-FFF2-40B4-BE49-F238E27FC236}">
              <a16:creationId xmlns:a16="http://schemas.microsoft.com/office/drawing/2014/main" id="{00000000-0008-0000-0200-000030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65" name="Text Box 66">
          <a:extLst>
            <a:ext uri="{FF2B5EF4-FFF2-40B4-BE49-F238E27FC236}">
              <a16:creationId xmlns:a16="http://schemas.microsoft.com/office/drawing/2014/main" id="{00000000-0008-0000-0200-000031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66" name="Text Box 67">
          <a:extLst>
            <a:ext uri="{FF2B5EF4-FFF2-40B4-BE49-F238E27FC236}">
              <a16:creationId xmlns:a16="http://schemas.microsoft.com/office/drawing/2014/main" id="{00000000-0008-0000-0200-000032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67" name="Text Box 68">
          <a:extLst>
            <a:ext uri="{FF2B5EF4-FFF2-40B4-BE49-F238E27FC236}">
              <a16:creationId xmlns:a16="http://schemas.microsoft.com/office/drawing/2014/main" id="{00000000-0008-0000-0200-000033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68" name="Text Box 69">
          <a:extLst>
            <a:ext uri="{FF2B5EF4-FFF2-40B4-BE49-F238E27FC236}">
              <a16:creationId xmlns:a16="http://schemas.microsoft.com/office/drawing/2014/main" id="{00000000-0008-0000-0200-000034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69" name="Text Box 70">
          <a:extLst>
            <a:ext uri="{FF2B5EF4-FFF2-40B4-BE49-F238E27FC236}">
              <a16:creationId xmlns:a16="http://schemas.microsoft.com/office/drawing/2014/main" id="{00000000-0008-0000-0200-000035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70" name="Text Box 71">
          <a:extLst>
            <a:ext uri="{FF2B5EF4-FFF2-40B4-BE49-F238E27FC236}">
              <a16:creationId xmlns:a16="http://schemas.microsoft.com/office/drawing/2014/main" id="{00000000-0008-0000-0200-000036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71" name="Text Box 72">
          <a:extLst>
            <a:ext uri="{FF2B5EF4-FFF2-40B4-BE49-F238E27FC236}">
              <a16:creationId xmlns:a16="http://schemas.microsoft.com/office/drawing/2014/main" id="{00000000-0008-0000-0200-000037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72" name="Text Box 73">
          <a:extLst>
            <a:ext uri="{FF2B5EF4-FFF2-40B4-BE49-F238E27FC236}">
              <a16:creationId xmlns:a16="http://schemas.microsoft.com/office/drawing/2014/main" id="{00000000-0008-0000-0200-000038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73" name="Text Box 74">
          <a:extLst>
            <a:ext uri="{FF2B5EF4-FFF2-40B4-BE49-F238E27FC236}">
              <a16:creationId xmlns:a16="http://schemas.microsoft.com/office/drawing/2014/main" id="{00000000-0008-0000-0200-000039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74" name="Text Box 75">
          <a:extLst>
            <a:ext uri="{FF2B5EF4-FFF2-40B4-BE49-F238E27FC236}">
              <a16:creationId xmlns:a16="http://schemas.microsoft.com/office/drawing/2014/main" id="{00000000-0008-0000-0200-00003A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75" name="Text Box 77">
          <a:extLst>
            <a:ext uri="{FF2B5EF4-FFF2-40B4-BE49-F238E27FC236}">
              <a16:creationId xmlns:a16="http://schemas.microsoft.com/office/drawing/2014/main" id="{00000000-0008-0000-0200-00003B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76" name="Text Box 78">
          <a:extLst>
            <a:ext uri="{FF2B5EF4-FFF2-40B4-BE49-F238E27FC236}">
              <a16:creationId xmlns:a16="http://schemas.microsoft.com/office/drawing/2014/main" id="{00000000-0008-0000-0200-00003C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77" name="Text Box 80">
          <a:extLst>
            <a:ext uri="{FF2B5EF4-FFF2-40B4-BE49-F238E27FC236}">
              <a16:creationId xmlns:a16="http://schemas.microsoft.com/office/drawing/2014/main" id="{00000000-0008-0000-0200-00003D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78" name="Text Box 81">
          <a:extLst>
            <a:ext uri="{FF2B5EF4-FFF2-40B4-BE49-F238E27FC236}">
              <a16:creationId xmlns:a16="http://schemas.microsoft.com/office/drawing/2014/main" id="{00000000-0008-0000-0200-00003E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79" name="Text Box 39">
          <a:extLst>
            <a:ext uri="{FF2B5EF4-FFF2-40B4-BE49-F238E27FC236}">
              <a16:creationId xmlns:a16="http://schemas.microsoft.com/office/drawing/2014/main" id="{00000000-0008-0000-0200-00003F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80" name="Text Box 40">
          <a:extLst>
            <a:ext uri="{FF2B5EF4-FFF2-40B4-BE49-F238E27FC236}">
              <a16:creationId xmlns:a16="http://schemas.microsoft.com/office/drawing/2014/main" id="{00000000-0008-0000-0200-000040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81" name="Text Box 41">
          <a:extLst>
            <a:ext uri="{FF2B5EF4-FFF2-40B4-BE49-F238E27FC236}">
              <a16:creationId xmlns:a16="http://schemas.microsoft.com/office/drawing/2014/main" id="{00000000-0008-0000-0200-000041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82" name="Text Box 42">
          <a:extLst>
            <a:ext uri="{FF2B5EF4-FFF2-40B4-BE49-F238E27FC236}">
              <a16:creationId xmlns:a16="http://schemas.microsoft.com/office/drawing/2014/main" id="{00000000-0008-0000-0200-000042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83" name="Text Box 43">
          <a:extLst>
            <a:ext uri="{FF2B5EF4-FFF2-40B4-BE49-F238E27FC236}">
              <a16:creationId xmlns:a16="http://schemas.microsoft.com/office/drawing/2014/main" id="{00000000-0008-0000-0200-000043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84" name="Text Box 44">
          <a:extLst>
            <a:ext uri="{FF2B5EF4-FFF2-40B4-BE49-F238E27FC236}">
              <a16:creationId xmlns:a16="http://schemas.microsoft.com/office/drawing/2014/main" id="{00000000-0008-0000-0200-000044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85" name="Text Box 45">
          <a:extLst>
            <a:ext uri="{FF2B5EF4-FFF2-40B4-BE49-F238E27FC236}">
              <a16:creationId xmlns:a16="http://schemas.microsoft.com/office/drawing/2014/main" id="{00000000-0008-0000-0200-000045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86" name="Text Box 46">
          <a:extLst>
            <a:ext uri="{FF2B5EF4-FFF2-40B4-BE49-F238E27FC236}">
              <a16:creationId xmlns:a16="http://schemas.microsoft.com/office/drawing/2014/main" id="{00000000-0008-0000-0200-000046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87" name="Text Box 47">
          <a:extLst>
            <a:ext uri="{FF2B5EF4-FFF2-40B4-BE49-F238E27FC236}">
              <a16:creationId xmlns:a16="http://schemas.microsoft.com/office/drawing/2014/main" id="{00000000-0008-0000-0200-000047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88" name="Text Box 48">
          <a:extLst>
            <a:ext uri="{FF2B5EF4-FFF2-40B4-BE49-F238E27FC236}">
              <a16:creationId xmlns:a16="http://schemas.microsoft.com/office/drawing/2014/main" id="{00000000-0008-0000-0200-000048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89" name="Text Box 55">
          <a:extLst>
            <a:ext uri="{FF2B5EF4-FFF2-40B4-BE49-F238E27FC236}">
              <a16:creationId xmlns:a16="http://schemas.microsoft.com/office/drawing/2014/main" id="{00000000-0008-0000-0200-000049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90" name="Text Box 56">
          <a:extLst>
            <a:ext uri="{FF2B5EF4-FFF2-40B4-BE49-F238E27FC236}">
              <a16:creationId xmlns:a16="http://schemas.microsoft.com/office/drawing/2014/main" id="{00000000-0008-0000-0200-00004A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91" name="Text Box 57">
          <a:extLst>
            <a:ext uri="{FF2B5EF4-FFF2-40B4-BE49-F238E27FC236}">
              <a16:creationId xmlns:a16="http://schemas.microsoft.com/office/drawing/2014/main" id="{00000000-0008-0000-0200-00004B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92" name="Text Box 58">
          <a:extLst>
            <a:ext uri="{FF2B5EF4-FFF2-40B4-BE49-F238E27FC236}">
              <a16:creationId xmlns:a16="http://schemas.microsoft.com/office/drawing/2014/main" id="{00000000-0008-0000-0200-00004C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93" name="Text Box 59">
          <a:extLst>
            <a:ext uri="{FF2B5EF4-FFF2-40B4-BE49-F238E27FC236}">
              <a16:creationId xmlns:a16="http://schemas.microsoft.com/office/drawing/2014/main" id="{00000000-0008-0000-0200-00004D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94" name="Text Box 60">
          <a:extLst>
            <a:ext uri="{FF2B5EF4-FFF2-40B4-BE49-F238E27FC236}">
              <a16:creationId xmlns:a16="http://schemas.microsoft.com/office/drawing/2014/main" id="{00000000-0008-0000-0200-00004E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95" name="Text Box 61">
          <a:extLst>
            <a:ext uri="{FF2B5EF4-FFF2-40B4-BE49-F238E27FC236}">
              <a16:creationId xmlns:a16="http://schemas.microsoft.com/office/drawing/2014/main" id="{00000000-0008-0000-0200-00004F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96" name="Text Box 62">
          <a:extLst>
            <a:ext uri="{FF2B5EF4-FFF2-40B4-BE49-F238E27FC236}">
              <a16:creationId xmlns:a16="http://schemas.microsoft.com/office/drawing/2014/main" id="{00000000-0008-0000-0200-000050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97" name="Text Box 63">
          <a:extLst>
            <a:ext uri="{FF2B5EF4-FFF2-40B4-BE49-F238E27FC236}">
              <a16:creationId xmlns:a16="http://schemas.microsoft.com/office/drawing/2014/main" id="{00000000-0008-0000-0200-000051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98" name="Text Box 64">
          <a:extLst>
            <a:ext uri="{FF2B5EF4-FFF2-40B4-BE49-F238E27FC236}">
              <a16:creationId xmlns:a16="http://schemas.microsoft.com/office/drawing/2014/main" id="{00000000-0008-0000-0200-000052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899" name="Text Box 66">
          <a:extLst>
            <a:ext uri="{FF2B5EF4-FFF2-40B4-BE49-F238E27FC236}">
              <a16:creationId xmlns:a16="http://schemas.microsoft.com/office/drawing/2014/main" id="{00000000-0008-0000-0200-000053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00" name="Text Box 67">
          <a:extLst>
            <a:ext uri="{FF2B5EF4-FFF2-40B4-BE49-F238E27FC236}">
              <a16:creationId xmlns:a16="http://schemas.microsoft.com/office/drawing/2014/main" id="{00000000-0008-0000-0200-000054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01" name="Text Box 68">
          <a:extLst>
            <a:ext uri="{FF2B5EF4-FFF2-40B4-BE49-F238E27FC236}">
              <a16:creationId xmlns:a16="http://schemas.microsoft.com/office/drawing/2014/main" id="{00000000-0008-0000-0200-000055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02" name="Text Box 69">
          <a:extLst>
            <a:ext uri="{FF2B5EF4-FFF2-40B4-BE49-F238E27FC236}">
              <a16:creationId xmlns:a16="http://schemas.microsoft.com/office/drawing/2014/main" id="{00000000-0008-0000-0200-000056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03" name="Text Box 70">
          <a:extLst>
            <a:ext uri="{FF2B5EF4-FFF2-40B4-BE49-F238E27FC236}">
              <a16:creationId xmlns:a16="http://schemas.microsoft.com/office/drawing/2014/main" id="{00000000-0008-0000-0200-000057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04" name="Text Box 71">
          <a:extLst>
            <a:ext uri="{FF2B5EF4-FFF2-40B4-BE49-F238E27FC236}">
              <a16:creationId xmlns:a16="http://schemas.microsoft.com/office/drawing/2014/main" id="{00000000-0008-0000-0200-000058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05" name="Text Box 72">
          <a:extLst>
            <a:ext uri="{FF2B5EF4-FFF2-40B4-BE49-F238E27FC236}">
              <a16:creationId xmlns:a16="http://schemas.microsoft.com/office/drawing/2014/main" id="{00000000-0008-0000-0200-000059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06" name="Text Box 73">
          <a:extLst>
            <a:ext uri="{FF2B5EF4-FFF2-40B4-BE49-F238E27FC236}">
              <a16:creationId xmlns:a16="http://schemas.microsoft.com/office/drawing/2014/main" id="{00000000-0008-0000-0200-00005A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07" name="Text Box 74">
          <a:extLst>
            <a:ext uri="{FF2B5EF4-FFF2-40B4-BE49-F238E27FC236}">
              <a16:creationId xmlns:a16="http://schemas.microsoft.com/office/drawing/2014/main" id="{00000000-0008-0000-0200-00005B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08" name="Text Box 75">
          <a:extLst>
            <a:ext uri="{FF2B5EF4-FFF2-40B4-BE49-F238E27FC236}">
              <a16:creationId xmlns:a16="http://schemas.microsoft.com/office/drawing/2014/main" id="{00000000-0008-0000-0200-00005C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09" name="Text Box 77">
          <a:extLst>
            <a:ext uri="{FF2B5EF4-FFF2-40B4-BE49-F238E27FC236}">
              <a16:creationId xmlns:a16="http://schemas.microsoft.com/office/drawing/2014/main" id="{00000000-0008-0000-0200-00005D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10" name="Text Box 78">
          <a:extLst>
            <a:ext uri="{FF2B5EF4-FFF2-40B4-BE49-F238E27FC236}">
              <a16:creationId xmlns:a16="http://schemas.microsoft.com/office/drawing/2014/main" id="{00000000-0008-0000-0200-00005E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11" name="Text Box 80">
          <a:extLst>
            <a:ext uri="{FF2B5EF4-FFF2-40B4-BE49-F238E27FC236}">
              <a16:creationId xmlns:a16="http://schemas.microsoft.com/office/drawing/2014/main" id="{00000000-0008-0000-0200-00005F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12" name="Text Box 81">
          <a:extLst>
            <a:ext uri="{FF2B5EF4-FFF2-40B4-BE49-F238E27FC236}">
              <a16:creationId xmlns:a16="http://schemas.microsoft.com/office/drawing/2014/main" id="{00000000-0008-0000-0200-000060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13" name="Text Box 39">
          <a:extLst>
            <a:ext uri="{FF2B5EF4-FFF2-40B4-BE49-F238E27FC236}">
              <a16:creationId xmlns:a16="http://schemas.microsoft.com/office/drawing/2014/main" id="{00000000-0008-0000-0200-000061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14" name="Text Box 40">
          <a:extLst>
            <a:ext uri="{FF2B5EF4-FFF2-40B4-BE49-F238E27FC236}">
              <a16:creationId xmlns:a16="http://schemas.microsoft.com/office/drawing/2014/main" id="{00000000-0008-0000-0200-000062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15" name="Text Box 41">
          <a:extLst>
            <a:ext uri="{FF2B5EF4-FFF2-40B4-BE49-F238E27FC236}">
              <a16:creationId xmlns:a16="http://schemas.microsoft.com/office/drawing/2014/main" id="{00000000-0008-0000-0200-000063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16" name="Text Box 42">
          <a:extLst>
            <a:ext uri="{FF2B5EF4-FFF2-40B4-BE49-F238E27FC236}">
              <a16:creationId xmlns:a16="http://schemas.microsoft.com/office/drawing/2014/main" id="{00000000-0008-0000-0200-000064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17" name="Text Box 43">
          <a:extLst>
            <a:ext uri="{FF2B5EF4-FFF2-40B4-BE49-F238E27FC236}">
              <a16:creationId xmlns:a16="http://schemas.microsoft.com/office/drawing/2014/main" id="{00000000-0008-0000-0200-000065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18" name="Text Box 44">
          <a:extLst>
            <a:ext uri="{FF2B5EF4-FFF2-40B4-BE49-F238E27FC236}">
              <a16:creationId xmlns:a16="http://schemas.microsoft.com/office/drawing/2014/main" id="{00000000-0008-0000-0200-000066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19" name="Text Box 45">
          <a:extLst>
            <a:ext uri="{FF2B5EF4-FFF2-40B4-BE49-F238E27FC236}">
              <a16:creationId xmlns:a16="http://schemas.microsoft.com/office/drawing/2014/main" id="{00000000-0008-0000-0200-000067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20" name="Text Box 46">
          <a:extLst>
            <a:ext uri="{FF2B5EF4-FFF2-40B4-BE49-F238E27FC236}">
              <a16:creationId xmlns:a16="http://schemas.microsoft.com/office/drawing/2014/main" id="{00000000-0008-0000-0200-000068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21" name="Text Box 47">
          <a:extLst>
            <a:ext uri="{FF2B5EF4-FFF2-40B4-BE49-F238E27FC236}">
              <a16:creationId xmlns:a16="http://schemas.microsoft.com/office/drawing/2014/main" id="{00000000-0008-0000-0200-000069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22" name="Text Box 48">
          <a:extLst>
            <a:ext uri="{FF2B5EF4-FFF2-40B4-BE49-F238E27FC236}">
              <a16:creationId xmlns:a16="http://schemas.microsoft.com/office/drawing/2014/main" id="{00000000-0008-0000-0200-00006A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23" name="Text Box 55">
          <a:extLst>
            <a:ext uri="{FF2B5EF4-FFF2-40B4-BE49-F238E27FC236}">
              <a16:creationId xmlns:a16="http://schemas.microsoft.com/office/drawing/2014/main" id="{00000000-0008-0000-0200-00006B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24" name="Text Box 56">
          <a:extLst>
            <a:ext uri="{FF2B5EF4-FFF2-40B4-BE49-F238E27FC236}">
              <a16:creationId xmlns:a16="http://schemas.microsoft.com/office/drawing/2014/main" id="{00000000-0008-0000-0200-00006C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25" name="Text Box 57">
          <a:extLst>
            <a:ext uri="{FF2B5EF4-FFF2-40B4-BE49-F238E27FC236}">
              <a16:creationId xmlns:a16="http://schemas.microsoft.com/office/drawing/2014/main" id="{00000000-0008-0000-0200-00006D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26" name="Text Box 58">
          <a:extLst>
            <a:ext uri="{FF2B5EF4-FFF2-40B4-BE49-F238E27FC236}">
              <a16:creationId xmlns:a16="http://schemas.microsoft.com/office/drawing/2014/main" id="{00000000-0008-0000-0200-00006E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27" name="Text Box 59">
          <a:extLst>
            <a:ext uri="{FF2B5EF4-FFF2-40B4-BE49-F238E27FC236}">
              <a16:creationId xmlns:a16="http://schemas.microsoft.com/office/drawing/2014/main" id="{00000000-0008-0000-0200-00006F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28" name="Text Box 60">
          <a:extLst>
            <a:ext uri="{FF2B5EF4-FFF2-40B4-BE49-F238E27FC236}">
              <a16:creationId xmlns:a16="http://schemas.microsoft.com/office/drawing/2014/main" id="{00000000-0008-0000-0200-000070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29" name="Text Box 61">
          <a:extLst>
            <a:ext uri="{FF2B5EF4-FFF2-40B4-BE49-F238E27FC236}">
              <a16:creationId xmlns:a16="http://schemas.microsoft.com/office/drawing/2014/main" id="{00000000-0008-0000-0200-000071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30" name="Text Box 62">
          <a:extLst>
            <a:ext uri="{FF2B5EF4-FFF2-40B4-BE49-F238E27FC236}">
              <a16:creationId xmlns:a16="http://schemas.microsoft.com/office/drawing/2014/main" id="{00000000-0008-0000-0200-000072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31" name="Text Box 63">
          <a:extLst>
            <a:ext uri="{FF2B5EF4-FFF2-40B4-BE49-F238E27FC236}">
              <a16:creationId xmlns:a16="http://schemas.microsoft.com/office/drawing/2014/main" id="{00000000-0008-0000-0200-000073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32" name="Text Box 64">
          <a:extLst>
            <a:ext uri="{FF2B5EF4-FFF2-40B4-BE49-F238E27FC236}">
              <a16:creationId xmlns:a16="http://schemas.microsoft.com/office/drawing/2014/main" id="{00000000-0008-0000-0200-000074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33" name="Text Box 66">
          <a:extLst>
            <a:ext uri="{FF2B5EF4-FFF2-40B4-BE49-F238E27FC236}">
              <a16:creationId xmlns:a16="http://schemas.microsoft.com/office/drawing/2014/main" id="{00000000-0008-0000-0200-000075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34" name="Text Box 67">
          <a:extLst>
            <a:ext uri="{FF2B5EF4-FFF2-40B4-BE49-F238E27FC236}">
              <a16:creationId xmlns:a16="http://schemas.microsoft.com/office/drawing/2014/main" id="{00000000-0008-0000-0200-000076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35" name="Text Box 68">
          <a:extLst>
            <a:ext uri="{FF2B5EF4-FFF2-40B4-BE49-F238E27FC236}">
              <a16:creationId xmlns:a16="http://schemas.microsoft.com/office/drawing/2014/main" id="{00000000-0008-0000-0200-000077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36" name="Text Box 69">
          <a:extLst>
            <a:ext uri="{FF2B5EF4-FFF2-40B4-BE49-F238E27FC236}">
              <a16:creationId xmlns:a16="http://schemas.microsoft.com/office/drawing/2014/main" id="{00000000-0008-0000-0200-000078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37" name="Text Box 70">
          <a:extLst>
            <a:ext uri="{FF2B5EF4-FFF2-40B4-BE49-F238E27FC236}">
              <a16:creationId xmlns:a16="http://schemas.microsoft.com/office/drawing/2014/main" id="{00000000-0008-0000-0200-000079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38" name="Text Box 71">
          <a:extLst>
            <a:ext uri="{FF2B5EF4-FFF2-40B4-BE49-F238E27FC236}">
              <a16:creationId xmlns:a16="http://schemas.microsoft.com/office/drawing/2014/main" id="{00000000-0008-0000-0200-00007A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39" name="Text Box 72">
          <a:extLst>
            <a:ext uri="{FF2B5EF4-FFF2-40B4-BE49-F238E27FC236}">
              <a16:creationId xmlns:a16="http://schemas.microsoft.com/office/drawing/2014/main" id="{00000000-0008-0000-0200-00007B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40" name="Text Box 73">
          <a:extLst>
            <a:ext uri="{FF2B5EF4-FFF2-40B4-BE49-F238E27FC236}">
              <a16:creationId xmlns:a16="http://schemas.microsoft.com/office/drawing/2014/main" id="{00000000-0008-0000-0200-00007C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41" name="Text Box 74">
          <a:extLst>
            <a:ext uri="{FF2B5EF4-FFF2-40B4-BE49-F238E27FC236}">
              <a16:creationId xmlns:a16="http://schemas.microsoft.com/office/drawing/2014/main" id="{00000000-0008-0000-0200-00007D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42" name="Text Box 75">
          <a:extLst>
            <a:ext uri="{FF2B5EF4-FFF2-40B4-BE49-F238E27FC236}">
              <a16:creationId xmlns:a16="http://schemas.microsoft.com/office/drawing/2014/main" id="{00000000-0008-0000-0200-00007E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43" name="Text Box 77">
          <a:extLst>
            <a:ext uri="{FF2B5EF4-FFF2-40B4-BE49-F238E27FC236}">
              <a16:creationId xmlns:a16="http://schemas.microsoft.com/office/drawing/2014/main" id="{00000000-0008-0000-0200-00007F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44" name="Text Box 78">
          <a:extLst>
            <a:ext uri="{FF2B5EF4-FFF2-40B4-BE49-F238E27FC236}">
              <a16:creationId xmlns:a16="http://schemas.microsoft.com/office/drawing/2014/main" id="{00000000-0008-0000-0200-000080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45" name="Text Box 80">
          <a:extLst>
            <a:ext uri="{FF2B5EF4-FFF2-40B4-BE49-F238E27FC236}">
              <a16:creationId xmlns:a16="http://schemas.microsoft.com/office/drawing/2014/main" id="{00000000-0008-0000-0200-000081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46" name="Text Box 81">
          <a:extLst>
            <a:ext uri="{FF2B5EF4-FFF2-40B4-BE49-F238E27FC236}">
              <a16:creationId xmlns:a16="http://schemas.microsoft.com/office/drawing/2014/main" id="{00000000-0008-0000-0200-000082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47" name="Text Box 39">
          <a:extLst>
            <a:ext uri="{FF2B5EF4-FFF2-40B4-BE49-F238E27FC236}">
              <a16:creationId xmlns:a16="http://schemas.microsoft.com/office/drawing/2014/main" id="{00000000-0008-0000-0200-000083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48" name="Text Box 40">
          <a:extLst>
            <a:ext uri="{FF2B5EF4-FFF2-40B4-BE49-F238E27FC236}">
              <a16:creationId xmlns:a16="http://schemas.microsoft.com/office/drawing/2014/main" id="{00000000-0008-0000-0200-000084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49" name="Text Box 41">
          <a:extLst>
            <a:ext uri="{FF2B5EF4-FFF2-40B4-BE49-F238E27FC236}">
              <a16:creationId xmlns:a16="http://schemas.microsoft.com/office/drawing/2014/main" id="{00000000-0008-0000-0200-000085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50" name="Text Box 42">
          <a:extLst>
            <a:ext uri="{FF2B5EF4-FFF2-40B4-BE49-F238E27FC236}">
              <a16:creationId xmlns:a16="http://schemas.microsoft.com/office/drawing/2014/main" id="{00000000-0008-0000-0200-000086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51" name="Text Box 43">
          <a:extLst>
            <a:ext uri="{FF2B5EF4-FFF2-40B4-BE49-F238E27FC236}">
              <a16:creationId xmlns:a16="http://schemas.microsoft.com/office/drawing/2014/main" id="{00000000-0008-0000-0200-000087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52" name="Text Box 44">
          <a:extLst>
            <a:ext uri="{FF2B5EF4-FFF2-40B4-BE49-F238E27FC236}">
              <a16:creationId xmlns:a16="http://schemas.microsoft.com/office/drawing/2014/main" id="{00000000-0008-0000-0200-000088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53" name="Text Box 45">
          <a:extLst>
            <a:ext uri="{FF2B5EF4-FFF2-40B4-BE49-F238E27FC236}">
              <a16:creationId xmlns:a16="http://schemas.microsoft.com/office/drawing/2014/main" id="{00000000-0008-0000-0200-000089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54" name="Text Box 46">
          <a:extLst>
            <a:ext uri="{FF2B5EF4-FFF2-40B4-BE49-F238E27FC236}">
              <a16:creationId xmlns:a16="http://schemas.microsoft.com/office/drawing/2014/main" id="{00000000-0008-0000-0200-00008A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55" name="Text Box 47">
          <a:extLst>
            <a:ext uri="{FF2B5EF4-FFF2-40B4-BE49-F238E27FC236}">
              <a16:creationId xmlns:a16="http://schemas.microsoft.com/office/drawing/2014/main" id="{00000000-0008-0000-0200-00008B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56" name="Text Box 48">
          <a:extLst>
            <a:ext uri="{FF2B5EF4-FFF2-40B4-BE49-F238E27FC236}">
              <a16:creationId xmlns:a16="http://schemas.microsoft.com/office/drawing/2014/main" id="{00000000-0008-0000-0200-00008C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57" name="Text Box 55">
          <a:extLst>
            <a:ext uri="{FF2B5EF4-FFF2-40B4-BE49-F238E27FC236}">
              <a16:creationId xmlns:a16="http://schemas.microsoft.com/office/drawing/2014/main" id="{00000000-0008-0000-0200-00008D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58" name="Text Box 56">
          <a:extLst>
            <a:ext uri="{FF2B5EF4-FFF2-40B4-BE49-F238E27FC236}">
              <a16:creationId xmlns:a16="http://schemas.microsoft.com/office/drawing/2014/main" id="{00000000-0008-0000-0200-00008E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59" name="Text Box 57">
          <a:extLst>
            <a:ext uri="{FF2B5EF4-FFF2-40B4-BE49-F238E27FC236}">
              <a16:creationId xmlns:a16="http://schemas.microsoft.com/office/drawing/2014/main" id="{00000000-0008-0000-0200-00008F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60" name="Text Box 58">
          <a:extLst>
            <a:ext uri="{FF2B5EF4-FFF2-40B4-BE49-F238E27FC236}">
              <a16:creationId xmlns:a16="http://schemas.microsoft.com/office/drawing/2014/main" id="{00000000-0008-0000-0200-000090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61" name="Text Box 59">
          <a:extLst>
            <a:ext uri="{FF2B5EF4-FFF2-40B4-BE49-F238E27FC236}">
              <a16:creationId xmlns:a16="http://schemas.microsoft.com/office/drawing/2014/main" id="{00000000-0008-0000-0200-000091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62" name="Text Box 60">
          <a:extLst>
            <a:ext uri="{FF2B5EF4-FFF2-40B4-BE49-F238E27FC236}">
              <a16:creationId xmlns:a16="http://schemas.microsoft.com/office/drawing/2014/main" id="{00000000-0008-0000-0200-000092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63" name="Text Box 61">
          <a:extLst>
            <a:ext uri="{FF2B5EF4-FFF2-40B4-BE49-F238E27FC236}">
              <a16:creationId xmlns:a16="http://schemas.microsoft.com/office/drawing/2014/main" id="{00000000-0008-0000-0200-000093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64" name="Text Box 62">
          <a:extLst>
            <a:ext uri="{FF2B5EF4-FFF2-40B4-BE49-F238E27FC236}">
              <a16:creationId xmlns:a16="http://schemas.microsoft.com/office/drawing/2014/main" id="{00000000-0008-0000-0200-000094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65" name="Text Box 63">
          <a:extLst>
            <a:ext uri="{FF2B5EF4-FFF2-40B4-BE49-F238E27FC236}">
              <a16:creationId xmlns:a16="http://schemas.microsoft.com/office/drawing/2014/main" id="{00000000-0008-0000-0200-000095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66" name="Text Box 64">
          <a:extLst>
            <a:ext uri="{FF2B5EF4-FFF2-40B4-BE49-F238E27FC236}">
              <a16:creationId xmlns:a16="http://schemas.microsoft.com/office/drawing/2014/main" id="{00000000-0008-0000-0200-000096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67" name="Text Box 66">
          <a:extLst>
            <a:ext uri="{FF2B5EF4-FFF2-40B4-BE49-F238E27FC236}">
              <a16:creationId xmlns:a16="http://schemas.microsoft.com/office/drawing/2014/main" id="{00000000-0008-0000-0200-000097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68" name="Text Box 67">
          <a:extLst>
            <a:ext uri="{FF2B5EF4-FFF2-40B4-BE49-F238E27FC236}">
              <a16:creationId xmlns:a16="http://schemas.microsoft.com/office/drawing/2014/main" id="{00000000-0008-0000-0200-000098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69" name="Text Box 68">
          <a:extLst>
            <a:ext uri="{FF2B5EF4-FFF2-40B4-BE49-F238E27FC236}">
              <a16:creationId xmlns:a16="http://schemas.microsoft.com/office/drawing/2014/main" id="{00000000-0008-0000-0200-000099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70" name="Text Box 69">
          <a:extLst>
            <a:ext uri="{FF2B5EF4-FFF2-40B4-BE49-F238E27FC236}">
              <a16:creationId xmlns:a16="http://schemas.microsoft.com/office/drawing/2014/main" id="{00000000-0008-0000-0200-00009A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71" name="Text Box 70">
          <a:extLst>
            <a:ext uri="{FF2B5EF4-FFF2-40B4-BE49-F238E27FC236}">
              <a16:creationId xmlns:a16="http://schemas.microsoft.com/office/drawing/2014/main" id="{00000000-0008-0000-0200-00009B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72" name="Text Box 71">
          <a:extLst>
            <a:ext uri="{FF2B5EF4-FFF2-40B4-BE49-F238E27FC236}">
              <a16:creationId xmlns:a16="http://schemas.microsoft.com/office/drawing/2014/main" id="{00000000-0008-0000-0200-00009C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73" name="Text Box 72">
          <a:extLst>
            <a:ext uri="{FF2B5EF4-FFF2-40B4-BE49-F238E27FC236}">
              <a16:creationId xmlns:a16="http://schemas.microsoft.com/office/drawing/2014/main" id="{00000000-0008-0000-0200-00009D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74" name="Text Box 73">
          <a:extLst>
            <a:ext uri="{FF2B5EF4-FFF2-40B4-BE49-F238E27FC236}">
              <a16:creationId xmlns:a16="http://schemas.microsoft.com/office/drawing/2014/main" id="{00000000-0008-0000-0200-00009E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75" name="Text Box 74">
          <a:extLst>
            <a:ext uri="{FF2B5EF4-FFF2-40B4-BE49-F238E27FC236}">
              <a16:creationId xmlns:a16="http://schemas.microsoft.com/office/drawing/2014/main" id="{00000000-0008-0000-0200-00009F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76" name="Text Box 75">
          <a:extLst>
            <a:ext uri="{FF2B5EF4-FFF2-40B4-BE49-F238E27FC236}">
              <a16:creationId xmlns:a16="http://schemas.microsoft.com/office/drawing/2014/main" id="{00000000-0008-0000-0200-0000A0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77" name="Text Box 77">
          <a:extLst>
            <a:ext uri="{FF2B5EF4-FFF2-40B4-BE49-F238E27FC236}">
              <a16:creationId xmlns:a16="http://schemas.microsoft.com/office/drawing/2014/main" id="{00000000-0008-0000-0200-0000A1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78" name="Text Box 78">
          <a:extLst>
            <a:ext uri="{FF2B5EF4-FFF2-40B4-BE49-F238E27FC236}">
              <a16:creationId xmlns:a16="http://schemas.microsoft.com/office/drawing/2014/main" id="{00000000-0008-0000-0200-0000A2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79" name="Text Box 80">
          <a:extLst>
            <a:ext uri="{FF2B5EF4-FFF2-40B4-BE49-F238E27FC236}">
              <a16:creationId xmlns:a16="http://schemas.microsoft.com/office/drawing/2014/main" id="{00000000-0008-0000-0200-0000A3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80" name="Text Box 8">
          <a:extLst>
            <a:ext uri="{FF2B5EF4-FFF2-40B4-BE49-F238E27FC236}">
              <a16:creationId xmlns:a16="http://schemas.microsoft.com/office/drawing/2014/main" id="{00000000-0008-0000-0200-0000A4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81" name="Text Box 9">
          <a:extLst>
            <a:ext uri="{FF2B5EF4-FFF2-40B4-BE49-F238E27FC236}">
              <a16:creationId xmlns:a16="http://schemas.microsoft.com/office/drawing/2014/main" id="{00000000-0008-0000-0200-0000A5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82" name="Text Box 10">
          <a:extLst>
            <a:ext uri="{FF2B5EF4-FFF2-40B4-BE49-F238E27FC236}">
              <a16:creationId xmlns:a16="http://schemas.microsoft.com/office/drawing/2014/main" id="{00000000-0008-0000-0200-0000A6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83" name="Text Box 11">
          <a:extLst>
            <a:ext uri="{FF2B5EF4-FFF2-40B4-BE49-F238E27FC236}">
              <a16:creationId xmlns:a16="http://schemas.microsoft.com/office/drawing/2014/main" id="{00000000-0008-0000-0200-0000A7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84" name="Text Box 12">
          <a:extLst>
            <a:ext uri="{FF2B5EF4-FFF2-40B4-BE49-F238E27FC236}">
              <a16:creationId xmlns:a16="http://schemas.microsoft.com/office/drawing/2014/main" id="{00000000-0008-0000-0200-0000A8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85" name="Text Box 49">
          <a:extLst>
            <a:ext uri="{FF2B5EF4-FFF2-40B4-BE49-F238E27FC236}">
              <a16:creationId xmlns:a16="http://schemas.microsoft.com/office/drawing/2014/main" id="{00000000-0008-0000-0200-0000A9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86" name="Text Box 50">
          <a:extLst>
            <a:ext uri="{FF2B5EF4-FFF2-40B4-BE49-F238E27FC236}">
              <a16:creationId xmlns:a16="http://schemas.microsoft.com/office/drawing/2014/main" id="{00000000-0008-0000-0200-0000AA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87" name="Text Box 52">
          <a:extLst>
            <a:ext uri="{FF2B5EF4-FFF2-40B4-BE49-F238E27FC236}">
              <a16:creationId xmlns:a16="http://schemas.microsoft.com/office/drawing/2014/main" id="{00000000-0008-0000-0200-0000AB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88" name="Text Box 53">
          <a:extLst>
            <a:ext uri="{FF2B5EF4-FFF2-40B4-BE49-F238E27FC236}">
              <a16:creationId xmlns:a16="http://schemas.microsoft.com/office/drawing/2014/main" id="{00000000-0008-0000-0200-0000AC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89" name="Text Box 39">
          <a:extLst>
            <a:ext uri="{FF2B5EF4-FFF2-40B4-BE49-F238E27FC236}">
              <a16:creationId xmlns:a16="http://schemas.microsoft.com/office/drawing/2014/main" id="{00000000-0008-0000-0200-0000AD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90" name="Text Box 40">
          <a:extLst>
            <a:ext uri="{FF2B5EF4-FFF2-40B4-BE49-F238E27FC236}">
              <a16:creationId xmlns:a16="http://schemas.microsoft.com/office/drawing/2014/main" id="{00000000-0008-0000-0200-0000AE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91" name="Text Box 41">
          <a:extLst>
            <a:ext uri="{FF2B5EF4-FFF2-40B4-BE49-F238E27FC236}">
              <a16:creationId xmlns:a16="http://schemas.microsoft.com/office/drawing/2014/main" id="{00000000-0008-0000-0200-0000AF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92" name="Text Box 42">
          <a:extLst>
            <a:ext uri="{FF2B5EF4-FFF2-40B4-BE49-F238E27FC236}">
              <a16:creationId xmlns:a16="http://schemas.microsoft.com/office/drawing/2014/main" id="{00000000-0008-0000-0200-0000B0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93" name="Text Box 43">
          <a:extLst>
            <a:ext uri="{FF2B5EF4-FFF2-40B4-BE49-F238E27FC236}">
              <a16:creationId xmlns:a16="http://schemas.microsoft.com/office/drawing/2014/main" id="{00000000-0008-0000-0200-0000B1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94" name="Text Box 44">
          <a:extLst>
            <a:ext uri="{FF2B5EF4-FFF2-40B4-BE49-F238E27FC236}">
              <a16:creationId xmlns:a16="http://schemas.microsoft.com/office/drawing/2014/main" id="{00000000-0008-0000-0200-0000B2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95" name="Text Box 45">
          <a:extLst>
            <a:ext uri="{FF2B5EF4-FFF2-40B4-BE49-F238E27FC236}">
              <a16:creationId xmlns:a16="http://schemas.microsoft.com/office/drawing/2014/main" id="{00000000-0008-0000-0200-0000B3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96" name="Text Box 46">
          <a:extLst>
            <a:ext uri="{FF2B5EF4-FFF2-40B4-BE49-F238E27FC236}">
              <a16:creationId xmlns:a16="http://schemas.microsoft.com/office/drawing/2014/main" id="{00000000-0008-0000-0200-0000B4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97" name="Text Box 47">
          <a:extLst>
            <a:ext uri="{FF2B5EF4-FFF2-40B4-BE49-F238E27FC236}">
              <a16:creationId xmlns:a16="http://schemas.microsoft.com/office/drawing/2014/main" id="{00000000-0008-0000-0200-0000B5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98" name="Text Box 48">
          <a:extLst>
            <a:ext uri="{FF2B5EF4-FFF2-40B4-BE49-F238E27FC236}">
              <a16:creationId xmlns:a16="http://schemas.microsoft.com/office/drawing/2014/main" id="{00000000-0008-0000-0200-0000B6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2999" name="Text Box 55">
          <a:extLst>
            <a:ext uri="{FF2B5EF4-FFF2-40B4-BE49-F238E27FC236}">
              <a16:creationId xmlns:a16="http://schemas.microsoft.com/office/drawing/2014/main" id="{00000000-0008-0000-0200-0000B7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00" name="Text Box 56">
          <a:extLst>
            <a:ext uri="{FF2B5EF4-FFF2-40B4-BE49-F238E27FC236}">
              <a16:creationId xmlns:a16="http://schemas.microsoft.com/office/drawing/2014/main" id="{00000000-0008-0000-0200-0000B8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01" name="Text Box 57">
          <a:extLst>
            <a:ext uri="{FF2B5EF4-FFF2-40B4-BE49-F238E27FC236}">
              <a16:creationId xmlns:a16="http://schemas.microsoft.com/office/drawing/2014/main" id="{00000000-0008-0000-0200-0000B9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02" name="Text Box 58">
          <a:extLst>
            <a:ext uri="{FF2B5EF4-FFF2-40B4-BE49-F238E27FC236}">
              <a16:creationId xmlns:a16="http://schemas.microsoft.com/office/drawing/2014/main" id="{00000000-0008-0000-0200-0000BA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03" name="Text Box 59">
          <a:extLst>
            <a:ext uri="{FF2B5EF4-FFF2-40B4-BE49-F238E27FC236}">
              <a16:creationId xmlns:a16="http://schemas.microsoft.com/office/drawing/2014/main" id="{00000000-0008-0000-0200-0000BB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04" name="Text Box 60">
          <a:extLst>
            <a:ext uri="{FF2B5EF4-FFF2-40B4-BE49-F238E27FC236}">
              <a16:creationId xmlns:a16="http://schemas.microsoft.com/office/drawing/2014/main" id="{00000000-0008-0000-0200-0000BC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05" name="Text Box 61">
          <a:extLst>
            <a:ext uri="{FF2B5EF4-FFF2-40B4-BE49-F238E27FC236}">
              <a16:creationId xmlns:a16="http://schemas.microsoft.com/office/drawing/2014/main" id="{00000000-0008-0000-0200-0000BD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06" name="Text Box 62">
          <a:extLst>
            <a:ext uri="{FF2B5EF4-FFF2-40B4-BE49-F238E27FC236}">
              <a16:creationId xmlns:a16="http://schemas.microsoft.com/office/drawing/2014/main" id="{00000000-0008-0000-0200-0000BE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07" name="Text Box 63">
          <a:extLst>
            <a:ext uri="{FF2B5EF4-FFF2-40B4-BE49-F238E27FC236}">
              <a16:creationId xmlns:a16="http://schemas.microsoft.com/office/drawing/2014/main" id="{00000000-0008-0000-0200-0000BF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08" name="Text Box 64">
          <a:extLst>
            <a:ext uri="{FF2B5EF4-FFF2-40B4-BE49-F238E27FC236}">
              <a16:creationId xmlns:a16="http://schemas.microsoft.com/office/drawing/2014/main" id="{00000000-0008-0000-0200-0000C0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09" name="Text Box 66">
          <a:extLst>
            <a:ext uri="{FF2B5EF4-FFF2-40B4-BE49-F238E27FC236}">
              <a16:creationId xmlns:a16="http://schemas.microsoft.com/office/drawing/2014/main" id="{00000000-0008-0000-0200-0000C1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10" name="Text Box 67">
          <a:extLst>
            <a:ext uri="{FF2B5EF4-FFF2-40B4-BE49-F238E27FC236}">
              <a16:creationId xmlns:a16="http://schemas.microsoft.com/office/drawing/2014/main" id="{00000000-0008-0000-0200-0000C2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11" name="Text Box 68">
          <a:extLst>
            <a:ext uri="{FF2B5EF4-FFF2-40B4-BE49-F238E27FC236}">
              <a16:creationId xmlns:a16="http://schemas.microsoft.com/office/drawing/2014/main" id="{00000000-0008-0000-0200-0000C3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12" name="Text Box 69">
          <a:extLst>
            <a:ext uri="{FF2B5EF4-FFF2-40B4-BE49-F238E27FC236}">
              <a16:creationId xmlns:a16="http://schemas.microsoft.com/office/drawing/2014/main" id="{00000000-0008-0000-0200-0000C4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13" name="Text Box 70">
          <a:extLst>
            <a:ext uri="{FF2B5EF4-FFF2-40B4-BE49-F238E27FC236}">
              <a16:creationId xmlns:a16="http://schemas.microsoft.com/office/drawing/2014/main" id="{00000000-0008-0000-0200-0000C5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14" name="Text Box 71">
          <a:extLst>
            <a:ext uri="{FF2B5EF4-FFF2-40B4-BE49-F238E27FC236}">
              <a16:creationId xmlns:a16="http://schemas.microsoft.com/office/drawing/2014/main" id="{00000000-0008-0000-0200-0000C6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15" name="Text Box 72">
          <a:extLst>
            <a:ext uri="{FF2B5EF4-FFF2-40B4-BE49-F238E27FC236}">
              <a16:creationId xmlns:a16="http://schemas.microsoft.com/office/drawing/2014/main" id="{00000000-0008-0000-0200-0000C7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16" name="Text Box 73">
          <a:extLst>
            <a:ext uri="{FF2B5EF4-FFF2-40B4-BE49-F238E27FC236}">
              <a16:creationId xmlns:a16="http://schemas.microsoft.com/office/drawing/2014/main" id="{00000000-0008-0000-0200-0000C8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17" name="Text Box 74">
          <a:extLst>
            <a:ext uri="{FF2B5EF4-FFF2-40B4-BE49-F238E27FC236}">
              <a16:creationId xmlns:a16="http://schemas.microsoft.com/office/drawing/2014/main" id="{00000000-0008-0000-0200-0000C9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18" name="Text Box 75">
          <a:extLst>
            <a:ext uri="{FF2B5EF4-FFF2-40B4-BE49-F238E27FC236}">
              <a16:creationId xmlns:a16="http://schemas.microsoft.com/office/drawing/2014/main" id="{00000000-0008-0000-0200-0000CA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19" name="Text Box 77">
          <a:extLst>
            <a:ext uri="{FF2B5EF4-FFF2-40B4-BE49-F238E27FC236}">
              <a16:creationId xmlns:a16="http://schemas.microsoft.com/office/drawing/2014/main" id="{00000000-0008-0000-0200-0000CB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20" name="Text Box 78">
          <a:extLst>
            <a:ext uri="{FF2B5EF4-FFF2-40B4-BE49-F238E27FC236}">
              <a16:creationId xmlns:a16="http://schemas.microsoft.com/office/drawing/2014/main" id="{00000000-0008-0000-0200-0000CC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21" name="Text Box 80">
          <a:extLst>
            <a:ext uri="{FF2B5EF4-FFF2-40B4-BE49-F238E27FC236}">
              <a16:creationId xmlns:a16="http://schemas.microsoft.com/office/drawing/2014/main" id="{00000000-0008-0000-0200-0000CD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22" name="Text Box 81">
          <a:extLst>
            <a:ext uri="{FF2B5EF4-FFF2-40B4-BE49-F238E27FC236}">
              <a16:creationId xmlns:a16="http://schemas.microsoft.com/office/drawing/2014/main" id="{00000000-0008-0000-0200-0000CE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23" name="Text Box 39">
          <a:extLst>
            <a:ext uri="{FF2B5EF4-FFF2-40B4-BE49-F238E27FC236}">
              <a16:creationId xmlns:a16="http://schemas.microsoft.com/office/drawing/2014/main" id="{00000000-0008-0000-0200-0000CF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24" name="Text Box 40">
          <a:extLst>
            <a:ext uri="{FF2B5EF4-FFF2-40B4-BE49-F238E27FC236}">
              <a16:creationId xmlns:a16="http://schemas.microsoft.com/office/drawing/2014/main" id="{00000000-0008-0000-0200-0000D0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25" name="Text Box 41">
          <a:extLst>
            <a:ext uri="{FF2B5EF4-FFF2-40B4-BE49-F238E27FC236}">
              <a16:creationId xmlns:a16="http://schemas.microsoft.com/office/drawing/2014/main" id="{00000000-0008-0000-0200-0000D1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26" name="Text Box 42">
          <a:extLst>
            <a:ext uri="{FF2B5EF4-FFF2-40B4-BE49-F238E27FC236}">
              <a16:creationId xmlns:a16="http://schemas.microsoft.com/office/drawing/2014/main" id="{00000000-0008-0000-0200-0000D2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27" name="Text Box 43">
          <a:extLst>
            <a:ext uri="{FF2B5EF4-FFF2-40B4-BE49-F238E27FC236}">
              <a16:creationId xmlns:a16="http://schemas.microsoft.com/office/drawing/2014/main" id="{00000000-0008-0000-0200-0000D3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28" name="Text Box 44">
          <a:extLst>
            <a:ext uri="{FF2B5EF4-FFF2-40B4-BE49-F238E27FC236}">
              <a16:creationId xmlns:a16="http://schemas.microsoft.com/office/drawing/2014/main" id="{00000000-0008-0000-0200-0000D4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29" name="Text Box 45">
          <a:extLst>
            <a:ext uri="{FF2B5EF4-FFF2-40B4-BE49-F238E27FC236}">
              <a16:creationId xmlns:a16="http://schemas.microsoft.com/office/drawing/2014/main" id="{00000000-0008-0000-0200-0000D5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30" name="Text Box 46">
          <a:extLst>
            <a:ext uri="{FF2B5EF4-FFF2-40B4-BE49-F238E27FC236}">
              <a16:creationId xmlns:a16="http://schemas.microsoft.com/office/drawing/2014/main" id="{00000000-0008-0000-0200-0000D6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31" name="Text Box 47">
          <a:extLst>
            <a:ext uri="{FF2B5EF4-FFF2-40B4-BE49-F238E27FC236}">
              <a16:creationId xmlns:a16="http://schemas.microsoft.com/office/drawing/2014/main" id="{00000000-0008-0000-0200-0000D7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32" name="Text Box 48">
          <a:extLst>
            <a:ext uri="{FF2B5EF4-FFF2-40B4-BE49-F238E27FC236}">
              <a16:creationId xmlns:a16="http://schemas.microsoft.com/office/drawing/2014/main" id="{00000000-0008-0000-0200-0000D8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33" name="Text Box 55">
          <a:extLst>
            <a:ext uri="{FF2B5EF4-FFF2-40B4-BE49-F238E27FC236}">
              <a16:creationId xmlns:a16="http://schemas.microsoft.com/office/drawing/2014/main" id="{00000000-0008-0000-0200-0000D9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34" name="Text Box 56">
          <a:extLst>
            <a:ext uri="{FF2B5EF4-FFF2-40B4-BE49-F238E27FC236}">
              <a16:creationId xmlns:a16="http://schemas.microsoft.com/office/drawing/2014/main" id="{00000000-0008-0000-0200-0000DA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35" name="Text Box 57">
          <a:extLst>
            <a:ext uri="{FF2B5EF4-FFF2-40B4-BE49-F238E27FC236}">
              <a16:creationId xmlns:a16="http://schemas.microsoft.com/office/drawing/2014/main" id="{00000000-0008-0000-0200-0000DB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36" name="Text Box 58">
          <a:extLst>
            <a:ext uri="{FF2B5EF4-FFF2-40B4-BE49-F238E27FC236}">
              <a16:creationId xmlns:a16="http://schemas.microsoft.com/office/drawing/2014/main" id="{00000000-0008-0000-0200-0000DC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37" name="Text Box 59">
          <a:extLst>
            <a:ext uri="{FF2B5EF4-FFF2-40B4-BE49-F238E27FC236}">
              <a16:creationId xmlns:a16="http://schemas.microsoft.com/office/drawing/2014/main" id="{00000000-0008-0000-0200-0000DD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38" name="Text Box 60">
          <a:extLst>
            <a:ext uri="{FF2B5EF4-FFF2-40B4-BE49-F238E27FC236}">
              <a16:creationId xmlns:a16="http://schemas.microsoft.com/office/drawing/2014/main" id="{00000000-0008-0000-0200-0000DE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39" name="Text Box 61">
          <a:extLst>
            <a:ext uri="{FF2B5EF4-FFF2-40B4-BE49-F238E27FC236}">
              <a16:creationId xmlns:a16="http://schemas.microsoft.com/office/drawing/2014/main" id="{00000000-0008-0000-0200-0000DF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40" name="Text Box 62">
          <a:extLst>
            <a:ext uri="{FF2B5EF4-FFF2-40B4-BE49-F238E27FC236}">
              <a16:creationId xmlns:a16="http://schemas.microsoft.com/office/drawing/2014/main" id="{00000000-0008-0000-0200-0000E0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41" name="Text Box 63">
          <a:extLst>
            <a:ext uri="{FF2B5EF4-FFF2-40B4-BE49-F238E27FC236}">
              <a16:creationId xmlns:a16="http://schemas.microsoft.com/office/drawing/2014/main" id="{00000000-0008-0000-0200-0000E1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42" name="Text Box 64">
          <a:extLst>
            <a:ext uri="{FF2B5EF4-FFF2-40B4-BE49-F238E27FC236}">
              <a16:creationId xmlns:a16="http://schemas.microsoft.com/office/drawing/2014/main" id="{00000000-0008-0000-0200-0000E2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43" name="Text Box 66">
          <a:extLst>
            <a:ext uri="{FF2B5EF4-FFF2-40B4-BE49-F238E27FC236}">
              <a16:creationId xmlns:a16="http://schemas.microsoft.com/office/drawing/2014/main" id="{00000000-0008-0000-0200-0000E3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44" name="Text Box 67">
          <a:extLst>
            <a:ext uri="{FF2B5EF4-FFF2-40B4-BE49-F238E27FC236}">
              <a16:creationId xmlns:a16="http://schemas.microsoft.com/office/drawing/2014/main" id="{00000000-0008-0000-0200-0000E4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45" name="Text Box 68">
          <a:extLst>
            <a:ext uri="{FF2B5EF4-FFF2-40B4-BE49-F238E27FC236}">
              <a16:creationId xmlns:a16="http://schemas.microsoft.com/office/drawing/2014/main" id="{00000000-0008-0000-0200-0000E5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46" name="Text Box 69">
          <a:extLst>
            <a:ext uri="{FF2B5EF4-FFF2-40B4-BE49-F238E27FC236}">
              <a16:creationId xmlns:a16="http://schemas.microsoft.com/office/drawing/2014/main" id="{00000000-0008-0000-0200-0000E6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47" name="Text Box 70">
          <a:extLst>
            <a:ext uri="{FF2B5EF4-FFF2-40B4-BE49-F238E27FC236}">
              <a16:creationId xmlns:a16="http://schemas.microsoft.com/office/drawing/2014/main" id="{00000000-0008-0000-0200-0000E7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48" name="Text Box 71">
          <a:extLst>
            <a:ext uri="{FF2B5EF4-FFF2-40B4-BE49-F238E27FC236}">
              <a16:creationId xmlns:a16="http://schemas.microsoft.com/office/drawing/2014/main" id="{00000000-0008-0000-0200-0000E8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49" name="Text Box 72">
          <a:extLst>
            <a:ext uri="{FF2B5EF4-FFF2-40B4-BE49-F238E27FC236}">
              <a16:creationId xmlns:a16="http://schemas.microsoft.com/office/drawing/2014/main" id="{00000000-0008-0000-0200-0000E9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50" name="Text Box 73">
          <a:extLst>
            <a:ext uri="{FF2B5EF4-FFF2-40B4-BE49-F238E27FC236}">
              <a16:creationId xmlns:a16="http://schemas.microsoft.com/office/drawing/2014/main" id="{00000000-0008-0000-0200-0000EA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51" name="Text Box 74">
          <a:extLst>
            <a:ext uri="{FF2B5EF4-FFF2-40B4-BE49-F238E27FC236}">
              <a16:creationId xmlns:a16="http://schemas.microsoft.com/office/drawing/2014/main" id="{00000000-0008-0000-0200-0000EB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52" name="Text Box 75">
          <a:extLst>
            <a:ext uri="{FF2B5EF4-FFF2-40B4-BE49-F238E27FC236}">
              <a16:creationId xmlns:a16="http://schemas.microsoft.com/office/drawing/2014/main" id="{00000000-0008-0000-0200-0000EC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53" name="Text Box 77">
          <a:extLst>
            <a:ext uri="{FF2B5EF4-FFF2-40B4-BE49-F238E27FC236}">
              <a16:creationId xmlns:a16="http://schemas.microsoft.com/office/drawing/2014/main" id="{00000000-0008-0000-0200-0000ED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54" name="Text Box 78">
          <a:extLst>
            <a:ext uri="{FF2B5EF4-FFF2-40B4-BE49-F238E27FC236}">
              <a16:creationId xmlns:a16="http://schemas.microsoft.com/office/drawing/2014/main" id="{00000000-0008-0000-0200-0000EE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55" name="Text Box 80">
          <a:extLst>
            <a:ext uri="{FF2B5EF4-FFF2-40B4-BE49-F238E27FC236}">
              <a16:creationId xmlns:a16="http://schemas.microsoft.com/office/drawing/2014/main" id="{00000000-0008-0000-0200-0000EF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56" name="Text Box 81">
          <a:extLst>
            <a:ext uri="{FF2B5EF4-FFF2-40B4-BE49-F238E27FC236}">
              <a16:creationId xmlns:a16="http://schemas.microsoft.com/office/drawing/2014/main" id="{00000000-0008-0000-0200-0000F0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57" name="Text Box 39">
          <a:extLst>
            <a:ext uri="{FF2B5EF4-FFF2-40B4-BE49-F238E27FC236}">
              <a16:creationId xmlns:a16="http://schemas.microsoft.com/office/drawing/2014/main" id="{00000000-0008-0000-0200-0000F1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58" name="Text Box 40">
          <a:extLst>
            <a:ext uri="{FF2B5EF4-FFF2-40B4-BE49-F238E27FC236}">
              <a16:creationId xmlns:a16="http://schemas.microsoft.com/office/drawing/2014/main" id="{00000000-0008-0000-0200-0000F2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59" name="Text Box 41">
          <a:extLst>
            <a:ext uri="{FF2B5EF4-FFF2-40B4-BE49-F238E27FC236}">
              <a16:creationId xmlns:a16="http://schemas.microsoft.com/office/drawing/2014/main" id="{00000000-0008-0000-0200-0000F3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60" name="Text Box 42">
          <a:extLst>
            <a:ext uri="{FF2B5EF4-FFF2-40B4-BE49-F238E27FC236}">
              <a16:creationId xmlns:a16="http://schemas.microsoft.com/office/drawing/2014/main" id="{00000000-0008-0000-0200-0000F4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61" name="Text Box 43">
          <a:extLst>
            <a:ext uri="{FF2B5EF4-FFF2-40B4-BE49-F238E27FC236}">
              <a16:creationId xmlns:a16="http://schemas.microsoft.com/office/drawing/2014/main" id="{00000000-0008-0000-0200-0000F5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62" name="Text Box 44">
          <a:extLst>
            <a:ext uri="{FF2B5EF4-FFF2-40B4-BE49-F238E27FC236}">
              <a16:creationId xmlns:a16="http://schemas.microsoft.com/office/drawing/2014/main" id="{00000000-0008-0000-0200-0000F6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63" name="Text Box 45">
          <a:extLst>
            <a:ext uri="{FF2B5EF4-FFF2-40B4-BE49-F238E27FC236}">
              <a16:creationId xmlns:a16="http://schemas.microsoft.com/office/drawing/2014/main" id="{00000000-0008-0000-0200-0000F7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64" name="Text Box 46">
          <a:extLst>
            <a:ext uri="{FF2B5EF4-FFF2-40B4-BE49-F238E27FC236}">
              <a16:creationId xmlns:a16="http://schemas.microsoft.com/office/drawing/2014/main" id="{00000000-0008-0000-0200-0000F8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65" name="Text Box 47">
          <a:extLst>
            <a:ext uri="{FF2B5EF4-FFF2-40B4-BE49-F238E27FC236}">
              <a16:creationId xmlns:a16="http://schemas.microsoft.com/office/drawing/2014/main" id="{00000000-0008-0000-0200-0000F9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66" name="Text Box 48">
          <a:extLst>
            <a:ext uri="{FF2B5EF4-FFF2-40B4-BE49-F238E27FC236}">
              <a16:creationId xmlns:a16="http://schemas.microsoft.com/office/drawing/2014/main" id="{00000000-0008-0000-0200-0000FA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67" name="Text Box 55">
          <a:extLst>
            <a:ext uri="{FF2B5EF4-FFF2-40B4-BE49-F238E27FC236}">
              <a16:creationId xmlns:a16="http://schemas.microsoft.com/office/drawing/2014/main" id="{00000000-0008-0000-0200-0000FB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68" name="Text Box 56">
          <a:extLst>
            <a:ext uri="{FF2B5EF4-FFF2-40B4-BE49-F238E27FC236}">
              <a16:creationId xmlns:a16="http://schemas.microsoft.com/office/drawing/2014/main" id="{00000000-0008-0000-0200-0000FC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69" name="Text Box 57">
          <a:extLst>
            <a:ext uri="{FF2B5EF4-FFF2-40B4-BE49-F238E27FC236}">
              <a16:creationId xmlns:a16="http://schemas.microsoft.com/office/drawing/2014/main" id="{00000000-0008-0000-0200-0000FD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70" name="Text Box 58">
          <a:extLst>
            <a:ext uri="{FF2B5EF4-FFF2-40B4-BE49-F238E27FC236}">
              <a16:creationId xmlns:a16="http://schemas.microsoft.com/office/drawing/2014/main" id="{00000000-0008-0000-0200-0000FE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71" name="Text Box 59">
          <a:extLst>
            <a:ext uri="{FF2B5EF4-FFF2-40B4-BE49-F238E27FC236}">
              <a16:creationId xmlns:a16="http://schemas.microsoft.com/office/drawing/2014/main" id="{00000000-0008-0000-0200-0000FF0B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72" name="Text Box 60">
          <a:extLst>
            <a:ext uri="{FF2B5EF4-FFF2-40B4-BE49-F238E27FC236}">
              <a16:creationId xmlns:a16="http://schemas.microsoft.com/office/drawing/2014/main" id="{00000000-0008-0000-0200-000000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73" name="Text Box 6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74" name="Text Box 62">
          <a:extLst>
            <a:ext uri="{FF2B5EF4-FFF2-40B4-BE49-F238E27FC236}">
              <a16:creationId xmlns:a16="http://schemas.microsoft.com/office/drawing/2014/main" id="{00000000-0008-0000-0200-000002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75" name="Text Box 63">
          <a:extLst>
            <a:ext uri="{FF2B5EF4-FFF2-40B4-BE49-F238E27FC236}">
              <a16:creationId xmlns:a16="http://schemas.microsoft.com/office/drawing/2014/main" id="{00000000-0008-0000-0200-000003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76" name="Text Box 64">
          <a:extLst>
            <a:ext uri="{FF2B5EF4-FFF2-40B4-BE49-F238E27FC236}">
              <a16:creationId xmlns:a16="http://schemas.microsoft.com/office/drawing/2014/main" id="{00000000-0008-0000-0200-000004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77" name="Text Box 66">
          <a:extLst>
            <a:ext uri="{FF2B5EF4-FFF2-40B4-BE49-F238E27FC236}">
              <a16:creationId xmlns:a16="http://schemas.microsoft.com/office/drawing/2014/main" id="{00000000-0008-0000-0200-000005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78" name="Text Box 67">
          <a:extLst>
            <a:ext uri="{FF2B5EF4-FFF2-40B4-BE49-F238E27FC236}">
              <a16:creationId xmlns:a16="http://schemas.microsoft.com/office/drawing/2014/main" id="{00000000-0008-0000-0200-000006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79" name="Text Box 68">
          <a:extLst>
            <a:ext uri="{FF2B5EF4-FFF2-40B4-BE49-F238E27FC236}">
              <a16:creationId xmlns:a16="http://schemas.microsoft.com/office/drawing/2014/main" id="{00000000-0008-0000-0200-000007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80" name="Text Box 69">
          <a:extLst>
            <a:ext uri="{FF2B5EF4-FFF2-40B4-BE49-F238E27FC236}">
              <a16:creationId xmlns:a16="http://schemas.microsoft.com/office/drawing/2014/main" id="{00000000-0008-0000-0200-000008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81" name="Text Box 70">
          <a:extLst>
            <a:ext uri="{FF2B5EF4-FFF2-40B4-BE49-F238E27FC236}">
              <a16:creationId xmlns:a16="http://schemas.microsoft.com/office/drawing/2014/main" id="{00000000-0008-0000-0200-000009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82" name="Text Box 71">
          <a:extLst>
            <a:ext uri="{FF2B5EF4-FFF2-40B4-BE49-F238E27FC236}">
              <a16:creationId xmlns:a16="http://schemas.microsoft.com/office/drawing/2014/main" id="{00000000-0008-0000-0200-00000A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83" name="Text Box 72">
          <a:extLst>
            <a:ext uri="{FF2B5EF4-FFF2-40B4-BE49-F238E27FC236}">
              <a16:creationId xmlns:a16="http://schemas.microsoft.com/office/drawing/2014/main" id="{00000000-0008-0000-0200-00000B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84" name="Text Box 73">
          <a:extLst>
            <a:ext uri="{FF2B5EF4-FFF2-40B4-BE49-F238E27FC236}">
              <a16:creationId xmlns:a16="http://schemas.microsoft.com/office/drawing/2014/main" id="{00000000-0008-0000-0200-00000C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85" name="Text Box 74">
          <a:extLst>
            <a:ext uri="{FF2B5EF4-FFF2-40B4-BE49-F238E27FC236}">
              <a16:creationId xmlns:a16="http://schemas.microsoft.com/office/drawing/2014/main" id="{00000000-0008-0000-0200-00000D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86" name="Text Box 75">
          <a:extLst>
            <a:ext uri="{FF2B5EF4-FFF2-40B4-BE49-F238E27FC236}">
              <a16:creationId xmlns:a16="http://schemas.microsoft.com/office/drawing/2014/main" id="{00000000-0008-0000-0200-00000E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87" name="Text Box 77">
          <a:extLst>
            <a:ext uri="{FF2B5EF4-FFF2-40B4-BE49-F238E27FC236}">
              <a16:creationId xmlns:a16="http://schemas.microsoft.com/office/drawing/2014/main" id="{00000000-0008-0000-0200-00000F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88" name="Text Box 78">
          <a:extLst>
            <a:ext uri="{FF2B5EF4-FFF2-40B4-BE49-F238E27FC236}">
              <a16:creationId xmlns:a16="http://schemas.microsoft.com/office/drawing/2014/main" id="{00000000-0008-0000-0200-000010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89" name="Text Box 80">
          <a:extLst>
            <a:ext uri="{FF2B5EF4-FFF2-40B4-BE49-F238E27FC236}">
              <a16:creationId xmlns:a16="http://schemas.microsoft.com/office/drawing/2014/main" id="{00000000-0008-0000-0200-000011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90" name="Text Box 81">
          <a:extLst>
            <a:ext uri="{FF2B5EF4-FFF2-40B4-BE49-F238E27FC236}">
              <a16:creationId xmlns:a16="http://schemas.microsoft.com/office/drawing/2014/main" id="{00000000-0008-0000-0200-000012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91" name="Text Box 3">
          <a:extLst>
            <a:ext uri="{FF2B5EF4-FFF2-40B4-BE49-F238E27FC236}">
              <a16:creationId xmlns:a16="http://schemas.microsoft.com/office/drawing/2014/main" id="{00000000-0008-0000-0200-000013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92" name="Text Box 4">
          <a:extLst>
            <a:ext uri="{FF2B5EF4-FFF2-40B4-BE49-F238E27FC236}">
              <a16:creationId xmlns:a16="http://schemas.microsoft.com/office/drawing/2014/main" id="{00000000-0008-0000-0200-000014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93" name="Text Box 5">
          <a:extLst>
            <a:ext uri="{FF2B5EF4-FFF2-40B4-BE49-F238E27FC236}">
              <a16:creationId xmlns:a16="http://schemas.microsoft.com/office/drawing/2014/main" id="{00000000-0008-0000-0200-000015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94" name="Text Box 6">
          <a:extLst>
            <a:ext uri="{FF2B5EF4-FFF2-40B4-BE49-F238E27FC236}">
              <a16:creationId xmlns:a16="http://schemas.microsoft.com/office/drawing/2014/main" id="{00000000-0008-0000-0200-000016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95" name="Text Box 7">
          <a:extLst>
            <a:ext uri="{FF2B5EF4-FFF2-40B4-BE49-F238E27FC236}">
              <a16:creationId xmlns:a16="http://schemas.microsoft.com/office/drawing/2014/main" id="{00000000-0008-0000-0200-000017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96" name="Text Box 8">
          <a:extLst>
            <a:ext uri="{FF2B5EF4-FFF2-40B4-BE49-F238E27FC236}">
              <a16:creationId xmlns:a16="http://schemas.microsoft.com/office/drawing/2014/main" id="{00000000-0008-0000-0200-000018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97" name="Text Box 9">
          <a:extLst>
            <a:ext uri="{FF2B5EF4-FFF2-40B4-BE49-F238E27FC236}">
              <a16:creationId xmlns:a16="http://schemas.microsoft.com/office/drawing/2014/main" id="{00000000-0008-0000-0200-000019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98" name="Text Box 10">
          <a:extLst>
            <a:ext uri="{FF2B5EF4-FFF2-40B4-BE49-F238E27FC236}">
              <a16:creationId xmlns:a16="http://schemas.microsoft.com/office/drawing/2014/main" id="{00000000-0008-0000-0200-00001A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099" name="Text Box 11">
          <a:extLst>
            <a:ext uri="{FF2B5EF4-FFF2-40B4-BE49-F238E27FC236}">
              <a16:creationId xmlns:a16="http://schemas.microsoft.com/office/drawing/2014/main" id="{00000000-0008-0000-0200-00001B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00" name="Text Box 12">
          <a:extLst>
            <a:ext uri="{FF2B5EF4-FFF2-40B4-BE49-F238E27FC236}">
              <a16:creationId xmlns:a16="http://schemas.microsoft.com/office/drawing/2014/main" id="{00000000-0008-0000-0200-00001C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01" name="Text Box 49">
          <a:extLst>
            <a:ext uri="{FF2B5EF4-FFF2-40B4-BE49-F238E27FC236}">
              <a16:creationId xmlns:a16="http://schemas.microsoft.com/office/drawing/2014/main" id="{00000000-0008-0000-0200-00001D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02" name="Text Box 50">
          <a:extLst>
            <a:ext uri="{FF2B5EF4-FFF2-40B4-BE49-F238E27FC236}">
              <a16:creationId xmlns:a16="http://schemas.microsoft.com/office/drawing/2014/main" id="{00000000-0008-0000-0200-00001E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03" name="Text Box 52">
          <a:extLst>
            <a:ext uri="{FF2B5EF4-FFF2-40B4-BE49-F238E27FC236}">
              <a16:creationId xmlns:a16="http://schemas.microsoft.com/office/drawing/2014/main" id="{00000000-0008-0000-0200-00001F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04" name="Text Box 53">
          <a:extLst>
            <a:ext uri="{FF2B5EF4-FFF2-40B4-BE49-F238E27FC236}">
              <a16:creationId xmlns:a16="http://schemas.microsoft.com/office/drawing/2014/main" id="{00000000-0008-0000-0200-000020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05" name="Text Box 3">
          <a:extLst>
            <a:ext uri="{FF2B5EF4-FFF2-40B4-BE49-F238E27FC236}">
              <a16:creationId xmlns:a16="http://schemas.microsoft.com/office/drawing/2014/main" id="{00000000-0008-0000-0200-000021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06" name="Text Box 4">
          <a:extLst>
            <a:ext uri="{FF2B5EF4-FFF2-40B4-BE49-F238E27FC236}">
              <a16:creationId xmlns:a16="http://schemas.microsoft.com/office/drawing/2014/main" id="{00000000-0008-0000-0200-000022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07" name="Text Box 5">
          <a:extLst>
            <a:ext uri="{FF2B5EF4-FFF2-40B4-BE49-F238E27FC236}">
              <a16:creationId xmlns:a16="http://schemas.microsoft.com/office/drawing/2014/main" id="{00000000-0008-0000-0200-000023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08" name="Text Box 6">
          <a:extLst>
            <a:ext uri="{FF2B5EF4-FFF2-40B4-BE49-F238E27FC236}">
              <a16:creationId xmlns:a16="http://schemas.microsoft.com/office/drawing/2014/main" id="{00000000-0008-0000-0200-000024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09" name="Text Box 7">
          <a:extLst>
            <a:ext uri="{FF2B5EF4-FFF2-40B4-BE49-F238E27FC236}">
              <a16:creationId xmlns:a16="http://schemas.microsoft.com/office/drawing/2014/main" id="{00000000-0008-0000-0200-000025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10" name="Text Box 8">
          <a:extLst>
            <a:ext uri="{FF2B5EF4-FFF2-40B4-BE49-F238E27FC236}">
              <a16:creationId xmlns:a16="http://schemas.microsoft.com/office/drawing/2014/main" id="{00000000-0008-0000-0200-000026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11" name="Text Box 9">
          <a:extLst>
            <a:ext uri="{FF2B5EF4-FFF2-40B4-BE49-F238E27FC236}">
              <a16:creationId xmlns:a16="http://schemas.microsoft.com/office/drawing/2014/main" id="{00000000-0008-0000-0200-000027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12" name="Text Box 10">
          <a:extLst>
            <a:ext uri="{FF2B5EF4-FFF2-40B4-BE49-F238E27FC236}">
              <a16:creationId xmlns:a16="http://schemas.microsoft.com/office/drawing/2014/main" id="{00000000-0008-0000-0200-000028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13" name="Text Box 11">
          <a:extLst>
            <a:ext uri="{FF2B5EF4-FFF2-40B4-BE49-F238E27FC236}">
              <a16:creationId xmlns:a16="http://schemas.microsoft.com/office/drawing/2014/main" id="{00000000-0008-0000-0200-000029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14" name="Text Box 12">
          <a:extLst>
            <a:ext uri="{FF2B5EF4-FFF2-40B4-BE49-F238E27FC236}">
              <a16:creationId xmlns:a16="http://schemas.microsoft.com/office/drawing/2014/main" id="{00000000-0008-0000-0200-00002A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15" name="Text Box 39">
          <a:extLst>
            <a:ext uri="{FF2B5EF4-FFF2-40B4-BE49-F238E27FC236}">
              <a16:creationId xmlns:a16="http://schemas.microsoft.com/office/drawing/2014/main" id="{00000000-0008-0000-0200-00002B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16" name="Text Box 40">
          <a:extLst>
            <a:ext uri="{FF2B5EF4-FFF2-40B4-BE49-F238E27FC236}">
              <a16:creationId xmlns:a16="http://schemas.microsoft.com/office/drawing/2014/main" id="{00000000-0008-0000-0200-00002C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17" name="Text Box 41">
          <a:extLst>
            <a:ext uri="{FF2B5EF4-FFF2-40B4-BE49-F238E27FC236}">
              <a16:creationId xmlns:a16="http://schemas.microsoft.com/office/drawing/2014/main" id="{00000000-0008-0000-0200-00002D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18" name="Text Box 42">
          <a:extLst>
            <a:ext uri="{FF2B5EF4-FFF2-40B4-BE49-F238E27FC236}">
              <a16:creationId xmlns:a16="http://schemas.microsoft.com/office/drawing/2014/main" id="{00000000-0008-0000-0200-00002E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19" name="Text Box 43">
          <a:extLst>
            <a:ext uri="{FF2B5EF4-FFF2-40B4-BE49-F238E27FC236}">
              <a16:creationId xmlns:a16="http://schemas.microsoft.com/office/drawing/2014/main" id="{00000000-0008-0000-0200-00002F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20" name="Text Box 44">
          <a:extLst>
            <a:ext uri="{FF2B5EF4-FFF2-40B4-BE49-F238E27FC236}">
              <a16:creationId xmlns:a16="http://schemas.microsoft.com/office/drawing/2014/main" id="{00000000-0008-0000-0200-000030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21" name="Text Box 45">
          <a:extLst>
            <a:ext uri="{FF2B5EF4-FFF2-40B4-BE49-F238E27FC236}">
              <a16:creationId xmlns:a16="http://schemas.microsoft.com/office/drawing/2014/main" id="{00000000-0008-0000-0200-000031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22" name="Text Box 46">
          <a:extLst>
            <a:ext uri="{FF2B5EF4-FFF2-40B4-BE49-F238E27FC236}">
              <a16:creationId xmlns:a16="http://schemas.microsoft.com/office/drawing/2014/main" id="{00000000-0008-0000-0200-000032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23" name="Text Box 47">
          <a:extLst>
            <a:ext uri="{FF2B5EF4-FFF2-40B4-BE49-F238E27FC236}">
              <a16:creationId xmlns:a16="http://schemas.microsoft.com/office/drawing/2014/main" id="{00000000-0008-0000-0200-000033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24" name="Text Box 48">
          <a:extLst>
            <a:ext uri="{FF2B5EF4-FFF2-40B4-BE49-F238E27FC236}">
              <a16:creationId xmlns:a16="http://schemas.microsoft.com/office/drawing/2014/main" id="{00000000-0008-0000-0200-000034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25" name="Text Box 49">
          <a:extLst>
            <a:ext uri="{FF2B5EF4-FFF2-40B4-BE49-F238E27FC236}">
              <a16:creationId xmlns:a16="http://schemas.microsoft.com/office/drawing/2014/main" id="{00000000-0008-0000-0200-000035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26" name="Text Box 50">
          <a:extLst>
            <a:ext uri="{FF2B5EF4-FFF2-40B4-BE49-F238E27FC236}">
              <a16:creationId xmlns:a16="http://schemas.microsoft.com/office/drawing/2014/main" id="{00000000-0008-0000-0200-000036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27" name="Text Box 52">
          <a:extLst>
            <a:ext uri="{FF2B5EF4-FFF2-40B4-BE49-F238E27FC236}">
              <a16:creationId xmlns:a16="http://schemas.microsoft.com/office/drawing/2014/main" id="{00000000-0008-0000-0200-000037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28" name="Text Box 53">
          <a:extLst>
            <a:ext uri="{FF2B5EF4-FFF2-40B4-BE49-F238E27FC236}">
              <a16:creationId xmlns:a16="http://schemas.microsoft.com/office/drawing/2014/main" id="{00000000-0008-0000-0200-000038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29" name="Text Box 55">
          <a:extLst>
            <a:ext uri="{FF2B5EF4-FFF2-40B4-BE49-F238E27FC236}">
              <a16:creationId xmlns:a16="http://schemas.microsoft.com/office/drawing/2014/main" id="{00000000-0008-0000-0200-000039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30" name="Text Box 56">
          <a:extLst>
            <a:ext uri="{FF2B5EF4-FFF2-40B4-BE49-F238E27FC236}">
              <a16:creationId xmlns:a16="http://schemas.microsoft.com/office/drawing/2014/main" id="{00000000-0008-0000-0200-00003A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31" name="Text Box 57">
          <a:extLst>
            <a:ext uri="{FF2B5EF4-FFF2-40B4-BE49-F238E27FC236}">
              <a16:creationId xmlns:a16="http://schemas.microsoft.com/office/drawing/2014/main" id="{00000000-0008-0000-0200-00003B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32" name="Text Box 58">
          <a:extLst>
            <a:ext uri="{FF2B5EF4-FFF2-40B4-BE49-F238E27FC236}">
              <a16:creationId xmlns:a16="http://schemas.microsoft.com/office/drawing/2014/main" id="{00000000-0008-0000-0200-00003C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33" name="Text Box 59">
          <a:extLst>
            <a:ext uri="{FF2B5EF4-FFF2-40B4-BE49-F238E27FC236}">
              <a16:creationId xmlns:a16="http://schemas.microsoft.com/office/drawing/2014/main" id="{00000000-0008-0000-0200-00003D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34" name="Text Box 60">
          <a:extLst>
            <a:ext uri="{FF2B5EF4-FFF2-40B4-BE49-F238E27FC236}">
              <a16:creationId xmlns:a16="http://schemas.microsoft.com/office/drawing/2014/main" id="{00000000-0008-0000-0200-00003E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35" name="Text Box 61">
          <a:extLst>
            <a:ext uri="{FF2B5EF4-FFF2-40B4-BE49-F238E27FC236}">
              <a16:creationId xmlns:a16="http://schemas.microsoft.com/office/drawing/2014/main" id="{00000000-0008-0000-0200-00003F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36" name="Text Box 62">
          <a:extLst>
            <a:ext uri="{FF2B5EF4-FFF2-40B4-BE49-F238E27FC236}">
              <a16:creationId xmlns:a16="http://schemas.microsoft.com/office/drawing/2014/main" id="{00000000-0008-0000-0200-000040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37" name="Text Box 63">
          <a:extLst>
            <a:ext uri="{FF2B5EF4-FFF2-40B4-BE49-F238E27FC236}">
              <a16:creationId xmlns:a16="http://schemas.microsoft.com/office/drawing/2014/main" id="{00000000-0008-0000-0200-000041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38" name="Text Box 64">
          <a:extLst>
            <a:ext uri="{FF2B5EF4-FFF2-40B4-BE49-F238E27FC236}">
              <a16:creationId xmlns:a16="http://schemas.microsoft.com/office/drawing/2014/main" id="{00000000-0008-0000-0200-000042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39" name="Text Box 66">
          <a:extLst>
            <a:ext uri="{FF2B5EF4-FFF2-40B4-BE49-F238E27FC236}">
              <a16:creationId xmlns:a16="http://schemas.microsoft.com/office/drawing/2014/main" id="{00000000-0008-0000-0200-000043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40" name="Text Box 67">
          <a:extLst>
            <a:ext uri="{FF2B5EF4-FFF2-40B4-BE49-F238E27FC236}">
              <a16:creationId xmlns:a16="http://schemas.microsoft.com/office/drawing/2014/main" id="{00000000-0008-0000-0200-000044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41" name="Text Box 68">
          <a:extLst>
            <a:ext uri="{FF2B5EF4-FFF2-40B4-BE49-F238E27FC236}">
              <a16:creationId xmlns:a16="http://schemas.microsoft.com/office/drawing/2014/main" id="{00000000-0008-0000-0200-000045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42" name="Text Box 69">
          <a:extLst>
            <a:ext uri="{FF2B5EF4-FFF2-40B4-BE49-F238E27FC236}">
              <a16:creationId xmlns:a16="http://schemas.microsoft.com/office/drawing/2014/main" id="{00000000-0008-0000-0200-000046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43" name="Text Box 70">
          <a:extLst>
            <a:ext uri="{FF2B5EF4-FFF2-40B4-BE49-F238E27FC236}">
              <a16:creationId xmlns:a16="http://schemas.microsoft.com/office/drawing/2014/main" id="{00000000-0008-0000-0200-000047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44" name="Text Box 71">
          <a:extLst>
            <a:ext uri="{FF2B5EF4-FFF2-40B4-BE49-F238E27FC236}">
              <a16:creationId xmlns:a16="http://schemas.microsoft.com/office/drawing/2014/main" id="{00000000-0008-0000-0200-000048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45" name="Text Box 72">
          <a:extLst>
            <a:ext uri="{FF2B5EF4-FFF2-40B4-BE49-F238E27FC236}">
              <a16:creationId xmlns:a16="http://schemas.microsoft.com/office/drawing/2014/main" id="{00000000-0008-0000-0200-000049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46" name="Text Box 73">
          <a:extLst>
            <a:ext uri="{FF2B5EF4-FFF2-40B4-BE49-F238E27FC236}">
              <a16:creationId xmlns:a16="http://schemas.microsoft.com/office/drawing/2014/main" id="{00000000-0008-0000-0200-00004A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47" name="Text Box 74">
          <a:extLst>
            <a:ext uri="{FF2B5EF4-FFF2-40B4-BE49-F238E27FC236}">
              <a16:creationId xmlns:a16="http://schemas.microsoft.com/office/drawing/2014/main" id="{00000000-0008-0000-0200-00004B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48" name="Text Box 75">
          <a:extLst>
            <a:ext uri="{FF2B5EF4-FFF2-40B4-BE49-F238E27FC236}">
              <a16:creationId xmlns:a16="http://schemas.microsoft.com/office/drawing/2014/main" id="{00000000-0008-0000-0200-00004C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49" name="Text Box 77">
          <a:extLst>
            <a:ext uri="{FF2B5EF4-FFF2-40B4-BE49-F238E27FC236}">
              <a16:creationId xmlns:a16="http://schemas.microsoft.com/office/drawing/2014/main" id="{00000000-0008-0000-0200-00004D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50" name="Text Box 78">
          <a:extLst>
            <a:ext uri="{FF2B5EF4-FFF2-40B4-BE49-F238E27FC236}">
              <a16:creationId xmlns:a16="http://schemas.microsoft.com/office/drawing/2014/main" id="{00000000-0008-0000-0200-00004E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51" name="Text Box 80">
          <a:extLst>
            <a:ext uri="{FF2B5EF4-FFF2-40B4-BE49-F238E27FC236}">
              <a16:creationId xmlns:a16="http://schemas.microsoft.com/office/drawing/2014/main" id="{00000000-0008-0000-0200-00004F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52" name="Text Box 81">
          <a:extLst>
            <a:ext uri="{FF2B5EF4-FFF2-40B4-BE49-F238E27FC236}">
              <a16:creationId xmlns:a16="http://schemas.microsoft.com/office/drawing/2014/main" id="{00000000-0008-0000-0200-000050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53" name="Text Box 39">
          <a:extLst>
            <a:ext uri="{FF2B5EF4-FFF2-40B4-BE49-F238E27FC236}">
              <a16:creationId xmlns:a16="http://schemas.microsoft.com/office/drawing/2014/main" id="{00000000-0008-0000-0200-000051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54" name="Text Box 40">
          <a:extLst>
            <a:ext uri="{FF2B5EF4-FFF2-40B4-BE49-F238E27FC236}">
              <a16:creationId xmlns:a16="http://schemas.microsoft.com/office/drawing/2014/main" id="{00000000-0008-0000-0200-000052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55" name="Text Box 41">
          <a:extLst>
            <a:ext uri="{FF2B5EF4-FFF2-40B4-BE49-F238E27FC236}">
              <a16:creationId xmlns:a16="http://schemas.microsoft.com/office/drawing/2014/main" id="{00000000-0008-0000-0200-000053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56" name="Text Box 42">
          <a:extLst>
            <a:ext uri="{FF2B5EF4-FFF2-40B4-BE49-F238E27FC236}">
              <a16:creationId xmlns:a16="http://schemas.microsoft.com/office/drawing/2014/main" id="{00000000-0008-0000-0200-000054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57" name="Text Box 43">
          <a:extLst>
            <a:ext uri="{FF2B5EF4-FFF2-40B4-BE49-F238E27FC236}">
              <a16:creationId xmlns:a16="http://schemas.microsoft.com/office/drawing/2014/main" id="{00000000-0008-0000-0200-000055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58" name="Text Box 44">
          <a:extLst>
            <a:ext uri="{FF2B5EF4-FFF2-40B4-BE49-F238E27FC236}">
              <a16:creationId xmlns:a16="http://schemas.microsoft.com/office/drawing/2014/main" id="{00000000-0008-0000-0200-000056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59" name="Text Box 45">
          <a:extLst>
            <a:ext uri="{FF2B5EF4-FFF2-40B4-BE49-F238E27FC236}">
              <a16:creationId xmlns:a16="http://schemas.microsoft.com/office/drawing/2014/main" id="{00000000-0008-0000-0200-000057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60" name="Text Box 46">
          <a:extLst>
            <a:ext uri="{FF2B5EF4-FFF2-40B4-BE49-F238E27FC236}">
              <a16:creationId xmlns:a16="http://schemas.microsoft.com/office/drawing/2014/main" id="{00000000-0008-0000-0200-000058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61" name="Text Box 47">
          <a:extLst>
            <a:ext uri="{FF2B5EF4-FFF2-40B4-BE49-F238E27FC236}">
              <a16:creationId xmlns:a16="http://schemas.microsoft.com/office/drawing/2014/main" id="{00000000-0008-0000-0200-000059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62" name="Text Box 48">
          <a:extLst>
            <a:ext uri="{FF2B5EF4-FFF2-40B4-BE49-F238E27FC236}">
              <a16:creationId xmlns:a16="http://schemas.microsoft.com/office/drawing/2014/main" id="{00000000-0008-0000-0200-00005A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63" name="Text Box 55">
          <a:extLst>
            <a:ext uri="{FF2B5EF4-FFF2-40B4-BE49-F238E27FC236}">
              <a16:creationId xmlns:a16="http://schemas.microsoft.com/office/drawing/2014/main" id="{00000000-0008-0000-0200-00005B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64" name="Text Box 56">
          <a:extLst>
            <a:ext uri="{FF2B5EF4-FFF2-40B4-BE49-F238E27FC236}">
              <a16:creationId xmlns:a16="http://schemas.microsoft.com/office/drawing/2014/main" id="{00000000-0008-0000-0200-00005C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65" name="Text Box 57">
          <a:extLst>
            <a:ext uri="{FF2B5EF4-FFF2-40B4-BE49-F238E27FC236}">
              <a16:creationId xmlns:a16="http://schemas.microsoft.com/office/drawing/2014/main" id="{00000000-0008-0000-0200-00005D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66" name="Text Box 58">
          <a:extLst>
            <a:ext uri="{FF2B5EF4-FFF2-40B4-BE49-F238E27FC236}">
              <a16:creationId xmlns:a16="http://schemas.microsoft.com/office/drawing/2014/main" id="{00000000-0008-0000-0200-00005E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67" name="Text Box 59">
          <a:extLst>
            <a:ext uri="{FF2B5EF4-FFF2-40B4-BE49-F238E27FC236}">
              <a16:creationId xmlns:a16="http://schemas.microsoft.com/office/drawing/2014/main" id="{00000000-0008-0000-0200-00005F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68" name="Text Box 60">
          <a:extLst>
            <a:ext uri="{FF2B5EF4-FFF2-40B4-BE49-F238E27FC236}">
              <a16:creationId xmlns:a16="http://schemas.microsoft.com/office/drawing/2014/main" id="{00000000-0008-0000-0200-000060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69" name="Text Box 61">
          <a:extLst>
            <a:ext uri="{FF2B5EF4-FFF2-40B4-BE49-F238E27FC236}">
              <a16:creationId xmlns:a16="http://schemas.microsoft.com/office/drawing/2014/main" id="{00000000-0008-0000-0200-000061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70" name="Text Box 62">
          <a:extLst>
            <a:ext uri="{FF2B5EF4-FFF2-40B4-BE49-F238E27FC236}">
              <a16:creationId xmlns:a16="http://schemas.microsoft.com/office/drawing/2014/main" id="{00000000-0008-0000-0200-000062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71" name="Text Box 63">
          <a:extLst>
            <a:ext uri="{FF2B5EF4-FFF2-40B4-BE49-F238E27FC236}">
              <a16:creationId xmlns:a16="http://schemas.microsoft.com/office/drawing/2014/main" id="{00000000-0008-0000-0200-000063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72" name="Text Box 64">
          <a:extLst>
            <a:ext uri="{FF2B5EF4-FFF2-40B4-BE49-F238E27FC236}">
              <a16:creationId xmlns:a16="http://schemas.microsoft.com/office/drawing/2014/main" id="{00000000-0008-0000-0200-000064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73" name="Text Box 66">
          <a:extLst>
            <a:ext uri="{FF2B5EF4-FFF2-40B4-BE49-F238E27FC236}">
              <a16:creationId xmlns:a16="http://schemas.microsoft.com/office/drawing/2014/main" id="{00000000-0008-0000-0200-000065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74" name="Text Box 67">
          <a:extLst>
            <a:ext uri="{FF2B5EF4-FFF2-40B4-BE49-F238E27FC236}">
              <a16:creationId xmlns:a16="http://schemas.microsoft.com/office/drawing/2014/main" id="{00000000-0008-0000-0200-000066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75" name="Text Box 68">
          <a:extLst>
            <a:ext uri="{FF2B5EF4-FFF2-40B4-BE49-F238E27FC236}">
              <a16:creationId xmlns:a16="http://schemas.microsoft.com/office/drawing/2014/main" id="{00000000-0008-0000-0200-000067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76" name="Text Box 69">
          <a:extLst>
            <a:ext uri="{FF2B5EF4-FFF2-40B4-BE49-F238E27FC236}">
              <a16:creationId xmlns:a16="http://schemas.microsoft.com/office/drawing/2014/main" id="{00000000-0008-0000-0200-000068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77" name="Text Box 70">
          <a:extLst>
            <a:ext uri="{FF2B5EF4-FFF2-40B4-BE49-F238E27FC236}">
              <a16:creationId xmlns:a16="http://schemas.microsoft.com/office/drawing/2014/main" id="{00000000-0008-0000-0200-000069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78" name="Text Box 71">
          <a:extLst>
            <a:ext uri="{FF2B5EF4-FFF2-40B4-BE49-F238E27FC236}">
              <a16:creationId xmlns:a16="http://schemas.microsoft.com/office/drawing/2014/main" id="{00000000-0008-0000-0200-00006A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79" name="Text Box 72">
          <a:extLst>
            <a:ext uri="{FF2B5EF4-FFF2-40B4-BE49-F238E27FC236}">
              <a16:creationId xmlns:a16="http://schemas.microsoft.com/office/drawing/2014/main" id="{00000000-0008-0000-0200-00006B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80" name="Text Box 73">
          <a:extLst>
            <a:ext uri="{FF2B5EF4-FFF2-40B4-BE49-F238E27FC236}">
              <a16:creationId xmlns:a16="http://schemas.microsoft.com/office/drawing/2014/main" id="{00000000-0008-0000-0200-00006C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81" name="Text Box 74">
          <a:extLst>
            <a:ext uri="{FF2B5EF4-FFF2-40B4-BE49-F238E27FC236}">
              <a16:creationId xmlns:a16="http://schemas.microsoft.com/office/drawing/2014/main" id="{00000000-0008-0000-0200-00006D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82" name="Text Box 75">
          <a:extLst>
            <a:ext uri="{FF2B5EF4-FFF2-40B4-BE49-F238E27FC236}">
              <a16:creationId xmlns:a16="http://schemas.microsoft.com/office/drawing/2014/main" id="{00000000-0008-0000-0200-00006E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83" name="Text Box 77">
          <a:extLst>
            <a:ext uri="{FF2B5EF4-FFF2-40B4-BE49-F238E27FC236}">
              <a16:creationId xmlns:a16="http://schemas.microsoft.com/office/drawing/2014/main" id="{00000000-0008-0000-0200-00006F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84" name="Text Box 78">
          <a:extLst>
            <a:ext uri="{FF2B5EF4-FFF2-40B4-BE49-F238E27FC236}">
              <a16:creationId xmlns:a16="http://schemas.microsoft.com/office/drawing/2014/main" id="{00000000-0008-0000-0200-000070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85" name="Text Box 80">
          <a:extLst>
            <a:ext uri="{FF2B5EF4-FFF2-40B4-BE49-F238E27FC236}">
              <a16:creationId xmlns:a16="http://schemas.microsoft.com/office/drawing/2014/main" id="{00000000-0008-0000-0200-000071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86" name="Text Box 81">
          <a:extLst>
            <a:ext uri="{FF2B5EF4-FFF2-40B4-BE49-F238E27FC236}">
              <a16:creationId xmlns:a16="http://schemas.microsoft.com/office/drawing/2014/main" id="{00000000-0008-0000-0200-000072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87" name="Text Box 39">
          <a:extLst>
            <a:ext uri="{FF2B5EF4-FFF2-40B4-BE49-F238E27FC236}">
              <a16:creationId xmlns:a16="http://schemas.microsoft.com/office/drawing/2014/main" id="{00000000-0008-0000-0200-000073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88" name="Text Box 40">
          <a:extLst>
            <a:ext uri="{FF2B5EF4-FFF2-40B4-BE49-F238E27FC236}">
              <a16:creationId xmlns:a16="http://schemas.microsoft.com/office/drawing/2014/main" id="{00000000-0008-0000-0200-000074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89" name="Text Box 41">
          <a:extLst>
            <a:ext uri="{FF2B5EF4-FFF2-40B4-BE49-F238E27FC236}">
              <a16:creationId xmlns:a16="http://schemas.microsoft.com/office/drawing/2014/main" id="{00000000-0008-0000-0200-000075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90" name="Text Box 42">
          <a:extLst>
            <a:ext uri="{FF2B5EF4-FFF2-40B4-BE49-F238E27FC236}">
              <a16:creationId xmlns:a16="http://schemas.microsoft.com/office/drawing/2014/main" id="{00000000-0008-0000-0200-000076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91" name="Text Box 43">
          <a:extLst>
            <a:ext uri="{FF2B5EF4-FFF2-40B4-BE49-F238E27FC236}">
              <a16:creationId xmlns:a16="http://schemas.microsoft.com/office/drawing/2014/main" id="{00000000-0008-0000-0200-000077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92" name="Text Box 44">
          <a:extLst>
            <a:ext uri="{FF2B5EF4-FFF2-40B4-BE49-F238E27FC236}">
              <a16:creationId xmlns:a16="http://schemas.microsoft.com/office/drawing/2014/main" id="{00000000-0008-0000-0200-000078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93" name="Text Box 45">
          <a:extLst>
            <a:ext uri="{FF2B5EF4-FFF2-40B4-BE49-F238E27FC236}">
              <a16:creationId xmlns:a16="http://schemas.microsoft.com/office/drawing/2014/main" id="{00000000-0008-0000-0200-000079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94" name="Text Box 46">
          <a:extLst>
            <a:ext uri="{FF2B5EF4-FFF2-40B4-BE49-F238E27FC236}">
              <a16:creationId xmlns:a16="http://schemas.microsoft.com/office/drawing/2014/main" id="{00000000-0008-0000-0200-00007A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95" name="Text Box 47">
          <a:extLst>
            <a:ext uri="{FF2B5EF4-FFF2-40B4-BE49-F238E27FC236}">
              <a16:creationId xmlns:a16="http://schemas.microsoft.com/office/drawing/2014/main" id="{00000000-0008-0000-0200-00007B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96" name="Text Box 48">
          <a:extLst>
            <a:ext uri="{FF2B5EF4-FFF2-40B4-BE49-F238E27FC236}">
              <a16:creationId xmlns:a16="http://schemas.microsoft.com/office/drawing/2014/main" id="{00000000-0008-0000-0200-00007C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97" name="Text Box 55">
          <a:extLst>
            <a:ext uri="{FF2B5EF4-FFF2-40B4-BE49-F238E27FC236}">
              <a16:creationId xmlns:a16="http://schemas.microsoft.com/office/drawing/2014/main" id="{00000000-0008-0000-0200-00007D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98" name="Text Box 56">
          <a:extLst>
            <a:ext uri="{FF2B5EF4-FFF2-40B4-BE49-F238E27FC236}">
              <a16:creationId xmlns:a16="http://schemas.microsoft.com/office/drawing/2014/main" id="{00000000-0008-0000-0200-00007E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199" name="Text Box 57">
          <a:extLst>
            <a:ext uri="{FF2B5EF4-FFF2-40B4-BE49-F238E27FC236}">
              <a16:creationId xmlns:a16="http://schemas.microsoft.com/office/drawing/2014/main" id="{00000000-0008-0000-0200-00007F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00" name="Text Box 58">
          <a:extLst>
            <a:ext uri="{FF2B5EF4-FFF2-40B4-BE49-F238E27FC236}">
              <a16:creationId xmlns:a16="http://schemas.microsoft.com/office/drawing/2014/main" id="{00000000-0008-0000-0200-000080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01" name="Text Box 59">
          <a:extLst>
            <a:ext uri="{FF2B5EF4-FFF2-40B4-BE49-F238E27FC236}">
              <a16:creationId xmlns:a16="http://schemas.microsoft.com/office/drawing/2014/main" id="{00000000-0008-0000-0200-000081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02" name="Text Box 60">
          <a:extLst>
            <a:ext uri="{FF2B5EF4-FFF2-40B4-BE49-F238E27FC236}">
              <a16:creationId xmlns:a16="http://schemas.microsoft.com/office/drawing/2014/main" id="{00000000-0008-0000-0200-000082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03" name="Text Box 61">
          <a:extLst>
            <a:ext uri="{FF2B5EF4-FFF2-40B4-BE49-F238E27FC236}">
              <a16:creationId xmlns:a16="http://schemas.microsoft.com/office/drawing/2014/main" id="{00000000-0008-0000-0200-000083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04" name="Text Box 62">
          <a:extLst>
            <a:ext uri="{FF2B5EF4-FFF2-40B4-BE49-F238E27FC236}">
              <a16:creationId xmlns:a16="http://schemas.microsoft.com/office/drawing/2014/main" id="{00000000-0008-0000-0200-000084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05" name="Text Box 63">
          <a:extLst>
            <a:ext uri="{FF2B5EF4-FFF2-40B4-BE49-F238E27FC236}">
              <a16:creationId xmlns:a16="http://schemas.microsoft.com/office/drawing/2014/main" id="{00000000-0008-0000-0200-000085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06" name="Text Box 64">
          <a:extLst>
            <a:ext uri="{FF2B5EF4-FFF2-40B4-BE49-F238E27FC236}">
              <a16:creationId xmlns:a16="http://schemas.microsoft.com/office/drawing/2014/main" id="{00000000-0008-0000-0200-000086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07" name="Text Box 66">
          <a:extLst>
            <a:ext uri="{FF2B5EF4-FFF2-40B4-BE49-F238E27FC236}">
              <a16:creationId xmlns:a16="http://schemas.microsoft.com/office/drawing/2014/main" id="{00000000-0008-0000-0200-000087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08" name="Text Box 67">
          <a:extLst>
            <a:ext uri="{FF2B5EF4-FFF2-40B4-BE49-F238E27FC236}">
              <a16:creationId xmlns:a16="http://schemas.microsoft.com/office/drawing/2014/main" id="{00000000-0008-0000-0200-000088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09" name="Text Box 68">
          <a:extLst>
            <a:ext uri="{FF2B5EF4-FFF2-40B4-BE49-F238E27FC236}">
              <a16:creationId xmlns:a16="http://schemas.microsoft.com/office/drawing/2014/main" id="{00000000-0008-0000-0200-000089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10" name="Text Box 69">
          <a:extLst>
            <a:ext uri="{FF2B5EF4-FFF2-40B4-BE49-F238E27FC236}">
              <a16:creationId xmlns:a16="http://schemas.microsoft.com/office/drawing/2014/main" id="{00000000-0008-0000-0200-00008A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11" name="Text Box 70">
          <a:extLst>
            <a:ext uri="{FF2B5EF4-FFF2-40B4-BE49-F238E27FC236}">
              <a16:creationId xmlns:a16="http://schemas.microsoft.com/office/drawing/2014/main" id="{00000000-0008-0000-0200-00008B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12" name="Text Box 71">
          <a:extLst>
            <a:ext uri="{FF2B5EF4-FFF2-40B4-BE49-F238E27FC236}">
              <a16:creationId xmlns:a16="http://schemas.microsoft.com/office/drawing/2014/main" id="{00000000-0008-0000-0200-00008C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13" name="Text Box 72">
          <a:extLst>
            <a:ext uri="{FF2B5EF4-FFF2-40B4-BE49-F238E27FC236}">
              <a16:creationId xmlns:a16="http://schemas.microsoft.com/office/drawing/2014/main" id="{00000000-0008-0000-0200-00008D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14" name="Text Box 73">
          <a:extLst>
            <a:ext uri="{FF2B5EF4-FFF2-40B4-BE49-F238E27FC236}">
              <a16:creationId xmlns:a16="http://schemas.microsoft.com/office/drawing/2014/main" id="{00000000-0008-0000-0200-00008E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15" name="Text Box 74">
          <a:extLst>
            <a:ext uri="{FF2B5EF4-FFF2-40B4-BE49-F238E27FC236}">
              <a16:creationId xmlns:a16="http://schemas.microsoft.com/office/drawing/2014/main" id="{00000000-0008-0000-0200-00008F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16" name="Text Box 75">
          <a:extLst>
            <a:ext uri="{FF2B5EF4-FFF2-40B4-BE49-F238E27FC236}">
              <a16:creationId xmlns:a16="http://schemas.microsoft.com/office/drawing/2014/main" id="{00000000-0008-0000-0200-000090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17" name="Text Box 77">
          <a:extLst>
            <a:ext uri="{FF2B5EF4-FFF2-40B4-BE49-F238E27FC236}">
              <a16:creationId xmlns:a16="http://schemas.microsoft.com/office/drawing/2014/main" id="{00000000-0008-0000-0200-000091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18" name="Text Box 78">
          <a:extLst>
            <a:ext uri="{FF2B5EF4-FFF2-40B4-BE49-F238E27FC236}">
              <a16:creationId xmlns:a16="http://schemas.microsoft.com/office/drawing/2014/main" id="{00000000-0008-0000-0200-000092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19" name="Text Box 80">
          <a:extLst>
            <a:ext uri="{FF2B5EF4-FFF2-40B4-BE49-F238E27FC236}">
              <a16:creationId xmlns:a16="http://schemas.microsoft.com/office/drawing/2014/main" id="{00000000-0008-0000-0200-000093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20" name="Text Box 81">
          <a:extLst>
            <a:ext uri="{FF2B5EF4-FFF2-40B4-BE49-F238E27FC236}">
              <a16:creationId xmlns:a16="http://schemas.microsoft.com/office/drawing/2014/main" id="{00000000-0008-0000-0200-000094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21" name="Text Box 39">
          <a:extLst>
            <a:ext uri="{FF2B5EF4-FFF2-40B4-BE49-F238E27FC236}">
              <a16:creationId xmlns:a16="http://schemas.microsoft.com/office/drawing/2014/main" id="{00000000-0008-0000-0200-000095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22" name="Text Box 40">
          <a:extLst>
            <a:ext uri="{FF2B5EF4-FFF2-40B4-BE49-F238E27FC236}">
              <a16:creationId xmlns:a16="http://schemas.microsoft.com/office/drawing/2014/main" id="{00000000-0008-0000-0200-000096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23" name="Text Box 41">
          <a:extLst>
            <a:ext uri="{FF2B5EF4-FFF2-40B4-BE49-F238E27FC236}">
              <a16:creationId xmlns:a16="http://schemas.microsoft.com/office/drawing/2014/main" id="{00000000-0008-0000-0200-000097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24" name="Text Box 42">
          <a:extLst>
            <a:ext uri="{FF2B5EF4-FFF2-40B4-BE49-F238E27FC236}">
              <a16:creationId xmlns:a16="http://schemas.microsoft.com/office/drawing/2014/main" id="{00000000-0008-0000-0200-000098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25" name="Text Box 43">
          <a:extLst>
            <a:ext uri="{FF2B5EF4-FFF2-40B4-BE49-F238E27FC236}">
              <a16:creationId xmlns:a16="http://schemas.microsoft.com/office/drawing/2014/main" id="{00000000-0008-0000-0200-000099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26" name="Text Box 44">
          <a:extLst>
            <a:ext uri="{FF2B5EF4-FFF2-40B4-BE49-F238E27FC236}">
              <a16:creationId xmlns:a16="http://schemas.microsoft.com/office/drawing/2014/main" id="{00000000-0008-0000-0200-00009A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27" name="Text Box 45">
          <a:extLst>
            <a:ext uri="{FF2B5EF4-FFF2-40B4-BE49-F238E27FC236}">
              <a16:creationId xmlns:a16="http://schemas.microsoft.com/office/drawing/2014/main" id="{00000000-0008-0000-0200-00009B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28" name="Text Box 46">
          <a:extLst>
            <a:ext uri="{FF2B5EF4-FFF2-40B4-BE49-F238E27FC236}">
              <a16:creationId xmlns:a16="http://schemas.microsoft.com/office/drawing/2014/main" id="{00000000-0008-0000-0200-00009C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29" name="Text Box 47">
          <a:extLst>
            <a:ext uri="{FF2B5EF4-FFF2-40B4-BE49-F238E27FC236}">
              <a16:creationId xmlns:a16="http://schemas.microsoft.com/office/drawing/2014/main" id="{00000000-0008-0000-0200-00009D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30" name="Text Box 48">
          <a:extLst>
            <a:ext uri="{FF2B5EF4-FFF2-40B4-BE49-F238E27FC236}">
              <a16:creationId xmlns:a16="http://schemas.microsoft.com/office/drawing/2014/main" id="{00000000-0008-0000-0200-00009E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31" name="Text Box 55">
          <a:extLst>
            <a:ext uri="{FF2B5EF4-FFF2-40B4-BE49-F238E27FC236}">
              <a16:creationId xmlns:a16="http://schemas.microsoft.com/office/drawing/2014/main" id="{00000000-0008-0000-0200-00009F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32" name="Text Box 56">
          <a:extLst>
            <a:ext uri="{FF2B5EF4-FFF2-40B4-BE49-F238E27FC236}">
              <a16:creationId xmlns:a16="http://schemas.microsoft.com/office/drawing/2014/main" id="{00000000-0008-0000-0200-0000A0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33" name="Text Box 57">
          <a:extLst>
            <a:ext uri="{FF2B5EF4-FFF2-40B4-BE49-F238E27FC236}">
              <a16:creationId xmlns:a16="http://schemas.microsoft.com/office/drawing/2014/main" id="{00000000-0008-0000-0200-0000A1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34" name="Text Box 58">
          <a:extLst>
            <a:ext uri="{FF2B5EF4-FFF2-40B4-BE49-F238E27FC236}">
              <a16:creationId xmlns:a16="http://schemas.microsoft.com/office/drawing/2014/main" id="{00000000-0008-0000-0200-0000A2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35" name="Text Box 59">
          <a:extLst>
            <a:ext uri="{FF2B5EF4-FFF2-40B4-BE49-F238E27FC236}">
              <a16:creationId xmlns:a16="http://schemas.microsoft.com/office/drawing/2014/main" id="{00000000-0008-0000-0200-0000A3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36" name="Text Box 60">
          <a:extLst>
            <a:ext uri="{FF2B5EF4-FFF2-40B4-BE49-F238E27FC236}">
              <a16:creationId xmlns:a16="http://schemas.microsoft.com/office/drawing/2014/main" id="{00000000-0008-0000-0200-0000A4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37" name="Text Box 61">
          <a:extLst>
            <a:ext uri="{FF2B5EF4-FFF2-40B4-BE49-F238E27FC236}">
              <a16:creationId xmlns:a16="http://schemas.microsoft.com/office/drawing/2014/main" id="{00000000-0008-0000-0200-0000A5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38" name="Text Box 62">
          <a:extLst>
            <a:ext uri="{FF2B5EF4-FFF2-40B4-BE49-F238E27FC236}">
              <a16:creationId xmlns:a16="http://schemas.microsoft.com/office/drawing/2014/main" id="{00000000-0008-0000-0200-0000A6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39" name="Text Box 63">
          <a:extLst>
            <a:ext uri="{FF2B5EF4-FFF2-40B4-BE49-F238E27FC236}">
              <a16:creationId xmlns:a16="http://schemas.microsoft.com/office/drawing/2014/main" id="{00000000-0008-0000-0200-0000A7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40" name="Text Box 64">
          <a:extLst>
            <a:ext uri="{FF2B5EF4-FFF2-40B4-BE49-F238E27FC236}">
              <a16:creationId xmlns:a16="http://schemas.microsoft.com/office/drawing/2014/main" id="{00000000-0008-0000-0200-0000A8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41" name="Text Box 66">
          <a:extLst>
            <a:ext uri="{FF2B5EF4-FFF2-40B4-BE49-F238E27FC236}">
              <a16:creationId xmlns:a16="http://schemas.microsoft.com/office/drawing/2014/main" id="{00000000-0008-0000-0200-0000A9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42" name="Text Box 67">
          <a:extLst>
            <a:ext uri="{FF2B5EF4-FFF2-40B4-BE49-F238E27FC236}">
              <a16:creationId xmlns:a16="http://schemas.microsoft.com/office/drawing/2014/main" id="{00000000-0008-0000-0200-0000AA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43" name="Text Box 68">
          <a:extLst>
            <a:ext uri="{FF2B5EF4-FFF2-40B4-BE49-F238E27FC236}">
              <a16:creationId xmlns:a16="http://schemas.microsoft.com/office/drawing/2014/main" id="{00000000-0008-0000-0200-0000AB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44" name="Text Box 69">
          <a:extLst>
            <a:ext uri="{FF2B5EF4-FFF2-40B4-BE49-F238E27FC236}">
              <a16:creationId xmlns:a16="http://schemas.microsoft.com/office/drawing/2014/main" id="{00000000-0008-0000-0200-0000AC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45" name="Text Box 70">
          <a:extLst>
            <a:ext uri="{FF2B5EF4-FFF2-40B4-BE49-F238E27FC236}">
              <a16:creationId xmlns:a16="http://schemas.microsoft.com/office/drawing/2014/main" id="{00000000-0008-0000-0200-0000AD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46" name="Text Box 71">
          <a:extLst>
            <a:ext uri="{FF2B5EF4-FFF2-40B4-BE49-F238E27FC236}">
              <a16:creationId xmlns:a16="http://schemas.microsoft.com/office/drawing/2014/main" id="{00000000-0008-0000-0200-0000AE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47" name="Text Box 72">
          <a:extLst>
            <a:ext uri="{FF2B5EF4-FFF2-40B4-BE49-F238E27FC236}">
              <a16:creationId xmlns:a16="http://schemas.microsoft.com/office/drawing/2014/main" id="{00000000-0008-0000-0200-0000AF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48" name="Text Box 73">
          <a:extLst>
            <a:ext uri="{FF2B5EF4-FFF2-40B4-BE49-F238E27FC236}">
              <a16:creationId xmlns:a16="http://schemas.microsoft.com/office/drawing/2014/main" id="{00000000-0008-0000-0200-0000B0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49" name="Text Box 74">
          <a:extLst>
            <a:ext uri="{FF2B5EF4-FFF2-40B4-BE49-F238E27FC236}">
              <a16:creationId xmlns:a16="http://schemas.microsoft.com/office/drawing/2014/main" id="{00000000-0008-0000-0200-0000B1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50" name="Text Box 50">
          <a:extLst>
            <a:ext uri="{FF2B5EF4-FFF2-40B4-BE49-F238E27FC236}">
              <a16:creationId xmlns:a16="http://schemas.microsoft.com/office/drawing/2014/main" id="{00000000-0008-0000-0200-0000B2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51" name="Text Box 52">
          <a:extLst>
            <a:ext uri="{FF2B5EF4-FFF2-40B4-BE49-F238E27FC236}">
              <a16:creationId xmlns:a16="http://schemas.microsoft.com/office/drawing/2014/main" id="{00000000-0008-0000-0200-0000B3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52" name="Text Box 53">
          <a:extLst>
            <a:ext uri="{FF2B5EF4-FFF2-40B4-BE49-F238E27FC236}">
              <a16:creationId xmlns:a16="http://schemas.microsoft.com/office/drawing/2014/main" id="{00000000-0008-0000-0200-0000B4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53" name="Text Box 39">
          <a:extLst>
            <a:ext uri="{FF2B5EF4-FFF2-40B4-BE49-F238E27FC236}">
              <a16:creationId xmlns:a16="http://schemas.microsoft.com/office/drawing/2014/main" id="{00000000-0008-0000-0200-0000B5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54" name="Text Box 40">
          <a:extLst>
            <a:ext uri="{FF2B5EF4-FFF2-40B4-BE49-F238E27FC236}">
              <a16:creationId xmlns:a16="http://schemas.microsoft.com/office/drawing/2014/main" id="{00000000-0008-0000-0200-0000B6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55" name="Text Box 41">
          <a:extLst>
            <a:ext uri="{FF2B5EF4-FFF2-40B4-BE49-F238E27FC236}">
              <a16:creationId xmlns:a16="http://schemas.microsoft.com/office/drawing/2014/main" id="{00000000-0008-0000-0200-0000B7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56" name="Text Box 42">
          <a:extLst>
            <a:ext uri="{FF2B5EF4-FFF2-40B4-BE49-F238E27FC236}">
              <a16:creationId xmlns:a16="http://schemas.microsoft.com/office/drawing/2014/main" id="{00000000-0008-0000-0200-0000B8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57" name="Text Box 43">
          <a:extLst>
            <a:ext uri="{FF2B5EF4-FFF2-40B4-BE49-F238E27FC236}">
              <a16:creationId xmlns:a16="http://schemas.microsoft.com/office/drawing/2014/main" id="{00000000-0008-0000-0200-0000B9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58" name="Text Box 44">
          <a:extLst>
            <a:ext uri="{FF2B5EF4-FFF2-40B4-BE49-F238E27FC236}">
              <a16:creationId xmlns:a16="http://schemas.microsoft.com/office/drawing/2014/main" id="{00000000-0008-0000-0200-0000BA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59" name="Text Box 45">
          <a:extLst>
            <a:ext uri="{FF2B5EF4-FFF2-40B4-BE49-F238E27FC236}">
              <a16:creationId xmlns:a16="http://schemas.microsoft.com/office/drawing/2014/main" id="{00000000-0008-0000-0200-0000BB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60" name="Text Box 46">
          <a:extLst>
            <a:ext uri="{FF2B5EF4-FFF2-40B4-BE49-F238E27FC236}">
              <a16:creationId xmlns:a16="http://schemas.microsoft.com/office/drawing/2014/main" id="{00000000-0008-0000-0200-0000BC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61" name="Text Box 47">
          <a:extLst>
            <a:ext uri="{FF2B5EF4-FFF2-40B4-BE49-F238E27FC236}">
              <a16:creationId xmlns:a16="http://schemas.microsoft.com/office/drawing/2014/main" id="{00000000-0008-0000-0200-0000BD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62" name="Text Box 48">
          <a:extLst>
            <a:ext uri="{FF2B5EF4-FFF2-40B4-BE49-F238E27FC236}">
              <a16:creationId xmlns:a16="http://schemas.microsoft.com/office/drawing/2014/main" id="{00000000-0008-0000-0200-0000BE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63" name="Text Box 55">
          <a:extLst>
            <a:ext uri="{FF2B5EF4-FFF2-40B4-BE49-F238E27FC236}">
              <a16:creationId xmlns:a16="http://schemas.microsoft.com/office/drawing/2014/main" id="{00000000-0008-0000-0200-0000BF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64" name="Text Box 56">
          <a:extLst>
            <a:ext uri="{FF2B5EF4-FFF2-40B4-BE49-F238E27FC236}">
              <a16:creationId xmlns:a16="http://schemas.microsoft.com/office/drawing/2014/main" id="{00000000-0008-0000-0200-0000C0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65" name="Text Box 57">
          <a:extLst>
            <a:ext uri="{FF2B5EF4-FFF2-40B4-BE49-F238E27FC236}">
              <a16:creationId xmlns:a16="http://schemas.microsoft.com/office/drawing/2014/main" id="{00000000-0008-0000-0200-0000C1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66" name="Text Box 58">
          <a:extLst>
            <a:ext uri="{FF2B5EF4-FFF2-40B4-BE49-F238E27FC236}">
              <a16:creationId xmlns:a16="http://schemas.microsoft.com/office/drawing/2014/main" id="{00000000-0008-0000-0200-0000C2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67" name="Text Box 59">
          <a:extLst>
            <a:ext uri="{FF2B5EF4-FFF2-40B4-BE49-F238E27FC236}">
              <a16:creationId xmlns:a16="http://schemas.microsoft.com/office/drawing/2014/main" id="{00000000-0008-0000-0200-0000C3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68" name="Text Box 60">
          <a:extLst>
            <a:ext uri="{FF2B5EF4-FFF2-40B4-BE49-F238E27FC236}">
              <a16:creationId xmlns:a16="http://schemas.microsoft.com/office/drawing/2014/main" id="{00000000-0008-0000-0200-0000C4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69" name="Text Box 61">
          <a:extLst>
            <a:ext uri="{FF2B5EF4-FFF2-40B4-BE49-F238E27FC236}">
              <a16:creationId xmlns:a16="http://schemas.microsoft.com/office/drawing/2014/main" id="{00000000-0008-0000-0200-0000C5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70" name="Text Box 62">
          <a:extLst>
            <a:ext uri="{FF2B5EF4-FFF2-40B4-BE49-F238E27FC236}">
              <a16:creationId xmlns:a16="http://schemas.microsoft.com/office/drawing/2014/main" id="{00000000-0008-0000-0200-0000C6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71" name="Text Box 63">
          <a:extLst>
            <a:ext uri="{FF2B5EF4-FFF2-40B4-BE49-F238E27FC236}">
              <a16:creationId xmlns:a16="http://schemas.microsoft.com/office/drawing/2014/main" id="{00000000-0008-0000-0200-0000C7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72" name="Text Box 64">
          <a:extLst>
            <a:ext uri="{FF2B5EF4-FFF2-40B4-BE49-F238E27FC236}">
              <a16:creationId xmlns:a16="http://schemas.microsoft.com/office/drawing/2014/main" id="{00000000-0008-0000-0200-0000C8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73" name="Text Box 66">
          <a:extLst>
            <a:ext uri="{FF2B5EF4-FFF2-40B4-BE49-F238E27FC236}">
              <a16:creationId xmlns:a16="http://schemas.microsoft.com/office/drawing/2014/main" id="{00000000-0008-0000-0200-0000C9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74" name="Text Box 67">
          <a:extLst>
            <a:ext uri="{FF2B5EF4-FFF2-40B4-BE49-F238E27FC236}">
              <a16:creationId xmlns:a16="http://schemas.microsoft.com/office/drawing/2014/main" id="{00000000-0008-0000-0200-0000CA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75" name="Text Box 68">
          <a:extLst>
            <a:ext uri="{FF2B5EF4-FFF2-40B4-BE49-F238E27FC236}">
              <a16:creationId xmlns:a16="http://schemas.microsoft.com/office/drawing/2014/main" id="{00000000-0008-0000-0200-0000CB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76" name="Text Box 69">
          <a:extLst>
            <a:ext uri="{FF2B5EF4-FFF2-40B4-BE49-F238E27FC236}">
              <a16:creationId xmlns:a16="http://schemas.microsoft.com/office/drawing/2014/main" id="{00000000-0008-0000-0200-0000CC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77" name="Text Box 70">
          <a:extLst>
            <a:ext uri="{FF2B5EF4-FFF2-40B4-BE49-F238E27FC236}">
              <a16:creationId xmlns:a16="http://schemas.microsoft.com/office/drawing/2014/main" id="{00000000-0008-0000-0200-0000CD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78" name="Text Box 71">
          <a:extLst>
            <a:ext uri="{FF2B5EF4-FFF2-40B4-BE49-F238E27FC236}">
              <a16:creationId xmlns:a16="http://schemas.microsoft.com/office/drawing/2014/main" id="{00000000-0008-0000-0200-0000CE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79" name="Text Box 72">
          <a:extLst>
            <a:ext uri="{FF2B5EF4-FFF2-40B4-BE49-F238E27FC236}">
              <a16:creationId xmlns:a16="http://schemas.microsoft.com/office/drawing/2014/main" id="{00000000-0008-0000-0200-0000CF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80" name="Text Box 73">
          <a:extLst>
            <a:ext uri="{FF2B5EF4-FFF2-40B4-BE49-F238E27FC236}">
              <a16:creationId xmlns:a16="http://schemas.microsoft.com/office/drawing/2014/main" id="{00000000-0008-0000-0200-0000D0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81" name="Text Box 74">
          <a:extLst>
            <a:ext uri="{FF2B5EF4-FFF2-40B4-BE49-F238E27FC236}">
              <a16:creationId xmlns:a16="http://schemas.microsoft.com/office/drawing/2014/main" id="{00000000-0008-0000-0200-0000D1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82" name="Text Box 75">
          <a:extLst>
            <a:ext uri="{FF2B5EF4-FFF2-40B4-BE49-F238E27FC236}">
              <a16:creationId xmlns:a16="http://schemas.microsoft.com/office/drawing/2014/main" id="{00000000-0008-0000-0200-0000D2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83" name="Text Box 77">
          <a:extLst>
            <a:ext uri="{FF2B5EF4-FFF2-40B4-BE49-F238E27FC236}">
              <a16:creationId xmlns:a16="http://schemas.microsoft.com/office/drawing/2014/main" id="{00000000-0008-0000-0200-0000D3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84" name="Text Box 78">
          <a:extLst>
            <a:ext uri="{FF2B5EF4-FFF2-40B4-BE49-F238E27FC236}">
              <a16:creationId xmlns:a16="http://schemas.microsoft.com/office/drawing/2014/main" id="{00000000-0008-0000-0200-0000D4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85" name="Text Box 80">
          <a:extLst>
            <a:ext uri="{FF2B5EF4-FFF2-40B4-BE49-F238E27FC236}">
              <a16:creationId xmlns:a16="http://schemas.microsoft.com/office/drawing/2014/main" id="{00000000-0008-0000-0200-0000D5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86" name="Text Box 81">
          <a:extLst>
            <a:ext uri="{FF2B5EF4-FFF2-40B4-BE49-F238E27FC236}">
              <a16:creationId xmlns:a16="http://schemas.microsoft.com/office/drawing/2014/main" id="{00000000-0008-0000-0200-0000D6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87" name="Text Box 39">
          <a:extLst>
            <a:ext uri="{FF2B5EF4-FFF2-40B4-BE49-F238E27FC236}">
              <a16:creationId xmlns:a16="http://schemas.microsoft.com/office/drawing/2014/main" id="{00000000-0008-0000-0200-0000D7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88" name="Text Box 40">
          <a:extLst>
            <a:ext uri="{FF2B5EF4-FFF2-40B4-BE49-F238E27FC236}">
              <a16:creationId xmlns:a16="http://schemas.microsoft.com/office/drawing/2014/main" id="{00000000-0008-0000-0200-0000D8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89" name="Text Box 41">
          <a:extLst>
            <a:ext uri="{FF2B5EF4-FFF2-40B4-BE49-F238E27FC236}">
              <a16:creationId xmlns:a16="http://schemas.microsoft.com/office/drawing/2014/main" id="{00000000-0008-0000-0200-0000D9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90" name="Text Box 42">
          <a:extLst>
            <a:ext uri="{FF2B5EF4-FFF2-40B4-BE49-F238E27FC236}">
              <a16:creationId xmlns:a16="http://schemas.microsoft.com/office/drawing/2014/main" id="{00000000-0008-0000-0200-0000DA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91" name="Text Box 43">
          <a:extLst>
            <a:ext uri="{FF2B5EF4-FFF2-40B4-BE49-F238E27FC236}">
              <a16:creationId xmlns:a16="http://schemas.microsoft.com/office/drawing/2014/main" id="{00000000-0008-0000-0200-0000DB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92" name="Text Box 44">
          <a:extLst>
            <a:ext uri="{FF2B5EF4-FFF2-40B4-BE49-F238E27FC236}">
              <a16:creationId xmlns:a16="http://schemas.microsoft.com/office/drawing/2014/main" id="{00000000-0008-0000-0200-0000DC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93" name="Text Box 45">
          <a:extLst>
            <a:ext uri="{FF2B5EF4-FFF2-40B4-BE49-F238E27FC236}">
              <a16:creationId xmlns:a16="http://schemas.microsoft.com/office/drawing/2014/main" id="{00000000-0008-0000-0200-0000DD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94" name="Text Box 46">
          <a:extLst>
            <a:ext uri="{FF2B5EF4-FFF2-40B4-BE49-F238E27FC236}">
              <a16:creationId xmlns:a16="http://schemas.microsoft.com/office/drawing/2014/main" id="{00000000-0008-0000-0200-0000DE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95" name="Text Box 47">
          <a:extLst>
            <a:ext uri="{FF2B5EF4-FFF2-40B4-BE49-F238E27FC236}">
              <a16:creationId xmlns:a16="http://schemas.microsoft.com/office/drawing/2014/main" id="{00000000-0008-0000-0200-0000DF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96" name="Text Box 48">
          <a:extLst>
            <a:ext uri="{FF2B5EF4-FFF2-40B4-BE49-F238E27FC236}">
              <a16:creationId xmlns:a16="http://schemas.microsoft.com/office/drawing/2014/main" id="{00000000-0008-0000-0200-0000E0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97" name="Text Box 55">
          <a:extLst>
            <a:ext uri="{FF2B5EF4-FFF2-40B4-BE49-F238E27FC236}">
              <a16:creationId xmlns:a16="http://schemas.microsoft.com/office/drawing/2014/main" id="{00000000-0008-0000-0200-0000E1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98" name="Text Box 56">
          <a:extLst>
            <a:ext uri="{FF2B5EF4-FFF2-40B4-BE49-F238E27FC236}">
              <a16:creationId xmlns:a16="http://schemas.microsoft.com/office/drawing/2014/main" id="{00000000-0008-0000-0200-0000E2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299" name="Text Box 57">
          <a:extLst>
            <a:ext uri="{FF2B5EF4-FFF2-40B4-BE49-F238E27FC236}">
              <a16:creationId xmlns:a16="http://schemas.microsoft.com/office/drawing/2014/main" id="{00000000-0008-0000-0200-0000E3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00" name="Text Box 58">
          <a:extLst>
            <a:ext uri="{FF2B5EF4-FFF2-40B4-BE49-F238E27FC236}">
              <a16:creationId xmlns:a16="http://schemas.microsoft.com/office/drawing/2014/main" id="{00000000-0008-0000-0200-0000E4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01" name="Text Box 59">
          <a:extLst>
            <a:ext uri="{FF2B5EF4-FFF2-40B4-BE49-F238E27FC236}">
              <a16:creationId xmlns:a16="http://schemas.microsoft.com/office/drawing/2014/main" id="{00000000-0008-0000-0200-0000E5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02" name="Text Box 60">
          <a:extLst>
            <a:ext uri="{FF2B5EF4-FFF2-40B4-BE49-F238E27FC236}">
              <a16:creationId xmlns:a16="http://schemas.microsoft.com/office/drawing/2014/main" id="{00000000-0008-0000-0200-0000E6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03" name="Text Box 61">
          <a:extLst>
            <a:ext uri="{FF2B5EF4-FFF2-40B4-BE49-F238E27FC236}">
              <a16:creationId xmlns:a16="http://schemas.microsoft.com/office/drawing/2014/main" id="{00000000-0008-0000-0200-0000E7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04" name="Text Box 62">
          <a:extLst>
            <a:ext uri="{FF2B5EF4-FFF2-40B4-BE49-F238E27FC236}">
              <a16:creationId xmlns:a16="http://schemas.microsoft.com/office/drawing/2014/main" id="{00000000-0008-0000-0200-0000E8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05" name="Text Box 63">
          <a:extLst>
            <a:ext uri="{FF2B5EF4-FFF2-40B4-BE49-F238E27FC236}">
              <a16:creationId xmlns:a16="http://schemas.microsoft.com/office/drawing/2014/main" id="{00000000-0008-0000-0200-0000E9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06" name="Text Box 64">
          <a:extLst>
            <a:ext uri="{FF2B5EF4-FFF2-40B4-BE49-F238E27FC236}">
              <a16:creationId xmlns:a16="http://schemas.microsoft.com/office/drawing/2014/main" id="{00000000-0008-0000-0200-0000EA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07" name="Text Box 66">
          <a:extLst>
            <a:ext uri="{FF2B5EF4-FFF2-40B4-BE49-F238E27FC236}">
              <a16:creationId xmlns:a16="http://schemas.microsoft.com/office/drawing/2014/main" id="{00000000-0008-0000-0200-0000EB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08" name="Text Box 67">
          <a:extLst>
            <a:ext uri="{FF2B5EF4-FFF2-40B4-BE49-F238E27FC236}">
              <a16:creationId xmlns:a16="http://schemas.microsoft.com/office/drawing/2014/main" id="{00000000-0008-0000-0200-0000EC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09" name="Text Box 68">
          <a:extLst>
            <a:ext uri="{FF2B5EF4-FFF2-40B4-BE49-F238E27FC236}">
              <a16:creationId xmlns:a16="http://schemas.microsoft.com/office/drawing/2014/main" id="{00000000-0008-0000-0200-0000ED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10" name="Text Box 69">
          <a:extLst>
            <a:ext uri="{FF2B5EF4-FFF2-40B4-BE49-F238E27FC236}">
              <a16:creationId xmlns:a16="http://schemas.microsoft.com/office/drawing/2014/main" id="{00000000-0008-0000-0200-0000EE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11" name="Text Box 70">
          <a:extLst>
            <a:ext uri="{FF2B5EF4-FFF2-40B4-BE49-F238E27FC236}">
              <a16:creationId xmlns:a16="http://schemas.microsoft.com/office/drawing/2014/main" id="{00000000-0008-0000-0200-0000EF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12" name="Text Box 71">
          <a:extLst>
            <a:ext uri="{FF2B5EF4-FFF2-40B4-BE49-F238E27FC236}">
              <a16:creationId xmlns:a16="http://schemas.microsoft.com/office/drawing/2014/main" id="{00000000-0008-0000-0200-0000F0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13" name="Text Box 72">
          <a:extLst>
            <a:ext uri="{FF2B5EF4-FFF2-40B4-BE49-F238E27FC236}">
              <a16:creationId xmlns:a16="http://schemas.microsoft.com/office/drawing/2014/main" id="{00000000-0008-0000-0200-0000F1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14" name="Text Box 73">
          <a:extLst>
            <a:ext uri="{FF2B5EF4-FFF2-40B4-BE49-F238E27FC236}">
              <a16:creationId xmlns:a16="http://schemas.microsoft.com/office/drawing/2014/main" id="{00000000-0008-0000-0200-0000F2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15" name="Text Box 74">
          <a:extLst>
            <a:ext uri="{FF2B5EF4-FFF2-40B4-BE49-F238E27FC236}">
              <a16:creationId xmlns:a16="http://schemas.microsoft.com/office/drawing/2014/main" id="{00000000-0008-0000-0200-0000F3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16" name="Text Box 75">
          <a:extLst>
            <a:ext uri="{FF2B5EF4-FFF2-40B4-BE49-F238E27FC236}">
              <a16:creationId xmlns:a16="http://schemas.microsoft.com/office/drawing/2014/main" id="{00000000-0008-0000-0200-0000F4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17" name="Text Box 77">
          <a:extLst>
            <a:ext uri="{FF2B5EF4-FFF2-40B4-BE49-F238E27FC236}">
              <a16:creationId xmlns:a16="http://schemas.microsoft.com/office/drawing/2014/main" id="{00000000-0008-0000-0200-0000F5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18" name="Text Box 78">
          <a:extLst>
            <a:ext uri="{FF2B5EF4-FFF2-40B4-BE49-F238E27FC236}">
              <a16:creationId xmlns:a16="http://schemas.microsoft.com/office/drawing/2014/main" id="{00000000-0008-0000-0200-0000F6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19" name="Text Box 80">
          <a:extLst>
            <a:ext uri="{FF2B5EF4-FFF2-40B4-BE49-F238E27FC236}">
              <a16:creationId xmlns:a16="http://schemas.microsoft.com/office/drawing/2014/main" id="{00000000-0008-0000-0200-0000F7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20" name="Text Box 81">
          <a:extLst>
            <a:ext uri="{FF2B5EF4-FFF2-40B4-BE49-F238E27FC236}">
              <a16:creationId xmlns:a16="http://schemas.microsoft.com/office/drawing/2014/main" id="{00000000-0008-0000-0200-0000F8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21" name="Text Box 39">
          <a:extLst>
            <a:ext uri="{FF2B5EF4-FFF2-40B4-BE49-F238E27FC236}">
              <a16:creationId xmlns:a16="http://schemas.microsoft.com/office/drawing/2014/main" id="{00000000-0008-0000-0200-0000F9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22" name="Text Box 40">
          <a:extLst>
            <a:ext uri="{FF2B5EF4-FFF2-40B4-BE49-F238E27FC236}">
              <a16:creationId xmlns:a16="http://schemas.microsoft.com/office/drawing/2014/main" id="{00000000-0008-0000-0200-0000FA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23" name="Text Box 41">
          <a:extLst>
            <a:ext uri="{FF2B5EF4-FFF2-40B4-BE49-F238E27FC236}">
              <a16:creationId xmlns:a16="http://schemas.microsoft.com/office/drawing/2014/main" id="{00000000-0008-0000-0200-0000FB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24" name="Text Box 42">
          <a:extLst>
            <a:ext uri="{FF2B5EF4-FFF2-40B4-BE49-F238E27FC236}">
              <a16:creationId xmlns:a16="http://schemas.microsoft.com/office/drawing/2014/main" id="{00000000-0008-0000-0200-0000FC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25" name="Text Box 43">
          <a:extLst>
            <a:ext uri="{FF2B5EF4-FFF2-40B4-BE49-F238E27FC236}">
              <a16:creationId xmlns:a16="http://schemas.microsoft.com/office/drawing/2014/main" id="{00000000-0008-0000-0200-0000FD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26" name="Text Box 44">
          <a:extLst>
            <a:ext uri="{FF2B5EF4-FFF2-40B4-BE49-F238E27FC236}">
              <a16:creationId xmlns:a16="http://schemas.microsoft.com/office/drawing/2014/main" id="{00000000-0008-0000-0200-0000FE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27" name="Text Box 45">
          <a:extLst>
            <a:ext uri="{FF2B5EF4-FFF2-40B4-BE49-F238E27FC236}">
              <a16:creationId xmlns:a16="http://schemas.microsoft.com/office/drawing/2014/main" id="{00000000-0008-0000-0200-0000FF0C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28" name="Text Box 46">
          <a:extLst>
            <a:ext uri="{FF2B5EF4-FFF2-40B4-BE49-F238E27FC236}">
              <a16:creationId xmlns:a16="http://schemas.microsoft.com/office/drawing/2014/main" id="{00000000-0008-0000-0200-000000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29" name="Text Box 47">
          <a:extLst>
            <a:ext uri="{FF2B5EF4-FFF2-40B4-BE49-F238E27FC236}">
              <a16:creationId xmlns:a16="http://schemas.microsoft.com/office/drawing/2014/main" id="{00000000-0008-0000-0200-000001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30" name="Text Box 48">
          <a:extLst>
            <a:ext uri="{FF2B5EF4-FFF2-40B4-BE49-F238E27FC236}">
              <a16:creationId xmlns:a16="http://schemas.microsoft.com/office/drawing/2014/main" id="{00000000-0008-0000-0200-000002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31" name="Text Box 55">
          <a:extLst>
            <a:ext uri="{FF2B5EF4-FFF2-40B4-BE49-F238E27FC236}">
              <a16:creationId xmlns:a16="http://schemas.microsoft.com/office/drawing/2014/main" id="{00000000-0008-0000-0200-000003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32" name="Text Box 56">
          <a:extLst>
            <a:ext uri="{FF2B5EF4-FFF2-40B4-BE49-F238E27FC236}">
              <a16:creationId xmlns:a16="http://schemas.microsoft.com/office/drawing/2014/main" id="{00000000-0008-0000-0200-000004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33" name="Text Box 57">
          <a:extLst>
            <a:ext uri="{FF2B5EF4-FFF2-40B4-BE49-F238E27FC236}">
              <a16:creationId xmlns:a16="http://schemas.microsoft.com/office/drawing/2014/main" id="{00000000-0008-0000-0200-000005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34" name="Text Box 58">
          <a:extLst>
            <a:ext uri="{FF2B5EF4-FFF2-40B4-BE49-F238E27FC236}">
              <a16:creationId xmlns:a16="http://schemas.microsoft.com/office/drawing/2014/main" id="{00000000-0008-0000-0200-000006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35" name="Text Box 59">
          <a:extLst>
            <a:ext uri="{FF2B5EF4-FFF2-40B4-BE49-F238E27FC236}">
              <a16:creationId xmlns:a16="http://schemas.microsoft.com/office/drawing/2014/main" id="{00000000-0008-0000-0200-000007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36" name="Text Box 60">
          <a:extLst>
            <a:ext uri="{FF2B5EF4-FFF2-40B4-BE49-F238E27FC236}">
              <a16:creationId xmlns:a16="http://schemas.microsoft.com/office/drawing/2014/main" id="{00000000-0008-0000-0200-000008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37" name="Text Box 61">
          <a:extLst>
            <a:ext uri="{FF2B5EF4-FFF2-40B4-BE49-F238E27FC236}">
              <a16:creationId xmlns:a16="http://schemas.microsoft.com/office/drawing/2014/main" id="{00000000-0008-0000-0200-000009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38" name="Text Box 62">
          <a:extLst>
            <a:ext uri="{FF2B5EF4-FFF2-40B4-BE49-F238E27FC236}">
              <a16:creationId xmlns:a16="http://schemas.microsoft.com/office/drawing/2014/main" id="{00000000-0008-0000-0200-00000A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39" name="Text Box 63">
          <a:extLst>
            <a:ext uri="{FF2B5EF4-FFF2-40B4-BE49-F238E27FC236}">
              <a16:creationId xmlns:a16="http://schemas.microsoft.com/office/drawing/2014/main" id="{00000000-0008-0000-0200-00000B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40" name="Text Box 64">
          <a:extLst>
            <a:ext uri="{FF2B5EF4-FFF2-40B4-BE49-F238E27FC236}">
              <a16:creationId xmlns:a16="http://schemas.microsoft.com/office/drawing/2014/main" id="{00000000-0008-0000-0200-00000C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41" name="Text Box 66">
          <a:extLst>
            <a:ext uri="{FF2B5EF4-FFF2-40B4-BE49-F238E27FC236}">
              <a16:creationId xmlns:a16="http://schemas.microsoft.com/office/drawing/2014/main" id="{00000000-0008-0000-0200-00000D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42" name="Text Box 67">
          <a:extLst>
            <a:ext uri="{FF2B5EF4-FFF2-40B4-BE49-F238E27FC236}">
              <a16:creationId xmlns:a16="http://schemas.microsoft.com/office/drawing/2014/main" id="{00000000-0008-0000-0200-00000E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43" name="Text Box 68">
          <a:extLst>
            <a:ext uri="{FF2B5EF4-FFF2-40B4-BE49-F238E27FC236}">
              <a16:creationId xmlns:a16="http://schemas.microsoft.com/office/drawing/2014/main" id="{00000000-0008-0000-0200-00000F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44" name="Text Box 69">
          <a:extLst>
            <a:ext uri="{FF2B5EF4-FFF2-40B4-BE49-F238E27FC236}">
              <a16:creationId xmlns:a16="http://schemas.microsoft.com/office/drawing/2014/main" id="{00000000-0008-0000-0200-000010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45" name="Text Box 70">
          <a:extLst>
            <a:ext uri="{FF2B5EF4-FFF2-40B4-BE49-F238E27FC236}">
              <a16:creationId xmlns:a16="http://schemas.microsoft.com/office/drawing/2014/main" id="{00000000-0008-0000-0200-000011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46" name="Text Box 71">
          <a:extLst>
            <a:ext uri="{FF2B5EF4-FFF2-40B4-BE49-F238E27FC236}">
              <a16:creationId xmlns:a16="http://schemas.microsoft.com/office/drawing/2014/main" id="{00000000-0008-0000-0200-000012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47" name="Text Box 72">
          <a:extLst>
            <a:ext uri="{FF2B5EF4-FFF2-40B4-BE49-F238E27FC236}">
              <a16:creationId xmlns:a16="http://schemas.microsoft.com/office/drawing/2014/main" id="{00000000-0008-0000-0200-000013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48" name="Text Box 73">
          <a:extLst>
            <a:ext uri="{FF2B5EF4-FFF2-40B4-BE49-F238E27FC236}">
              <a16:creationId xmlns:a16="http://schemas.microsoft.com/office/drawing/2014/main" id="{00000000-0008-0000-0200-000014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49" name="Text Box 74">
          <a:extLst>
            <a:ext uri="{FF2B5EF4-FFF2-40B4-BE49-F238E27FC236}">
              <a16:creationId xmlns:a16="http://schemas.microsoft.com/office/drawing/2014/main" id="{00000000-0008-0000-0200-000015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50" name="Text Box 75">
          <a:extLst>
            <a:ext uri="{FF2B5EF4-FFF2-40B4-BE49-F238E27FC236}">
              <a16:creationId xmlns:a16="http://schemas.microsoft.com/office/drawing/2014/main" id="{00000000-0008-0000-0200-000016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51" name="Text Box 77">
          <a:extLst>
            <a:ext uri="{FF2B5EF4-FFF2-40B4-BE49-F238E27FC236}">
              <a16:creationId xmlns:a16="http://schemas.microsoft.com/office/drawing/2014/main" id="{00000000-0008-0000-0200-000017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52" name="Text Box 78">
          <a:extLst>
            <a:ext uri="{FF2B5EF4-FFF2-40B4-BE49-F238E27FC236}">
              <a16:creationId xmlns:a16="http://schemas.microsoft.com/office/drawing/2014/main" id="{00000000-0008-0000-0200-000018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53" name="Text Box 80">
          <a:extLst>
            <a:ext uri="{FF2B5EF4-FFF2-40B4-BE49-F238E27FC236}">
              <a16:creationId xmlns:a16="http://schemas.microsoft.com/office/drawing/2014/main" id="{00000000-0008-0000-0200-000019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54" name="Text Box 81">
          <a:extLst>
            <a:ext uri="{FF2B5EF4-FFF2-40B4-BE49-F238E27FC236}">
              <a16:creationId xmlns:a16="http://schemas.microsoft.com/office/drawing/2014/main" id="{00000000-0008-0000-0200-00001A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55" name="Text Box 3">
          <a:extLst>
            <a:ext uri="{FF2B5EF4-FFF2-40B4-BE49-F238E27FC236}">
              <a16:creationId xmlns:a16="http://schemas.microsoft.com/office/drawing/2014/main" id="{00000000-0008-0000-0200-00001B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56" name="Text Box 4">
          <a:extLst>
            <a:ext uri="{FF2B5EF4-FFF2-40B4-BE49-F238E27FC236}">
              <a16:creationId xmlns:a16="http://schemas.microsoft.com/office/drawing/2014/main" id="{00000000-0008-0000-0200-00001C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57" name="Text Box 5">
          <a:extLst>
            <a:ext uri="{FF2B5EF4-FFF2-40B4-BE49-F238E27FC236}">
              <a16:creationId xmlns:a16="http://schemas.microsoft.com/office/drawing/2014/main" id="{00000000-0008-0000-0200-00001D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58" name="Text Box 6">
          <a:extLst>
            <a:ext uri="{FF2B5EF4-FFF2-40B4-BE49-F238E27FC236}">
              <a16:creationId xmlns:a16="http://schemas.microsoft.com/office/drawing/2014/main" id="{00000000-0008-0000-0200-00001E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59" name="Text Box 7">
          <a:extLst>
            <a:ext uri="{FF2B5EF4-FFF2-40B4-BE49-F238E27FC236}">
              <a16:creationId xmlns:a16="http://schemas.microsoft.com/office/drawing/2014/main" id="{00000000-0008-0000-0200-00001F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60" name="Text Box 8">
          <a:extLst>
            <a:ext uri="{FF2B5EF4-FFF2-40B4-BE49-F238E27FC236}">
              <a16:creationId xmlns:a16="http://schemas.microsoft.com/office/drawing/2014/main" id="{00000000-0008-0000-0200-000020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61" name="Text Box 9">
          <a:extLst>
            <a:ext uri="{FF2B5EF4-FFF2-40B4-BE49-F238E27FC236}">
              <a16:creationId xmlns:a16="http://schemas.microsoft.com/office/drawing/2014/main" id="{00000000-0008-0000-0200-000021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62" name="Text Box 10">
          <a:extLst>
            <a:ext uri="{FF2B5EF4-FFF2-40B4-BE49-F238E27FC236}">
              <a16:creationId xmlns:a16="http://schemas.microsoft.com/office/drawing/2014/main" id="{00000000-0008-0000-0200-000022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63" name="Text Box 11">
          <a:extLst>
            <a:ext uri="{FF2B5EF4-FFF2-40B4-BE49-F238E27FC236}">
              <a16:creationId xmlns:a16="http://schemas.microsoft.com/office/drawing/2014/main" id="{00000000-0008-0000-0200-000023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64" name="Text Box 12">
          <a:extLst>
            <a:ext uri="{FF2B5EF4-FFF2-40B4-BE49-F238E27FC236}">
              <a16:creationId xmlns:a16="http://schemas.microsoft.com/office/drawing/2014/main" id="{00000000-0008-0000-0200-000024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65" name="Text Box 49">
          <a:extLst>
            <a:ext uri="{FF2B5EF4-FFF2-40B4-BE49-F238E27FC236}">
              <a16:creationId xmlns:a16="http://schemas.microsoft.com/office/drawing/2014/main" id="{00000000-0008-0000-0200-000025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66" name="Text Box 50">
          <a:extLst>
            <a:ext uri="{FF2B5EF4-FFF2-40B4-BE49-F238E27FC236}">
              <a16:creationId xmlns:a16="http://schemas.microsoft.com/office/drawing/2014/main" id="{00000000-0008-0000-0200-000026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67" name="Text Box 52">
          <a:extLst>
            <a:ext uri="{FF2B5EF4-FFF2-40B4-BE49-F238E27FC236}">
              <a16:creationId xmlns:a16="http://schemas.microsoft.com/office/drawing/2014/main" id="{00000000-0008-0000-0200-000027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68" name="Text Box 53">
          <a:extLst>
            <a:ext uri="{FF2B5EF4-FFF2-40B4-BE49-F238E27FC236}">
              <a16:creationId xmlns:a16="http://schemas.microsoft.com/office/drawing/2014/main" id="{00000000-0008-0000-0200-000028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69" name="Text Box 3">
          <a:extLst>
            <a:ext uri="{FF2B5EF4-FFF2-40B4-BE49-F238E27FC236}">
              <a16:creationId xmlns:a16="http://schemas.microsoft.com/office/drawing/2014/main" id="{00000000-0008-0000-0200-000029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70" name="Text Box 4">
          <a:extLst>
            <a:ext uri="{FF2B5EF4-FFF2-40B4-BE49-F238E27FC236}">
              <a16:creationId xmlns:a16="http://schemas.microsoft.com/office/drawing/2014/main" id="{00000000-0008-0000-0200-00002A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71" name="Text Box 5">
          <a:extLst>
            <a:ext uri="{FF2B5EF4-FFF2-40B4-BE49-F238E27FC236}">
              <a16:creationId xmlns:a16="http://schemas.microsoft.com/office/drawing/2014/main" id="{00000000-0008-0000-0200-00002B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72" name="Text Box 6">
          <a:extLst>
            <a:ext uri="{FF2B5EF4-FFF2-40B4-BE49-F238E27FC236}">
              <a16:creationId xmlns:a16="http://schemas.microsoft.com/office/drawing/2014/main" id="{00000000-0008-0000-0200-00002C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73" name="Text Box 7">
          <a:extLst>
            <a:ext uri="{FF2B5EF4-FFF2-40B4-BE49-F238E27FC236}">
              <a16:creationId xmlns:a16="http://schemas.microsoft.com/office/drawing/2014/main" id="{00000000-0008-0000-0200-00002D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74" name="Text Box 8">
          <a:extLst>
            <a:ext uri="{FF2B5EF4-FFF2-40B4-BE49-F238E27FC236}">
              <a16:creationId xmlns:a16="http://schemas.microsoft.com/office/drawing/2014/main" id="{00000000-0008-0000-0200-00002E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75" name="Text Box 9">
          <a:extLst>
            <a:ext uri="{FF2B5EF4-FFF2-40B4-BE49-F238E27FC236}">
              <a16:creationId xmlns:a16="http://schemas.microsoft.com/office/drawing/2014/main" id="{00000000-0008-0000-0200-00002F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76" name="Text Box 10">
          <a:extLst>
            <a:ext uri="{FF2B5EF4-FFF2-40B4-BE49-F238E27FC236}">
              <a16:creationId xmlns:a16="http://schemas.microsoft.com/office/drawing/2014/main" id="{00000000-0008-0000-0200-000030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77" name="Text Box 11">
          <a:extLst>
            <a:ext uri="{FF2B5EF4-FFF2-40B4-BE49-F238E27FC236}">
              <a16:creationId xmlns:a16="http://schemas.microsoft.com/office/drawing/2014/main" id="{00000000-0008-0000-0200-000031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78" name="Text Box 12">
          <a:extLst>
            <a:ext uri="{FF2B5EF4-FFF2-40B4-BE49-F238E27FC236}">
              <a16:creationId xmlns:a16="http://schemas.microsoft.com/office/drawing/2014/main" id="{00000000-0008-0000-0200-000032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79" name="Text Box 39">
          <a:extLst>
            <a:ext uri="{FF2B5EF4-FFF2-40B4-BE49-F238E27FC236}">
              <a16:creationId xmlns:a16="http://schemas.microsoft.com/office/drawing/2014/main" id="{00000000-0008-0000-0200-000033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80" name="Text Box 40">
          <a:extLst>
            <a:ext uri="{FF2B5EF4-FFF2-40B4-BE49-F238E27FC236}">
              <a16:creationId xmlns:a16="http://schemas.microsoft.com/office/drawing/2014/main" id="{00000000-0008-0000-0200-000034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81" name="Text Box 41">
          <a:extLst>
            <a:ext uri="{FF2B5EF4-FFF2-40B4-BE49-F238E27FC236}">
              <a16:creationId xmlns:a16="http://schemas.microsoft.com/office/drawing/2014/main" id="{00000000-0008-0000-0200-000035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82" name="Text Box 42">
          <a:extLst>
            <a:ext uri="{FF2B5EF4-FFF2-40B4-BE49-F238E27FC236}">
              <a16:creationId xmlns:a16="http://schemas.microsoft.com/office/drawing/2014/main" id="{00000000-0008-0000-0200-000036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83" name="Text Box 43">
          <a:extLst>
            <a:ext uri="{FF2B5EF4-FFF2-40B4-BE49-F238E27FC236}">
              <a16:creationId xmlns:a16="http://schemas.microsoft.com/office/drawing/2014/main" id="{00000000-0008-0000-0200-000037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84" name="Text Box 44">
          <a:extLst>
            <a:ext uri="{FF2B5EF4-FFF2-40B4-BE49-F238E27FC236}">
              <a16:creationId xmlns:a16="http://schemas.microsoft.com/office/drawing/2014/main" id="{00000000-0008-0000-0200-000038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85" name="Text Box 45">
          <a:extLst>
            <a:ext uri="{FF2B5EF4-FFF2-40B4-BE49-F238E27FC236}">
              <a16:creationId xmlns:a16="http://schemas.microsoft.com/office/drawing/2014/main" id="{00000000-0008-0000-0200-000039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86" name="Text Box 46">
          <a:extLst>
            <a:ext uri="{FF2B5EF4-FFF2-40B4-BE49-F238E27FC236}">
              <a16:creationId xmlns:a16="http://schemas.microsoft.com/office/drawing/2014/main" id="{00000000-0008-0000-0200-00003A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87" name="Text Box 47">
          <a:extLst>
            <a:ext uri="{FF2B5EF4-FFF2-40B4-BE49-F238E27FC236}">
              <a16:creationId xmlns:a16="http://schemas.microsoft.com/office/drawing/2014/main" id="{00000000-0008-0000-0200-00003B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88" name="Text Box 48">
          <a:extLst>
            <a:ext uri="{FF2B5EF4-FFF2-40B4-BE49-F238E27FC236}">
              <a16:creationId xmlns:a16="http://schemas.microsoft.com/office/drawing/2014/main" id="{00000000-0008-0000-0200-00003C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89" name="Text Box 49">
          <a:extLst>
            <a:ext uri="{FF2B5EF4-FFF2-40B4-BE49-F238E27FC236}">
              <a16:creationId xmlns:a16="http://schemas.microsoft.com/office/drawing/2014/main" id="{00000000-0008-0000-0200-00003D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90" name="Text Box 50">
          <a:extLst>
            <a:ext uri="{FF2B5EF4-FFF2-40B4-BE49-F238E27FC236}">
              <a16:creationId xmlns:a16="http://schemas.microsoft.com/office/drawing/2014/main" id="{00000000-0008-0000-0200-00003E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91" name="Text Box 52">
          <a:extLst>
            <a:ext uri="{FF2B5EF4-FFF2-40B4-BE49-F238E27FC236}">
              <a16:creationId xmlns:a16="http://schemas.microsoft.com/office/drawing/2014/main" id="{00000000-0008-0000-0200-00003F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92" name="Text Box 53">
          <a:extLst>
            <a:ext uri="{FF2B5EF4-FFF2-40B4-BE49-F238E27FC236}">
              <a16:creationId xmlns:a16="http://schemas.microsoft.com/office/drawing/2014/main" id="{00000000-0008-0000-0200-000040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93" name="Text Box 55">
          <a:extLst>
            <a:ext uri="{FF2B5EF4-FFF2-40B4-BE49-F238E27FC236}">
              <a16:creationId xmlns:a16="http://schemas.microsoft.com/office/drawing/2014/main" id="{00000000-0008-0000-0200-000041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94" name="Text Box 56">
          <a:extLst>
            <a:ext uri="{FF2B5EF4-FFF2-40B4-BE49-F238E27FC236}">
              <a16:creationId xmlns:a16="http://schemas.microsoft.com/office/drawing/2014/main" id="{00000000-0008-0000-0200-000042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95" name="Text Box 57">
          <a:extLst>
            <a:ext uri="{FF2B5EF4-FFF2-40B4-BE49-F238E27FC236}">
              <a16:creationId xmlns:a16="http://schemas.microsoft.com/office/drawing/2014/main" id="{00000000-0008-0000-0200-000043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96" name="Text Box 58">
          <a:extLst>
            <a:ext uri="{FF2B5EF4-FFF2-40B4-BE49-F238E27FC236}">
              <a16:creationId xmlns:a16="http://schemas.microsoft.com/office/drawing/2014/main" id="{00000000-0008-0000-0200-000044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97" name="Text Box 59">
          <a:extLst>
            <a:ext uri="{FF2B5EF4-FFF2-40B4-BE49-F238E27FC236}">
              <a16:creationId xmlns:a16="http://schemas.microsoft.com/office/drawing/2014/main" id="{00000000-0008-0000-0200-000045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98" name="Text Box 60">
          <a:extLst>
            <a:ext uri="{FF2B5EF4-FFF2-40B4-BE49-F238E27FC236}">
              <a16:creationId xmlns:a16="http://schemas.microsoft.com/office/drawing/2014/main" id="{00000000-0008-0000-0200-000046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399" name="Text Box 61">
          <a:extLst>
            <a:ext uri="{FF2B5EF4-FFF2-40B4-BE49-F238E27FC236}">
              <a16:creationId xmlns:a16="http://schemas.microsoft.com/office/drawing/2014/main" id="{00000000-0008-0000-0200-000047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00" name="Text Box 62">
          <a:extLst>
            <a:ext uri="{FF2B5EF4-FFF2-40B4-BE49-F238E27FC236}">
              <a16:creationId xmlns:a16="http://schemas.microsoft.com/office/drawing/2014/main" id="{00000000-0008-0000-0200-000048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01" name="Text Box 63">
          <a:extLst>
            <a:ext uri="{FF2B5EF4-FFF2-40B4-BE49-F238E27FC236}">
              <a16:creationId xmlns:a16="http://schemas.microsoft.com/office/drawing/2014/main" id="{00000000-0008-0000-0200-000049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02" name="Text Box 64">
          <a:extLst>
            <a:ext uri="{FF2B5EF4-FFF2-40B4-BE49-F238E27FC236}">
              <a16:creationId xmlns:a16="http://schemas.microsoft.com/office/drawing/2014/main" id="{00000000-0008-0000-0200-00004A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03" name="Text Box 66">
          <a:extLst>
            <a:ext uri="{FF2B5EF4-FFF2-40B4-BE49-F238E27FC236}">
              <a16:creationId xmlns:a16="http://schemas.microsoft.com/office/drawing/2014/main" id="{00000000-0008-0000-0200-00004B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04" name="Text Box 67">
          <a:extLst>
            <a:ext uri="{FF2B5EF4-FFF2-40B4-BE49-F238E27FC236}">
              <a16:creationId xmlns:a16="http://schemas.microsoft.com/office/drawing/2014/main" id="{00000000-0008-0000-0200-00004C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05" name="Text Box 68">
          <a:extLst>
            <a:ext uri="{FF2B5EF4-FFF2-40B4-BE49-F238E27FC236}">
              <a16:creationId xmlns:a16="http://schemas.microsoft.com/office/drawing/2014/main" id="{00000000-0008-0000-0200-00004D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06" name="Text Box 69">
          <a:extLst>
            <a:ext uri="{FF2B5EF4-FFF2-40B4-BE49-F238E27FC236}">
              <a16:creationId xmlns:a16="http://schemas.microsoft.com/office/drawing/2014/main" id="{00000000-0008-0000-0200-00004E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07" name="Text Box 70">
          <a:extLst>
            <a:ext uri="{FF2B5EF4-FFF2-40B4-BE49-F238E27FC236}">
              <a16:creationId xmlns:a16="http://schemas.microsoft.com/office/drawing/2014/main" id="{00000000-0008-0000-0200-00004F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08" name="Text Box 71">
          <a:extLst>
            <a:ext uri="{FF2B5EF4-FFF2-40B4-BE49-F238E27FC236}">
              <a16:creationId xmlns:a16="http://schemas.microsoft.com/office/drawing/2014/main" id="{00000000-0008-0000-0200-000050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09" name="Text Box 72">
          <a:extLst>
            <a:ext uri="{FF2B5EF4-FFF2-40B4-BE49-F238E27FC236}">
              <a16:creationId xmlns:a16="http://schemas.microsoft.com/office/drawing/2014/main" id="{00000000-0008-0000-0200-000051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10" name="Text Box 73">
          <a:extLst>
            <a:ext uri="{FF2B5EF4-FFF2-40B4-BE49-F238E27FC236}">
              <a16:creationId xmlns:a16="http://schemas.microsoft.com/office/drawing/2014/main" id="{00000000-0008-0000-0200-000052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11" name="Text Box 74">
          <a:extLst>
            <a:ext uri="{FF2B5EF4-FFF2-40B4-BE49-F238E27FC236}">
              <a16:creationId xmlns:a16="http://schemas.microsoft.com/office/drawing/2014/main" id="{00000000-0008-0000-0200-000053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12" name="Text Box 75">
          <a:extLst>
            <a:ext uri="{FF2B5EF4-FFF2-40B4-BE49-F238E27FC236}">
              <a16:creationId xmlns:a16="http://schemas.microsoft.com/office/drawing/2014/main" id="{00000000-0008-0000-0200-000054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13" name="Text Box 77">
          <a:extLst>
            <a:ext uri="{FF2B5EF4-FFF2-40B4-BE49-F238E27FC236}">
              <a16:creationId xmlns:a16="http://schemas.microsoft.com/office/drawing/2014/main" id="{00000000-0008-0000-0200-000055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14" name="Text Box 78">
          <a:extLst>
            <a:ext uri="{FF2B5EF4-FFF2-40B4-BE49-F238E27FC236}">
              <a16:creationId xmlns:a16="http://schemas.microsoft.com/office/drawing/2014/main" id="{00000000-0008-0000-0200-000056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15" name="Text Box 80">
          <a:extLst>
            <a:ext uri="{FF2B5EF4-FFF2-40B4-BE49-F238E27FC236}">
              <a16:creationId xmlns:a16="http://schemas.microsoft.com/office/drawing/2014/main" id="{00000000-0008-0000-0200-000057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16" name="Text Box 81">
          <a:extLst>
            <a:ext uri="{FF2B5EF4-FFF2-40B4-BE49-F238E27FC236}">
              <a16:creationId xmlns:a16="http://schemas.microsoft.com/office/drawing/2014/main" id="{00000000-0008-0000-0200-000058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17" name="Text Box 39">
          <a:extLst>
            <a:ext uri="{FF2B5EF4-FFF2-40B4-BE49-F238E27FC236}">
              <a16:creationId xmlns:a16="http://schemas.microsoft.com/office/drawing/2014/main" id="{00000000-0008-0000-0200-000059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18" name="Text Box 40">
          <a:extLst>
            <a:ext uri="{FF2B5EF4-FFF2-40B4-BE49-F238E27FC236}">
              <a16:creationId xmlns:a16="http://schemas.microsoft.com/office/drawing/2014/main" id="{00000000-0008-0000-0200-00005A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19" name="Text Box 41">
          <a:extLst>
            <a:ext uri="{FF2B5EF4-FFF2-40B4-BE49-F238E27FC236}">
              <a16:creationId xmlns:a16="http://schemas.microsoft.com/office/drawing/2014/main" id="{00000000-0008-0000-0200-00005B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20" name="Text Box 42">
          <a:extLst>
            <a:ext uri="{FF2B5EF4-FFF2-40B4-BE49-F238E27FC236}">
              <a16:creationId xmlns:a16="http://schemas.microsoft.com/office/drawing/2014/main" id="{00000000-0008-0000-0200-00005C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21" name="Text Box 43">
          <a:extLst>
            <a:ext uri="{FF2B5EF4-FFF2-40B4-BE49-F238E27FC236}">
              <a16:creationId xmlns:a16="http://schemas.microsoft.com/office/drawing/2014/main" id="{00000000-0008-0000-0200-00005D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22" name="Text Box 44">
          <a:extLst>
            <a:ext uri="{FF2B5EF4-FFF2-40B4-BE49-F238E27FC236}">
              <a16:creationId xmlns:a16="http://schemas.microsoft.com/office/drawing/2014/main" id="{00000000-0008-0000-0200-00005E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23" name="Text Box 45">
          <a:extLst>
            <a:ext uri="{FF2B5EF4-FFF2-40B4-BE49-F238E27FC236}">
              <a16:creationId xmlns:a16="http://schemas.microsoft.com/office/drawing/2014/main" id="{00000000-0008-0000-0200-00005F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24" name="Text Box 46">
          <a:extLst>
            <a:ext uri="{FF2B5EF4-FFF2-40B4-BE49-F238E27FC236}">
              <a16:creationId xmlns:a16="http://schemas.microsoft.com/office/drawing/2014/main" id="{00000000-0008-0000-0200-000060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25" name="Text Box 47">
          <a:extLst>
            <a:ext uri="{FF2B5EF4-FFF2-40B4-BE49-F238E27FC236}">
              <a16:creationId xmlns:a16="http://schemas.microsoft.com/office/drawing/2014/main" id="{00000000-0008-0000-0200-000061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26" name="Text Box 48">
          <a:extLst>
            <a:ext uri="{FF2B5EF4-FFF2-40B4-BE49-F238E27FC236}">
              <a16:creationId xmlns:a16="http://schemas.microsoft.com/office/drawing/2014/main" id="{00000000-0008-0000-0200-000062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27" name="Text Box 55">
          <a:extLst>
            <a:ext uri="{FF2B5EF4-FFF2-40B4-BE49-F238E27FC236}">
              <a16:creationId xmlns:a16="http://schemas.microsoft.com/office/drawing/2014/main" id="{00000000-0008-0000-0200-000063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28" name="Text Box 56">
          <a:extLst>
            <a:ext uri="{FF2B5EF4-FFF2-40B4-BE49-F238E27FC236}">
              <a16:creationId xmlns:a16="http://schemas.microsoft.com/office/drawing/2014/main" id="{00000000-0008-0000-0200-000064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29" name="Text Box 57">
          <a:extLst>
            <a:ext uri="{FF2B5EF4-FFF2-40B4-BE49-F238E27FC236}">
              <a16:creationId xmlns:a16="http://schemas.microsoft.com/office/drawing/2014/main" id="{00000000-0008-0000-0200-000065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30" name="Text Box 58">
          <a:extLst>
            <a:ext uri="{FF2B5EF4-FFF2-40B4-BE49-F238E27FC236}">
              <a16:creationId xmlns:a16="http://schemas.microsoft.com/office/drawing/2014/main" id="{00000000-0008-0000-0200-000066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31" name="Text Box 59">
          <a:extLst>
            <a:ext uri="{FF2B5EF4-FFF2-40B4-BE49-F238E27FC236}">
              <a16:creationId xmlns:a16="http://schemas.microsoft.com/office/drawing/2014/main" id="{00000000-0008-0000-0200-000067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32" name="Text Box 60">
          <a:extLst>
            <a:ext uri="{FF2B5EF4-FFF2-40B4-BE49-F238E27FC236}">
              <a16:creationId xmlns:a16="http://schemas.microsoft.com/office/drawing/2014/main" id="{00000000-0008-0000-0200-000068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33" name="Text Box 61">
          <a:extLst>
            <a:ext uri="{FF2B5EF4-FFF2-40B4-BE49-F238E27FC236}">
              <a16:creationId xmlns:a16="http://schemas.microsoft.com/office/drawing/2014/main" id="{00000000-0008-0000-0200-000069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34" name="Text Box 62">
          <a:extLst>
            <a:ext uri="{FF2B5EF4-FFF2-40B4-BE49-F238E27FC236}">
              <a16:creationId xmlns:a16="http://schemas.microsoft.com/office/drawing/2014/main" id="{00000000-0008-0000-0200-00006A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35" name="Text Box 63">
          <a:extLst>
            <a:ext uri="{FF2B5EF4-FFF2-40B4-BE49-F238E27FC236}">
              <a16:creationId xmlns:a16="http://schemas.microsoft.com/office/drawing/2014/main" id="{00000000-0008-0000-0200-00006B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36" name="Text Box 64">
          <a:extLst>
            <a:ext uri="{FF2B5EF4-FFF2-40B4-BE49-F238E27FC236}">
              <a16:creationId xmlns:a16="http://schemas.microsoft.com/office/drawing/2014/main" id="{00000000-0008-0000-0200-00006C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37" name="Text Box 66">
          <a:extLst>
            <a:ext uri="{FF2B5EF4-FFF2-40B4-BE49-F238E27FC236}">
              <a16:creationId xmlns:a16="http://schemas.microsoft.com/office/drawing/2014/main" id="{00000000-0008-0000-0200-00006D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38" name="Text Box 67">
          <a:extLst>
            <a:ext uri="{FF2B5EF4-FFF2-40B4-BE49-F238E27FC236}">
              <a16:creationId xmlns:a16="http://schemas.microsoft.com/office/drawing/2014/main" id="{00000000-0008-0000-0200-00006E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39" name="Text Box 68">
          <a:extLst>
            <a:ext uri="{FF2B5EF4-FFF2-40B4-BE49-F238E27FC236}">
              <a16:creationId xmlns:a16="http://schemas.microsoft.com/office/drawing/2014/main" id="{00000000-0008-0000-0200-00006F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40" name="Text Box 69">
          <a:extLst>
            <a:ext uri="{FF2B5EF4-FFF2-40B4-BE49-F238E27FC236}">
              <a16:creationId xmlns:a16="http://schemas.microsoft.com/office/drawing/2014/main" id="{00000000-0008-0000-0200-000070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41" name="Text Box 70">
          <a:extLst>
            <a:ext uri="{FF2B5EF4-FFF2-40B4-BE49-F238E27FC236}">
              <a16:creationId xmlns:a16="http://schemas.microsoft.com/office/drawing/2014/main" id="{00000000-0008-0000-0200-000071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42" name="Text Box 71">
          <a:extLst>
            <a:ext uri="{FF2B5EF4-FFF2-40B4-BE49-F238E27FC236}">
              <a16:creationId xmlns:a16="http://schemas.microsoft.com/office/drawing/2014/main" id="{00000000-0008-0000-0200-000072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43" name="Text Box 72">
          <a:extLst>
            <a:ext uri="{FF2B5EF4-FFF2-40B4-BE49-F238E27FC236}">
              <a16:creationId xmlns:a16="http://schemas.microsoft.com/office/drawing/2014/main" id="{00000000-0008-0000-0200-000073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44" name="Text Box 73">
          <a:extLst>
            <a:ext uri="{FF2B5EF4-FFF2-40B4-BE49-F238E27FC236}">
              <a16:creationId xmlns:a16="http://schemas.microsoft.com/office/drawing/2014/main" id="{00000000-0008-0000-0200-000074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45" name="Text Box 74">
          <a:extLst>
            <a:ext uri="{FF2B5EF4-FFF2-40B4-BE49-F238E27FC236}">
              <a16:creationId xmlns:a16="http://schemas.microsoft.com/office/drawing/2014/main" id="{00000000-0008-0000-0200-000075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46" name="Text Box 75">
          <a:extLst>
            <a:ext uri="{FF2B5EF4-FFF2-40B4-BE49-F238E27FC236}">
              <a16:creationId xmlns:a16="http://schemas.microsoft.com/office/drawing/2014/main" id="{00000000-0008-0000-0200-000076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47" name="Text Box 77">
          <a:extLst>
            <a:ext uri="{FF2B5EF4-FFF2-40B4-BE49-F238E27FC236}">
              <a16:creationId xmlns:a16="http://schemas.microsoft.com/office/drawing/2014/main" id="{00000000-0008-0000-0200-000077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48" name="Text Box 78">
          <a:extLst>
            <a:ext uri="{FF2B5EF4-FFF2-40B4-BE49-F238E27FC236}">
              <a16:creationId xmlns:a16="http://schemas.microsoft.com/office/drawing/2014/main" id="{00000000-0008-0000-0200-000078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49" name="Text Box 80">
          <a:extLst>
            <a:ext uri="{FF2B5EF4-FFF2-40B4-BE49-F238E27FC236}">
              <a16:creationId xmlns:a16="http://schemas.microsoft.com/office/drawing/2014/main" id="{00000000-0008-0000-0200-000079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50" name="Text Box 81">
          <a:extLst>
            <a:ext uri="{FF2B5EF4-FFF2-40B4-BE49-F238E27FC236}">
              <a16:creationId xmlns:a16="http://schemas.microsoft.com/office/drawing/2014/main" id="{00000000-0008-0000-0200-00007A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51" name="Text Box 39">
          <a:extLst>
            <a:ext uri="{FF2B5EF4-FFF2-40B4-BE49-F238E27FC236}">
              <a16:creationId xmlns:a16="http://schemas.microsoft.com/office/drawing/2014/main" id="{00000000-0008-0000-0200-00007B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52" name="Text Box 40">
          <a:extLst>
            <a:ext uri="{FF2B5EF4-FFF2-40B4-BE49-F238E27FC236}">
              <a16:creationId xmlns:a16="http://schemas.microsoft.com/office/drawing/2014/main" id="{00000000-0008-0000-0200-00007C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53" name="Text Box 41">
          <a:extLst>
            <a:ext uri="{FF2B5EF4-FFF2-40B4-BE49-F238E27FC236}">
              <a16:creationId xmlns:a16="http://schemas.microsoft.com/office/drawing/2014/main" id="{00000000-0008-0000-0200-00007D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54" name="Text Box 42">
          <a:extLst>
            <a:ext uri="{FF2B5EF4-FFF2-40B4-BE49-F238E27FC236}">
              <a16:creationId xmlns:a16="http://schemas.microsoft.com/office/drawing/2014/main" id="{00000000-0008-0000-0200-00007E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55" name="Text Box 43">
          <a:extLst>
            <a:ext uri="{FF2B5EF4-FFF2-40B4-BE49-F238E27FC236}">
              <a16:creationId xmlns:a16="http://schemas.microsoft.com/office/drawing/2014/main" id="{00000000-0008-0000-0200-00007F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56" name="Text Box 44">
          <a:extLst>
            <a:ext uri="{FF2B5EF4-FFF2-40B4-BE49-F238E27FC236}">
              <a16:creationId xmlns:a16="http://schemas.microsoft.com/office/drawing/2014/main" id="{00000000-0008-0000-0200-000080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57" name="Text Box 45">
          <a:extLst>
            <a:ext uri="{FF2B5EF4-FFF2-40B4-BE49-F238E27FC236}">
              <a16:creationId xmlns:a16="http://schemas.microsoft.com/office/drawing/2014/main" id="{00000000-0008-0000-0200-000081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58" name="Text Box 46">
          <a:extLst>
            <a:ext uri="{FF2B5EF4-FFF2-40B4-BE49-F238E27FC236}">
              <a16:creationId xmlns:a16="http://schemas.microsoft.com/office/drawing/2014/main" id="{00000000-0008-0000-0200-000082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59" name="Text Box 47">
          <a:extLst>
            <a:ext uri="{FF2B5EF4-FFF2-40B4-BE49-F238E27FC236}">
              <a16:creationId xmlns:a16="http://schemas.microsoft.com/office/drawing/2014/main" id="{00000000-0008-0000-0200-000083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60" name="Text Box 48">
          <a:extLst>
            <a:ext uri="{FF2B5EF4-FFF2-40B4-BE49-F238E27FC236}">
              <a16:creationId xmlns:a16="http://schemas.microsoft.com/office/drawing/2014/main" id="{00000000-0008-0000-0200-000084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61" name="Text Box 55">
          <a:extLst>
            <a:ext uri="{FF2B5EF4-FFF2-40B4-BE49-F238E27FC236}">
              <a16:creationId xmlns:a16="http://schemas.microsoft.com/office/drawing/2014/main" id="{00000000-0008-0000-0200-000085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62" name="Text Box 56">
          <a:extLst>
            <a:ext uri="{FF2B5EF4-FFF2-40B4-BE49-F238E27FC236}">
              <a16:creationId xmlns:a16="http://schemas.microsoft.com/office/drawing/2014/main" id="{00000000-0008-0000-0200-000086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63" name="Text Box 57">
          <a:extLst>
            <a:ext uri="{FF2B5EF4-FFF2-40B4-BE49-F238E27FC236}">
              <a16:creationId xmlns:a16="http://schemas.microsoft.com/office/drawing/2014/main" id="{00000000-0008-0000-0200-000087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64" name="Text Box 58">
          <a:extLst>
            <a:ext uri="{FF2B5EF4-FFF2-40B4-BE49-F238E27FC236}">
              <a16:creationId xmlns:a16="http://schemas.microsoft.com/office/drawing/2014/main" id="{00000000-0008-0000-0200-000088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65" name="Text Box 59">
          <a:extLst>
            <a:ext uri="{FF2B5EF4-FFF2-40B4-BE49-F238E27FC236}">
              <a16:creationId xmlns:a16="http://schemas.microsoft.com/office/drawing/2014/main" id="{00000000-0008-0000-0200-000089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66" name="Text Box 60">
          <a:extLst>
            <a:ext uri="{FF2B5EF4-FFF2-40B4-BE49-F238E27FC236}">
              <a16:creationId xmlns:a16="http://schemas.microsoft.com/office/drawing/2014/main" id="{00000000-0008-0000-0200-00008A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67" name="Text Box 61">
          <a:extLst>
            <a:ext uri="{FF2B5EF4-FFF2-40B4-BE49-F238E27FC236}">
              <a16:creationId xmlns:a16="http://schemas.microsoft.com/office/drawing/2014/main" id="{00000000-0008-0000-0200-00008B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68" name="Text Box 62">
          <a:extLst>
            <a:ext uri="{FF2B5EF4-FFF2-40B4-BE49-F238E27FC236}">
              <a16:creationId xmlns:a16="http://schemas.microsoft.com/office/drawing/2014/main" id="{00000000-0008-0000-0200-00008C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69" name="Text Box 63">
          <a:extLst>
            <a:ext uri="{FF2B5EF4-FFF2-40B4-BE49-F238E27FC236}">
              <a16:creationId xmlns:a16="http://schemas.microsoft.com/office/drawing/2014/main" id="{00000000-0008-0000-0200-00008D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70" name="Text Box 64">
          <a:extLst>
            <a:ext uri="{FF2B5EF4-FFF2-40B4-BE49-F238E27FC236}">
              <a16:creationId xmlns:a16="http://schemas.microsoft.com/office/drawing/2014/main" id="{00000000-0008-0000-0200-00008E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71" name="Text Box 66">
          <a:extLst>
            <a:ext uri="{FF2B5EF4-FFF2-40B4-BE49-F238E27FC236}">
              <a16:creationId xmlns:a16="http://schemas.microsoft.com/office/drawing/2014/main" id="{00000000-0008-0000-0200-00008F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72" name="Text Box 67">
          <a:extLst>
            <a:ext uri="{FF2B5EF4-FFF2-40B4-BE49-F238E27FC236}">
              <a16:creationId xmlns:a16="http://schemas.microsoft.com/office/drawing/2014/main" id="{00000000-0008-0000-0200-000090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73" name="Text Box 68">
          <a:extLst>
            <a:ext uri="{FF2B5EF4-FFF2-40B4-BE49-F238E27FC236}">
              <a16:creationId xmlns:a16="http://schemas.microsoft.com/office/drawing/2014/main" id="{00000000-0008-0000-0200-000091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74" name="Text Box 69">
          <a:extLst>
            <a:ext uri="{FF2B5EF4-FFF2-40B4-BE49-F238E27FC236}">
              <a16:creationId xmlns:a16="http://schemas.microsoft.com/office/drawing/2014/main" id="{00000000-0008-0000-0200-000092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75" name="Text Box 70">
          <a:extLst>
            <a:ext uri="{FF2B5EF4-FFF2-40B4-BE49-F238E27FC236}">
              <a16:creationId xmlns:a16="http://schemas.microsoft.com/office/drawing/2014/main" id="{00000000-0008-0000-0200-000093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76" name="Text Box 71">
          <a:extLst>
            <a:ext uri="{FF2B5EF4-FFF2-40B4-BE49-F238E27FC236}">
              <a16:creationId xmlns:a16="http://schemas.microsoft.com/office/drawing/2014/main" id="{00000000-0008-0000-0200-000094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77" name="Text Box 72">
          <a:extLst>
            <a:ext uri="{FF2B5EF4-FFF2-40B4-BE49-F238E27FC236}">
              <a16:creationId xmlns:a16="http://schemas.microsoft.com/office/drawing/2014/main" id="{00000000-0008-0000-0200-000095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78" name="Text Box 73">
          <a:extLst>
            <a:ext uri="{FF2B5EF4-FFF2-40B4-BE49-F238E27FC236}">
              <a16:creationId xmlns:a16="http://schemas.microsoft.com/office/drawing/2014/main" id="{00000000-0008-0000-0200-000096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79" name="Text Box 74">
          <a:extLst>
            <a:ext uri="{FF2B5EF4-FFF2-40B4-BE49-F238E27FC236}">
              <a16:creationId xmlns:a16="http://schemas.microsoft.com/office/drawing/2014/main" id="{00000000-0008-0000-0200-000097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80" name="Text Box 75">
          <a:extLst>
            <a:ext uri="{FF2B5EF4-FFF2-40B4-BE49-F238E27FC236}">
              <a16:creationId xmlns:a16="http://schemas.microsoft.com/office/drawing/2014/main" id="{00000000-0008-0000-0200-000098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81" name="Text Box 77">
          <a:extLst>
            <a:ext uri="{FF2B5EF4-FFF2-40B4-BE49-F238E27FC236}">
              <a16:creationId xmlns:a16="http://schemas.microsoft.com/office/drawing/2014/main" id="{00000000-0008-0000-0200-000099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82" name="Text Box 78">
          <a:extLst>
            <a:ext uri="{FF2B5EF4-FFF2-40B4-BE49-F238E27FC236}">
              <a16:creationId xmlns:a16="http://schemas.microsoft.com/office/drawing/2014/main" id="{00000000-0008-0000-0200-00009A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83" name="Text Box 80">
          <a:extLst>
            <a:ext uri="{FF2B5EF4-FFF2-40B4-BE49-F238E27FC236}">
              <a16:creationId xmlns:a16="http://schemas.microsoft.com/office/drawing/2014/main" id="{00000000-0008-0000-0200-00009B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84" name="Text Box 81">
          <a:extLst>
            <a:ext uri="{FF2B5EF4-FFF2-40B4-BE49-F238E27FC236}">
              <a16:creationId xmlns:a16="http://schemas.microsoft.com/office/drawing/2014/main" id="{00000000-0008-0000-0200-00009C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85" name="Text Box 39">
          <a:extLst>
            <a:ext uri="{FF2B5EF4-FFF2-40B4-BE49-F238E27FC236}">
              <a16:creationId xmlns:a16="http://schemas.microsoft.com/office/drawing/2014/main" id="{00000000-0008-0000-0200-00009D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86" name="Text Box 40">
          <a:extLst>
            <a:ext uri="{FF2B5EF4-FFF2-40B4-BE49-F238E27FC236}">
              <a16:creationId xmlns:a16="http://schemas.microsoft.com/office/drawing/2014/main" id="{00000000-0008-0000-0200-00009E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87" name="Text Box 41">
          <a:extLst>
            <a:ext uri="{FF2B5EF4-FFF2-40B4-BE49-F238E27FC236}">
              <a16:creationId xmlns:a16="http://schemas.microsoft.com/office/drawing/2014/main" id="{00000000-0008-0000-0200-00009F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88" name="Text Box 42">
          <a:extLst>
            <a:ext uri="{FF2B5EF4-FFF2-40B4-BE49-F238E27FC236}">
              <a16:creationId xmlns:a16="http://schemas.microsoft.com/office/drawing/2014/main" id="{00000000-0008-0000-0200-0000A0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89" name="Text Box 43">
          <a:extLst>
            <a:ext uri="{FF2B5EF4-FFF2-40B4-BE49-F238E27FC236}">
              <a16:creationId xmlns:a16="http://schemas.microsoft.com/office/drawing/2014/main" id="{00000000-0008-0000-0200-0000A1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90" name="Text Box 44">
          <a:extLst>
            <a:ext uri="{FF2B5EF4-FFF2-40B4-BE49-F238E27FC236}">
              <a16:creationId xmlns:a16="http://schemas.microsoft.com/office/drawing/2014/main" id="{00000000-0008-0000-0200-0000A2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91" name="Text Box 45">
          <a:extLst>
            <a:ext uri="{FF2B5EF4-FFF2-40B4-BE49-F238E27FC236}">
              <a16:creationId xmlns:a16="http://schemas.microsoft.com/office/drawing/2014/main" id="{00000000-0008-0000-0200-0000A3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92" name="Text Box 46">
          <a:extLst>
            <a:ext uri="{FF2B5EF4-FFF2-40B4-BE49-F238E27FC236}">
              <a16:creationId xmlns:a16="http://schemas.microsoft.com/office/drawing/2014/main" id="{00000000-0008-0000-0200-0000A4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93" name="Text Box 47">
          <a:extLst>
            <a:ext uri="{FF2B5EF4-FFF2-40B4-BE49-F238E27FC236}">
              <a16:creationId xmlns:a16="http://schemas.microsoft.com/office/drawing/2014/main" id="{00000000-0008-0000-0200-0000A5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94" name="Text Box 48">
          <a:extLst>
            <a:ext uri="{FF2B5EF4-FFF2-40B4-BE49-F238E27FC236}">
              <a16:creationId xmlns:a16="http://schemas.microsoft.com/office/drawing/2014/main" id="{00000000-0008-0000-0200-0000A6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95" name="Text Box 55">
          <a:extLst>
            <a:ext uri="{FF2B5EF4-FFF2-40B4-BE49-F238E27FC236}">
              <a16:creationId xmlns:a16="http://schemas.microsoft.com/office/drawing/2014/main" id="{00000000-0008-0000-0200-0000A7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96" name="Text Box 56">
          <a:extLst>
            <a:ext uri="{FF2B5EF4-FFF2-40B4-BE49-F238E27FC236}">
              <a16:creationId xmlns:a16="http://schemas.microsoft.com/office/drawing/2014/main" id="{00000000-0008-0000-0200-0000A8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97" name="Text Box 57">
          <a:extLst>
            <a:ext uri="{FF2B5EF4-FFF2-40B4-BE49-F238E27FC236}">
              <a16:creationId xmlns:a16="http://schemas.microsoft.com/office/drawing/2014/main" id="{00000000-0008-0000-0200-0000A9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98" name="Text Box 58">
          <a:extLst>
            <a:ext uri="{FF2B5EF4-FFF2-40B4-BE49-F238E27FC236}">
              <a16:creationId xmlns:a16="http://schemas.microsoft.com/office/drawing/2014/main" id="{00000000-0008-0000-0200-0000AA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499" name="Text Box 59">
          <a:extLst>
            <a:ext uri="{FF2B5EF4-FFF2-40B4-BE49-F238E27FC236}">
              <a16:creationId xmlns:a16="http://schemas.microsoft.com/office/drawing/2014/main" id="{00000000-0008-0000-0200-0000AB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00" name="Text Box 60">
          <a:extLst>
            <a:ext uri="{FF2B5EF4-FFF2-40B4-BE49-F238E27FC236}">
              <a16:creationId xmlns:a16="http://schemas.microsoft.com/office/drawing/2014/main" id="{00000000-0008-0000-0200-0000AC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01" name="Text Box 61">
          <a:extLst>
            <a:ext uri="{FF2B5EF4-FFF2-40B4-BE49-F238E27FC236}">
              <a16:creationId xmlns:a16="http://schemas.microsoft.com/office/drawing/2014/main" id="{00000000-0008-0000-0200-0000AD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02" name="Text Box 62">
          <a:extLst>
            <a:ext uri="{FF2B5EF4-FFF2-40B4-BE49-F238E27FC236}">
              <a16:creationId xmlns:a16="http://schemas.microsoft.com/office/drawing/2014/main" id="{00000000-0008-0000-0200-0000AE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03" name="Text Box 63">
          <a:extLst>
            <a:ext uri="{FF2B5EF4-FFF2-40B4-BE49-F238E27FC236}">
              <a16:creationId xmlns:a16="http://schemas.microsoft.com/office/drawing/2014/main" id="{00000000-0008-0000-0200-0000AF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04" name="Text Box 64">
          <a:extLst>
            <a:ext uri="{FF2B5EF4-FFF2-40B4-BE49-F238E27FC236}">
              <a16:creationId xmlns:a16="http://schemas.microsoft.com/office/drawing/2014/main" id="{00000000-0008-0000-0200-0000B0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05" name="Text Box 66">
          <a:extLst>
            <a:ext uri="{FF2B5EF4-FFF2-40B4-BE49-F238E27FC236}">
              <a16:creationId xmlns:a16="http://schemas.microsoft.com/office/drawing/2014/main" id="{00000000-0008-0000-0200-0000B1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06" name="Text Box 67">
          <a:extLst>
            <a:ext uri="{FF2B5EF4-FFF2-40B4-BE49-F238E27FC236}">
              <a16:creationId xmlns:a16="http://schemas.microsoft.com/office/drawing/2014/main" id="{00000000-0008-0000-0200-0000B2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07" name="Text Box 68">
          <a:extLst>
            <a:ext uri="{FF2B5EF4-FFF2-40B4-BE49-F238E27FC236}">
              <a16:creationId xmlns:a16="http://schemas.microsoft.com/office/drawing/2014/main" id="{00000000-0008-0000-0200-0000B3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08" name="Text Box 69">
          <a:extLst>
            <a:ext uri="{FF2B5EF4-FFF2-40B4-BE49-F238E27FC236}">
              <a16:creationId xmlns:a16="http://schemas.microsoft.com/office/drawing/2014/main" id="{00000000-0008-0000-0200-0000B4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09" name="Text Box 70">
          <a:extLst>
            <a:ext uri="{FF2B5EF4-FFF2-40B4-BE49-F238E27FC236}">
              <a16:creationId xmlns:a16="http://schemas.microsoft.com/office/drawing/2014/main" id="{00000000-0008-0000-0200-0000B5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10" name="Text Box 71">
          <a:extLst>
            <a:ext uri="{FF2B5EF4-FFF2-40B4-BE49-F238E27FC236}">
              <a16:creationId xmlns:a16="http://schemas.microsoft.com/office/drawing/2014/main" id="{00000000-0008-0000-0200-0000B6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11" name="Text Box 72">
          <a:extLst>
            <a:ext uri="{FF2B5EF4-FFF2-40B4-BE49-F238E27FC236}">
              <a16:creationId xmlns:a16="http://schemas.microsoft.com/office/drawing/2014/main" id="{00000000-0008-0000-0200-0000B7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12" name="Text Box 73">
          <a:extLst>
            <a:ext uri="{FF2B5EF4-FFF2-40B4-BE49-F238E27FC236}">
              <a16:creationId xmlns:a16="http://schemas.microsoft.com/office/drawing/2014/main" id="{00000000-0008-0000-0200-0000B8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13" name="Text Box 74">
          <a:extLst>
            <a:ext uri="{FF2B5EF4-FFF2-40B4-BE49-F238E27FC236}">
              <a16:creationId xmlns:a16="http://schemas.microsoft.com/office/drawing/2014/main" id="{00000000-0008-0000-0200-0000B9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14" name="Text Box 75">
          <a:extLst>
            <a:ext uri="{FF2B5EF4-FFF2-40B4-BE49-F238E27FC236}">
              <a16:creationId xmlns:a16="http://schemas.microsoft.com/office/drawing/2014/main" id="{00000000-0008-0000-0200-0000BA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15" name="Text Box 77">
          <a:extLst>
            <a:ext uri="{FF2B5EF4-FFF2-40B4-BE49-F238E27FC236}">
              <a16:creationId xmlns:a16="http://schemas.microsoft.com/office/drawing/2014/main" id="{00000000-0008-0000-0200-0000BB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16" name="Text Box 78">
          <a:extLst>
            <a:ext uri="{FF2B5EF4-FFF2-40B4-BE49-F238E27FC236}">
              <a16:creationId xmlns:a16="http://schemas.microsoft.com/office/drawing/2014/main" id="{00000000-0008-0000-0200-0000BC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17" name="Text Box 80">
          <a:extLst>
            <a:ext uri="{FF2B5EF4-FFF2-40B4-BE49-F238E27FC236}">
              <a16:creationId xmlns:a16="http://schemas.microsoft.com/office/drawing/2014/main" id="{00000000-0008-0000-0200-0000BD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18" name="Text Box 8">
          <a:extLst>
            <a:ext uri="{FF2B5EF4-FFF2-40B4-BE49-F238E27FC236}">
              <a16:creationId xmlns:a16="http://schemas.microsoft.com/office/drawing/2014/main" id="{00000000-0008-0000-0200-0000BE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19" name="Text Box 9">
          <a:extLst>
            <a:ext uri="{FF2B5EF4-FFF2-40B4-BE49-F238E27FC236}">
              <a16:creationId xmlns:a16="http://schemas.microsoft.com/office/drawing/2014/main" id="{00000000-0008-0000-0200-0000BF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20" name="Text Box 10">
          <a:extLst>
            <a:ext uri="{FF2B5EF4-FFF2-40B4-BE49-F238E27FC236}">
              <a16:creationId xmlns:a16="http://schemas.microsoft.com/office/drawing/2014/main" id="{00000000-0008-0000-0200-0000C0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21" name="Text Box 11">
          <a:extLst>
            <a:ext uri="{FF2B5EF4-FFF2-40B4-BE49-F238E27FC236}">
              <a16:creationId xmlns:a16="http://schemas.microsoft.com/office/drawing/2014/main" id="{00000000-0008-0000-0200-0000C1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22" name="Text Box 12">
          <a:extLst>
            <a:ext uri="{FF2B5EF4-FFF2-40B4-BE49-F238E27FC236}">
              <a16:creationId xmlns:a16="http://schemas.microsoft.com/office/drawing/2014/main" id="{00000000-0008-0000-0200-0000C2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23" name="Text Box 49">
          <a:extLst>
            <a:ext uri="{FF2B5EF4-FFF2-40B4-BE49-F238E27FC236}">
              <a16:creationId xmlns:a16="http://schemas.microsoft.com/office/drawing/2014/main" id="{00000000-0008-0000-0200-0000C3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24" name="Text Box 50">
          <a:extLst>
            <a:ext uri="{FF2B5EF4-FFF2-40B4-BE49-F238E27FC236}">
              <a16:creationId xmlns:a16="http://schemas.microsoft.com/office/drawing/2014/main" id="{00000000-0008-0000-0200-0000C4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25" name="Text Box 52">
          <a:extLst>
            <a:ext uri="{FF2B5EF4-FFF2-40B4-BE49-F238E27FC236}">
              <a16:creationId xmlns:a16="http://schemas.microsoft.com/office/drawing/2014/main" id="{00000000-0008-0000-0200-0000C5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26" name="Text Box 53">
          <a:extLst>
            <a:ext uri="{FF2B5EF4-FFF2-40B4-BE49-F238E27FC236}">
              <a16:creationId xmlns:a16="http://schemas.microsoft.com/office/drawing/2014/main" id="{00000000-0008-0000-0200-0000C6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27" name="Text Box 39">
          <a:extLst>
            <a:ext uri="{FF2B5EF4-FFF2-40B4-BE49-F238E27FC236}">
              <a16:creationId xmlns:a16="http://schemas.microsoft.com/office/drawing/2014/main" id="{00000000-0008-0000-0200-0000C7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28" name="Text Box 40">
          <a:extLst>
            <a:ext uri="{FF2B5EF4-FFF2-40B4-BE49-F238E27FC236}">
              <a16:creationId xmlns:a16="http://schemas.microsoft.com/office/drawing/2014/main" id="{00000000-0008-0000-0200-0000C8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29" name="Text Box 41">
          <a:extLst>
            <a:ext uri="{FF2B5EF4-FFF2-40B4-BE49-F238E27FC236}">
              <a16:creationId xmlns:a16="http://schemas.microsoft.com/office/drawing/2014/main" id="{00000000-0008-0000-0200-0000C9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30" name="Text Box 42">
          <a:extLst>
            <a:ext uri="{FF2B5EF4-FFF2-40B4-BE49-F238E27FC236}">
              <a16:creationId xmlns:a16="http://schemas.microsoft.com/office/drawing/2014/main" id="{00000000-0008-0000-0200-0000CA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31" name="Text Box 43">
          <a:extLst>
            <a:ext uri="{FF2B5EF4-FFF2-40B4-BE49-F238E27FC236}">
              <a16:creationId xmlns:a16="http://schemas.microsoft.com/office/drawing/2014/main" id="{00000000-0008-0000-0200-0000CB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32" name="Text Box 44">
          <a:extLst>
            <a:ext uri="{FF2B5EF4-FFF2-40B4-BE49-F238E27FC236}">
              <a16:creationId xmlns:a16="http://schemas.microsoft.com/office/drawing/2014/main" id="{00000000-0008-0000-0200-0000CC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33" name="Text Box 45">
          <a:extLst>
            <a:ext uri="{FF2B5EF4-FFF2-40B4-BE49-F238E27FC236}">
              <a16:creationId xmlns:a16="http://schemas.microsoft.com/office/drawing/2014/main" id="{00000000-0008-0000-0200-0000CD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34" name="Text Box 46">
          <a:extLst>
            <a:ext uri="{FF2B5EF4-FFF2-40B4-BE49-F238E27FC236}">
              <a16:creationId xmlns:a16="http://schemas.microsoft.com/office/drawing/2014/main" id="{00000000-0008-0000-0200-0000CE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35" name="Text Box 47">
          <a:extLst>
            <a:ext uri="{FF2B5EF4-FFF2-40B4-BE49-F238E27FC236}">
              <a16:creationId xmlns:a16="http://schemas.microsoft.com/office/drawing/2014/main" id="{00000000-0008-0000-0200-0000CF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36" name="Text Box 48">
          <a:extLst>
            <a:ext uri="{FF2B5EF4-FFF2-40B4-BE49-F238E27FC236}">
              <a16:creationId xmlns:a16="http://schemas.microsoft.com/office/drawing/2014/main" id="{00000000-0008-0000-0200-0000D0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37" name="Text Box 55">
          <a:extLst>
            <a:ext uri="{FF2B5EF4-FFF2-40B4-BE49-F238E27FC236}">
              <a16:creationId xmlns:a16="http://schemas.microsoft.com/office/drawing/2014/main" id="{00000000-0008-0000-0200-0000D1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38" name="Text Box 56">
          <a:extLst>
            <a:ext uri="{FF2B5EF4-FFF2-40B4-BE49-F238E27FC236}">
              <a16:creationId xmlns:a16="http://schemas.microsoft.com/office/drawing/2014/main" id="{00000000-0008-0000-0200-0000D2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39" name="Text Box 57">
          <a:extLst>
            <a:ext uri="{FF2B5EF4-FFF2-40B4-BE49-F238E27FC236}">
              <a16:creationId xmlns:a16="http://schemas.microsoft.com/office/drawing/2014/main" id="{00000000-0008-0000-0200-0000D3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40" name="Text Box 58">
          <a:extLst>
            <a:ext uri="{FF2B5EF4-FFF2-40B4-BE49-F238E27FC236}">
              <a16:creationId xmlns:a16="http://schemas.microsoft.com/office/drawing/2014/main" id="{00000000-0008-0000-0200-0000D4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41" name="Text Box 59">
          <a:extLst>
            <a:ext uri="{FF2B5EF4-FFF2-40B4-BE49-F238E27FC236}">
              <a16:creationId xmlns:a16="http://schemas.microsoft.com/office/drawing/2014/main" id="{00000000-0008-0000-0200-0000D5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42" name="Text Box 60">
          <a:extLst>
            <a:ext uri="{FF2B5EF4-FFF2-40B4-BE49-F238E27FC236}">
              <a16:creationId xmlns:a16="http://schemas.microsoft.com/office/drawing/2014/main" id="{00000000-0008-0000-0200-0000D6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43" name="Text Box 61">
          <a:extLst>
            <a:ext uri="{FF2B5EF4-FFF2-40B4-BE49-F238E27FC236}">
              <a16:creationId xmlns:a16="http://schemas.microsoft.com/office/drawing/2014/main" id="{00000000-0008-0000-0200-0000D7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44" name="Text Box 62">
          <a:extLst>
            <a:ext uri="{FF2B5EF4-FFF2-40B4-BE49-F238E27FC236}">
              <a16:creationId xmlns:a16="http://schemas.microsoft.com/office/drawing/2014/main" id="{00000000-0008-0000-0200-0000D8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45" name="Text Box 63">
          <a:extLst>
            <a:ext uri="{FF2B5EF4-FFF2-40B4-BE49-F238E27FC236}">
              <a16:creationId xmlns:a16="http://schemas.microsoft.com/office/drawing/2014/main" id="{00000000-0008-0000-0200-0000D9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46" name="Text Box 64">
          <a:extLst>
            <a:ext uri="{FF2B5EF4-FFF2-40B4-BE49-F238E27FC236}">
              <a16:creationId xmlns:a16="http://schemas.microsoft.com/office/drawing/2014/main" id="{00000000-0008-0000-0200-0000DA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47" name="Text Box 66">
          <a:extLst>
            <a:ext uri="{FF2B5EF4-FFF2-40B4-BE49-F238E27FC236}">
              <a16:creationId xmlns:a16="http://schemas.microsoft.com/office/drawing/2014/main" id="{00000000-0008-0000-0200-0000DB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48" name="Text Box 67">
          <a:extLst>
            <a:ext uri="{FF2B5EF4-FFF2-40B4-BE49-F238E27FC236}">
              <a16:creationId xmlns:a16="http://schemas.microsoft.com/office/drawing/2014/main" id="{00000000-0008-0000-0200-0000DC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49" name="Text Box 68">
          <a:extLst>
            <a:ext uri="{FF2B5EF4-FFF2-40B4-BE49-F238E27FC236}">
              <a16:creationId xmlns:a16="http://schemas.microsoft.com/office/drawing/2014/main" id="{00000000-0008-0000-0200-0000DD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50" name="Text Box 69">
          <a:extLst>
            <a:ext uri="{FF2B5EF4-FFF2-40B4-BE49-F238E27FC236}">
              <a16:creationId xmlns:a16="http://schemas.microsoft.com/office/drawing/2014/main" id="{00000000-0008-0000-0200-0000DE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51" name="Text Box 70">
          <a:extLst>
            <a:ext uri="{FF2B5EF4-FFF2-40B4-BE49-F238E27FC236}">
              <a16:creationId xmlns:a16="http://schemas.microsoft.com/office/drawing/2014/main" id="{00000000-0008-0000-0200-0000DF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52" name="Text Box 71">
          <a:extLst>
            <a:ext uri="{FF2B5EF4-FFF2-40B4-BE49-F238E27FC236}">
              <a16:creationId xmlns:a16="http://schemas.microsoft.com/office/drawing/2014/main" id="{00000000-0008-0000-0200-0000E0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53" name="Text Box 72">
          <a:extLst>
            <a:ext uri="{FF2B5EF4-FFF2-40B4-BE49-F238E27FC236}">
              <a16:creationId xmlns:a16="http://schemas.microsoft.com/office/drawing/2014/main" id="{00000000-0008-0000-0200-0000E1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54" name="Text Box 73">
          <a:extLst>
            <a:ext uri="{FF2B5EF4-FFF2-40B4-BE49-F238E27FC236}">
              <a16:creationId xmlns:a16="http://schemas.microsoft.com/office/drawing/2014/main" id="{00000000-0008-0000-0200-0000E2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55" name="Text Box 74">
          <a:extLst>
            <a:ext uri="{FF2B5EF4-FFF2-40B4-BE49-F238E27FC236}">
              <a16:creationId xmlns:a16="http://schemas.microsoft.com/office/drawing/2014/main" id="{00000000-0008-0000-0200-0000E3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56" name="Text Box 75">
          <a:extLst>
            <a:ext uri="{FF2B5EF4-FFF2-40B4-BE49-F238E27FC236}">
              <a16:creationId xmlns:a16="http://schemas.microsoft.com/office/drawing/2014/main" id="{00000000-0008-0000-0200-0000E4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57" name="Text Box 77">
          <a:extLst>
            <a:ext uri="{FF2B5EF4-FFF2-40B4-BE49-F238E27FC236}">
              <a16:creationId xmlns:a16="http://schemas.microsoft.com/office/drawing/2014/main" id="{00000000-0008-0000-0200-0000E5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58" name="Text Box 78">
          <a:extLst>
            <a:ext uri="{FF2B5EF4-FFF2-40B4-BE49-F238E27FC236}">
              <a16:creationId xmlns:a16="http://schemas.microsoft.com/office/drawing/2014/main" id="{00000000-0008-0000-0200-0000E6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59" name="Text Box 80">
          <a:extLst>
            <a:ext uri="{FF2B5EF4-FFF2-40B4-BE49-F238E27FC236}">
              <a16:creationId xmlns:a16="http://schemas.microsoft.com/office/drawing/2014/main" id="{00000000-0008-0000-0200-0000E7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60" name="Text Box 81">
          <a:extLst>
            <a:ext uri="{FF2B5EF4-FFF2-40B4-BE49-F238E27FC236}">
              <a16:creationId xmlns:a16="http://schemas.microsoft.com/office/drawing/2014/main" id="{00000000-0008-0000-0200-0000E8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61" name="Text Box 39">
          <a:extLst>
            <a:ext uri="{FF2B5EF4-FFF2-40B4-BE49-F238E27FC236}">
              <a16:creationId xmlns:a16="http://schemas.microsoft.com/office/drawing/2014/main" id="{00000000-0008-0000-0200-0000E9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62" name="Text Box 40">
          <a:extLst>
            <a:ext uri="{FF2B5EF4-FFF2-40B4-BE49-F238E27FC236}">
              <a16:creationId xmlns:a16="http://schemas.microsoft.com/office/drawing/2014/main" id="{00000000-0008-0000-0200-0000EA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63" name="Text Box 41">
          <a:extLst>
            <a:ext uri="{FF2B5EF4-FFF2-40B4-BE49-F238E27FC236}">
              <a16:creationId xmlns:a16="http://schemas.microsoft.com/office/drawing/2014/main" id="{00000000-0008-0000-0200-0000EB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64" name="Text Box 42">
          <a:extLst>
            <a:ext uri="{FF2B5EF4-FFF2-40B4-BE49-F238E27FC236}">
              <a16:creationId xmlns:a16="http://schemas.microsoft.com/office/drawing/2014/main" id="{00000000-0008-0000-0200-0000EC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65" name="Text Box 43">
          <a:extLst>
            <a:ext uri="{FF2B5EF4-FFF2-40B4-BE49-F238E27FC236}">
              <a16:creationId xmlns:a16="http://schemas.microsoft.com/office/drawing/2014/main" id="{00000000-0008-0000-0200-0000ED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66" name="Text Box 44">
          <a:extLst>
            <a:ext uri="{FF2B5EF4-FFF2-40B4-BE49-F238E27FC236}">
              <a16:creationId xmlns:a16="http://schemas.microsoft.com/office/drawing/2014/main" id="{00000000-0008-0000-0200-0000EE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67" name="Text Box 45">
          <a:extLst>
            <a:ext uri="{FF2B5EF4-FFF2-40B4-BE49-F238E27FC236}">
              <a16:creationId xmlns:a16="http://schemas.microsoft.com/office/drawing/2014/main" id="{00000000-0008-0000-0200-0000EF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68" name="Text Box 46">
          <a:extLst>
            <a:ext uri="{FF2B5EF4-FFF2-40B4-BE49-F238E27FC236}">
              <a16:creationId xmlns:a16="http://schemas.microsoft.com/office/drawing/2014/main" id="{00000000-0008-0000-0200-0000F0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69" name="Text Box 47">
          <a:extLst>
            <a:ext uri="{FF2B5EF4-FFF2-40B4-BE49-F238E27FC236}">
              <a16:creationId xmlns:a16="http://schemas.microsoft.com/office/drawing/2014/main" id="{00000000-0008-0000-0200-0000F1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70" name="Text Box 48">
          <a:extLst>
            <a:ext uri="{FF2B5EF4-FFF2-40B4-BE49-F238E27FC236}">
              <a16:creationId xmlns:a16="http://schemas.microsoft.com/office/drawing/2014/main" id="{00000000-0008-0000-0200-0000F2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71" name="Text Box 55">
          <a:extLst>
            <a:ext uri="{FF2B5EF4-FFF2-40B4-BE49-F238E27FC236}">
              <a16:creationId xmlns:a16="http://schemas.microsoft.com/office/drawing/2014/main" id="{00000000-0008-0000-0200-0000F3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72" name="Text Box 56">
          <a:extLst>
            <a:ext uri="{FF2B5EF4-FFF2-40B4-BE49-F238E27FC236}">
              <a16:creationId xmlns:a16="http://schemas.microsoft.com/office/drawing/2014/main" id="{00000000-0008-0000-0200-0000F4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73" name="Text Box 57">
          <a:extLst>
            <a:ext uri="{FF2B5EF4-FFF2-40B4-BE49-F238E27FC236}">
              <a16:creationId xmlns:a16="http://schemas.microsoft.com/office/drawing/2014/main" id="{00000000-0008-0000-0200-0000F5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74" name="Text Box 58">
          <a:extLst>
            <a:ext uri="{FF2B5EF4-FFF2-40B4-BE49-F238E27FC236}">
              <a16:creationId xmlns:a16="http://schemas.microsoft.com/office/drawing/2014/main" id="{00000000-0008-0000-0200-0000F6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75" name="Text Box 59">
          <a:extLst>
            <a:ext uri="{FF2B5EF4-FFF2-40B4-BE49-F238E27FC236}">
              <a16:creationId xmlns:a16="http://schemas.microsoft.com/office/drawing/2014/main" id="{00000000-0008-0000-0200-0000F7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76" name="Text Box 60">
          <a:extLst>
            <a:ext uri="{FF2B5EF4-FFF2-40B4-BE49-F238E27FC236}">
              <a16:creationId xmlns:a16="http://schemas.microsoft.com/office/drawing/2014/main" id="{00000000-0008-0000-0200-0000F8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77" name="Text Box 61">
          <a:extLst>
            <a:ext uri="{FF2B5EF4-FFF2-40B4-BE49-F238E27FC236}">
              <a16:creationId xmlns:a16="http://schemas.microsoft.com/office/drawing/2014/main" id="{00000000-0008-0000-0200-0000F9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78" name="Text Box 62">
          <a:extLst>
            <a:ext uri="{FF2B5EF4-FFF2-40B4-BE49-F238E27FC236}">
              <a16:creationId xmlns:a16="http://schemas.microsoft.com/office/drawing/2014/main" id="{00000000-0008-0000-0200-0000FA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79" name="Text Box 63">
          <a:extLst>
            <a:ext uri="{FF2B5EF4-FFF2-40B4-BE49-F238E27FC236}">
              <a16:creationId xmlns:a16="http://schemas.microsoft.com/office/drawing/2014/main" id="{00000000-0008-0000-0200-0000FB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80" name="Text Box 64">
          <a:extLst>
            <a:ext uri="{FF2B5EF4-FFF2-40B4-BE49-F238E27FC236}">
              <a16:creationId xmlns:a16="http://schemas.microsoft.com/office/drawing/2014/main" id="{00000000-0008-0000-0200-0000FC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81" name="Text Box 66">
          <a:extLst>
            <a:ext uri="{FF2B5EF4-FFF2-40B4-BE49-F238E27FC236}">
              <a16:creationId xmlns:a16="http://schemas.microsoft.com/office/drawing/2014/main" id="{00000000-0008-0000-0200-0000FD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82" name="Text Box 67">
          <a:extLst>
            <a:ext uri="{FF2B5EF4-FFF2-40B4-BE49-F238E27FC236}">
              <a16:creationId xmlns:a16="http://schemas.microsoft.com/office/drawing/2014/main" id="{00000000-0008-0000-0200-0000FE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83" name="Text Box 68">
          <a:extLst>
            <a:ext uri="{FF2B5EF4-FFF2-40B4-BE49-F238E27FC236}">
              <a16:creationId xmlns:a16="http://schemas.microsoft.com/office/drawing/2014/main" id="{00000000-0008-0000-0200-0000FF0D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84" name="Text Box 69">
          <a:extLst>
            <a:ext uri="{FF2B5EF4-FFF2-40B4-BE49-F238E27FC236}">
              <a16:creationId xmlns:a16="http://schemas.microsoft.com/office/drawing/2014/main" id="{00000000-0008-0000-0200-000000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85" name="Text Box 70">
          <a:extLst>
            <a:ext uri="{FF2B5EF4-FFF2-40B4-BE49-F238E27FC236}">
              <a16:creationId xmlns:a16="http://schemas.microsoft.com/office/drawing/2014/main" id="{00000000-0008-0000-0200-000001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86" name="Text Box 71">
          <a:extLst>
            <a:ext uri="{FF2B5EF4-FFF2-40B4-BE49-F238E27FC236}">
              <a16:creationId xmlns:a16="http://schemas.microsoft.com/office/drawing/2014/main" id="{00000000-0008-0000-0200-000002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87" name="Text Box 72">
          <a:extLst>
            <a:ext uri="{FF2B5EF4-FFF2-40B4-BE49-F238E27FC236}">
              <a16:creationId xmlns:a16="http://schemas.microsoft.com/office/drawing/2014/main" id="{00000000-0008-0000-0200-000003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88" name="Text Box 73">
          <a:extLst>
            <a:ext uri="{FF2B5EF4-FFF2-40B4-BE49-F238E27FC236}">
              <a16:creationId xmlns:a16="http://schemas.microsoft.com/office/drawing/2014/main" id="{00000000-0008-0000-0200-000004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89" name="Text Box 74">
          <a:extLst>
            <a:ext uri="{FF2B5EF4-FFF2-40B4-BE49-F238E27FC236}">
              <a16:creationId xmlns:a16="http://schemas.microsoft.com/office/drawing/2014/main" id="{00000000-0008-0000-0200-000005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90" name="Text Box 75">
          <a:extLst>
            <a:ext uri="{FF2B5EF4-FFF2-40B4-BE49-F238E27FC236}">
              <a16:creationId xmlns:a16="http://schemas.microsoft.com/office/drawing/2014/main" id="{00000000-0008-0000-0200-000006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91" name="Text Box 77">
          <a:extLst>
            <a:ext uri="{FF2B5EF4-FFF2-40B4-BE49-F238E27FC236}">
              <a16:creationId xmlns:a16="http://schemas.microsoft.com/office/drawing/2014/main" id="{00000000-0008-0000-0200-000007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92" name="Text Box 78">
          <a:extLst>
            <a:ext uri="{FF2B5EF4-FFF2-40B4-BE49-F238E27FC236}">
              <a16:creationId xmlns:a16="http://schemas.microsoft.com/office/drawing/2014/main" id="{00000000-0008-0000-0200-000008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93" name="Text Box 80">
          <a:extLst>
            <a:ext uri="{FF2B5EF4-FFF2-40B4-BE49-F238E27FC236}">
              <a16:creationId xmlns:a16="http://schemas.microsoft.com/office/drawing/2014/main" id="{00000000-0008-0000-0200-000009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94" name="Text Box 81">
          <a:extLst>
            <a:ext uri="{FF2B5EF4-FFF2-40B4-BE49-F238E27FC236}">
              <a16:creationId xmlns:a16="http://schemas.microsoft.com/office/drawing/2014/main" id="{00000000-0008-0000-0200-00000A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95" name="Text Box 39">
          <a:extLst>
            <a:ext uri="{FF2B5EF4-FFF2-40B4-BE49-F238E27FC236}">
              <a16:creationId xmlns:a16="http://schemas.microsoft.com/office/drawing/2014/main" id="{00000000-0008-0000-0200-00000B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96" name="Text Box 40">
          <a:extLst>
            <a:ext uri="{FF2B5EF4-FFF2-40B4-BE49-F238E27FC236}">
              <a16:creationId xmlns:a16="http://schemas.microsoft.com/office/drawing/2014/main" id="{00000000-0008-0000-0200-00000C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97" name="Text Box 41">
          <a:extLst>
            <a:ext uri="{FF2B5EF4-FFF2-40B4-BE49-F238E27FC236}">
              <a16:creationId xmlns:a16="http://schemas.microsoft.com/office/drawing/2014/main" id="{00000000-0008-0000-0200-00000D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98" name="Text Box 42">
          <a:extLst>
            <a:ext uri="{FF2B5EF4-FFF2-40B4-BE49-F238E27FC236}">
              <a16:creationId xmlns:a16="http://schemas.microsoft.com/office/drawing/2014/main" id="{00000000-0008-0000-0200-00000E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599" name="Text Box 43">
          <a:extLst>
            <a:ext uri="{FF2B5EF4-FFF2-40B4-BE49-F238E27FC236}">
              <a16:creationId xmlns:a16="http://schemas.microsoft.com/office/drawing/2014/main" id="{00000000-0008-0000-0200-00000F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00" name="Text Box 44">
          <a:extLst>
            <a:ext uri="{FF2B5EF4-FFF2-40B4-BE49-F238E27FC236}">
              <a16:creationId xmlns:a16="http://schemas.microsoft.com/office/drawing/2014/main" id="{00000000-0008-0000-0200-000010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01" name="Text Box 45">
          <a:extLst>
            <a:ext uri="{FF2B5EF4-FFF2-40B4-BE49-F238E27FC236}">
              <a16:creationId xmlns:a16="http://schemas.microsoft.com/office/drawing/2014/main" id="{00000000-0008-0000-0200-000011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02" name="Text Box 46">
          <a:extLst>
            <a:ext uri="{FF2B5EF4-FFF2-40B4-BE49-F238E27FC236}">
              <a16:creationId xmlns:a16="http://schemas.microsoft.com/office/drawing/2014/main" id="{00000000-0008-0000-0200-000012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03" name="Text Box 47">
          <a:extLst>
            <a:ext uri="{FF2B5EF4-FFF2-40B4-BE49-F238E27FC236}">
              <a16:creationId xmlns:a16="http://schemas.microsoft.com/office/drawing/2014/main" id="{00000000-0008-0000-0200-000013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04" name="Text Box 48">
          <a:extLst>
            <a:ext uri="{FF2B5EF4-FFF2-40B4-BE49-F238E27FC236}">
              <a16:creationId xmlns:a16="http://schemas.microsoft.com/office/drawing/2014/main" id="{00000000-0008-0000-0200-000014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05" name="Text Box 55">
          <a:extLst>
            <a:ext uri="{FF2B5EF4-FFF2-40B4-BE49-F238E27FC236}">
              <a16:creationId xmlns:a16="http://schemas.microsoft.com/office/drawing/2014/main" id="{00000000-0008-0000-0200-000015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06" name="Text Box 56">
          <a:extLst>
            <a:ext uri="{FF2B5EF4-FFF2-40B4-BE49-F238E27FC236}">
              <a16:creationId xmlns:a16="http://schemas.microsoft.com/office/drawing/2014/main" id="{00000000-0008-0000-0200-000016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07" name="Text Box 57">
          <a:extLst>
            <a:ext uri="{FF2B5EF4-FFF2-40B4-BE49-F238E27FC236}">
              <a16:creationId xmlns:a16="http://schemas.microsoft.com/office/drawing/2014/main" id="{00000000-0008-0000-0200-000017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08" name="Text Box 58">
          <a:extLst>
            <a:ext uri="{FF2B5EF4-FFF2-40B4-BE49-F238E27FC236}">
              <a16:creationId xmlns:a16="http://schemas.microsoft.com/office/drawing/2014/main" id="{00000000-0008-0000-0200-000018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09" name="Text Box 59">
          <a:extLst>
            <a:ext uri="{FF2B5EF4-FFF2-40B4-BE49-F238E27FC236}">
              <a16:creationId xmlns:a16="http://schemas.microsoft.com/office/drawing/2014/main" id="{00000000-0008-0000-0200-000019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10" name="Text Box 60">
          <a:extLst>
            <a:ext uri="{FF2B5EF4-FFF2-40B4-BE49-F238E27FC236}">
              <a16:creationId xmlns:a16="http://schemas.microsoft.com/office/drawing/2014/main" id="{00000000-0008-0000-0200-00001A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11" name="Text Box 61">
          <a:extLst>
            <a:ext uri="{FF2B5EF4-FFF2-40B4-BE49-F238E27FC236}">
              <a16:creationId xmlns:a16="http://schemas.microsoft.com/office/drawing/2014/main" id="{00000000-0008-0000-0200-00001B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12" name="Text Box 62">
          <a:extLst>
            <a:ext uri="{FF2B5EF4-FFF2-40B4-BE49-F238E27FC236}">
              <a16:creationId xmlns:a16="http://schemas.microsoft.com/office/drawing/2014/main" id="{00000000-0008-0000-0200-00001C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13" name="Text Box 63">
          <a:extLst>
            <a:ext uri="{FF2B5EF4-FFF2-40B4-BE49-F238E27FC236}">
              <a16:creationId xmlns:a16="http://schemas.microsoft.com/office/drawing/2014/main" id="{00000000-0008-0000-0200-00001D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14" name="Text Box 64">
          <a:extLst>
            <a:ext uri="{FF2B5EF4-FFF2-40B4-BE49-F238E27FC236}">
              <a16:creationId xmlns:a16="http://schemas.microsoft.com/office/drawing/2014/main" id="{00000000-0008-0000-0200-00001E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15" name="Text Box 66">
          <a:extLst>
            <a:ext uri="{FF2B5EF4-FFF2-40B4-BE49-F238E27FC236}">
              <a16:creationId xmlns:a16="http://schemas.microsoft.com/office/drawing/2014/main" id="{00000000-0008-0000-0200-00001F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16" name="Text Box 67">
          <a:extLst>
            <a:ext uri="{FF2B5EF4-FFF2-40B4-BE49-F238E27FC236}">
              <a16:creationId xmlns:a16="http://schemas.microsoft.com/office/drawing/2014/main" id="{00000000-0008-0000-0200-000020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17" name="Text Box 68">
          <a:extLst>
            <a:ext uri="{FF2B5EF4-FFF2-40B4-BE49-F238E27FC236}">
              <a16:creationId xmlns:a16="http://schemas.microsoft.com/office/drawing/2014/main" id="{00000000-0008-0000-0200-000021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18" name="Text Box 69">
          <a:extLst>
            <a:ext uri="{FF2B5EF4-FFF2-40B4-BE49-F238E27FC236}">
              <a16:creationId xmlns:a16="http://schemas.microsoft.com/office/drawing/2014/main" id="{00000000-0008-0000-0200-000022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19" name="Text Box 70">
          <a:extLst>
            <a:ext uri="{FF2B5EF4-FFF2-40B4-BE49-F238E27FC236}">
              <a16:creationId xmlns:a16="http://schemas.microsoft.com/office/drawing/2014/main" id="{00000000-0008-0000-0200-000023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20" name="Text Box 71">
          <a:extLst>
            <a:ext uri="{FF2B5EF4-FFF2-40B4-BE49-F238E27FC236}">
              <a16:creationId xmlns:a16="http://schemas.microsoft.com/office/drawing/2014/main" id="{00000000-0008-0000-0200-000024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21" name="Text Box 72">
          <a:extLst>
            <a:ext uri="{FF2B5EF4-FFF2-40B4-BE49-F238E27FC236}">
              <a16:creationId xmlns:a16="http://schemas.microsoft.com/office/drawing/2014/main" id="{00000000-0008-0000-0200-000025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22" name="Text Box 73">
          <a:extLst>
            <a:ext uri="{FF2B5EF4-FFF2-40B4-BE49-F238E27FC236}">
              <a16:creationId xmlns:a16="http://schemas.microsoft.com/office/drawing/2014/main" id="{00000000-0008-0000-0200-000026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23" name="Text Box 74">
          <a:extLst>
            <a:ext uri="{FF2B5EF4-FFF2-40B4-BE49-F238E27FC236}">
              <a16:creationId xmlns:a16="http://schemas.microsoft.com/office/drawing/2014/main" id="{00000000-0008-0000-0200-000027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24" name="Text Box 75">
          <a:extLst>
            <a:ext uri="{FF2B5EF4-FFF2-40B4-BE49-F238E27FC236}">
              <a16:creationId xmlns:a16="http://schemas.microsoft.com/office/drawing/2014/main" id="{00000000-0008-0000-0200-000028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25" name="Text Box 77">
          <a:extLst>
            <a:ext uri="{FF2B5EF4-FFF2-40B4-BE49-F238E27FC236}">
              <a16:creationId xmlns:a16="http://schemas.microsoft.com/office/drawing/2014/main" id="{00000000-0008-0000-0200-000029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26" name="Text Box 78">
          <a:extLst>
            <a:ext uri="{FF2B5EF4-FFF2-40B4-BE49-F238E27FC236}">
              <a16:creationId xmlns:a16="http://schemas.microsoft.com/office/drawing/2014/main" id="{00000000-0008-0000-0200-00002A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27" name="Text Box 80">
          <a:extLst>
            <a:ext uri="{FF2B5EF4-FFF2-40B4-BE49-F238E27FC236}">
              <a16:creationId xmlns:a16="http://schemas.microsoft.com/office/drawing/2014/main" id="{00000000-0008-0000-0200-00002B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28" name="Text Box 81">
          <a:extLst>
            <a:ext uri="{FF2B5EF4-FFF2-40B4-BE49-F238E27FC236}">
              <a16:creationId xmlns:a16="http://schemas.microsoft.com/office/drawing/2014/main" id="{00000000-0008-0000-0200-00002C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29" name="Text Box 3">
          <a:extLst>
            <a:ext uri="{FF2B5EF4-FFF2-40B4-BE49-F238E27FC236}">
              <a16:creationId xmlns:a16="http://schemas.microsoft.com/office/drawing/2014/main" id="{00000000-0008-0000-0200-00002D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30" name="Text Box 4">
          <a:extLst>
            <a:ext uri="{FF2B5EF4-FFF2-40B4-BE49-F238E27FC236}">
              <a16:creationId xmlns:a16="http://schemas.microsoft.com/office/drawing/2014/main" id="{00000000-0008-0000-0200-00002E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31" name="Text Box 5">
          <a:extLst>
            <a:ext uri="{FF2B5EF4-FFF2-40B4-BE49-F238E27FC236}">
              <a16:creationId xmlns:a16="http://schemas.microsoft.com/office/drawing/2014/main" id="{00000000-0008-0000-0200-00002F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32" name="Text Box 6">
          <a:extLst>
            <a:ext uri="{FF2B5EF4-FFF2-40B4-BE49-F238E27FC236}">
              <a16:creationId xmlns:a16="http://schemas.microsoft.com/office/drawing/2014/main" id="{00000000-0008-0000-0200-000030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33" name="Text Box 7">
          <a:extLst>
            <a:ext uri="{FF2B5EF4-FFF2-40B4-BE49-F238E27FC236}">
              <a16:creationId xmlns:a16="http://schemas.microsoft.com/office/drawing/2014/main" id="{00000000-0008-0000-0200-000031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34" name="Text Box 8">
          <a:extLst>
            <a:ext uri="{FF2B5EF4-FFF2-40B4-BE49-F238E27FC236}">
              <a16:creationId xmlns:a16="http://schemas.microsoft.com/office/drawing/2014/main" id="{00000000-0008-0000-0200-000032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35" name="Text Box 9">
          <a:extLst>
            <a:ext uri="{FF2B5EF4-FFF2-40B4-BE49-F238E27FC236}">
              <a16:creationId xmlns:a16="http://schemas.microsoft.com/office/drawing/2014/main" id="{00000000-0008-0000-0200-000033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36" name="Text Box 10">
          <a:extLst>
            <a:ext uri="{FF2B5EF4-FFF2-40B4-BE49-F238E27FC236}">
              <a16:creationId xmlns:a16="http://schemas.microsoft.com/office/drawing/2014/main" id="{00000000-0008-0000-0200-000034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37" name="Text Box 11">
          <a:extLst>
            <a:ext uri="{FF2B5EF4-FFF2-40B4-BE49-F238E27FC236}">
              <a16:creationId xmlns:a16="http://schemas.microsoft.com/office/drawing/2014/main" id="{00000000-0008-0000-0200-000035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38" name="Text Box 12">
          <a:extLst>
            <a:ext uri="{FF2B5EF4-FFF2-40B4-BE49-F238E27FC236}">
              <a16:creationId xmlns:a16="http://schemas.microsoft.com/office/drawing/2014/main" id="{00000000-0008-0000-0200-000036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39" name="Text Box 49">
          <a:extLst>
            <a:ext uri="{FF2B5EF4-FFF2-40B4-BE49-F238E27FC236}">
              <a16:creationId xmlns:a16="http://schemas.microsoft.com/office/drawing/2014/main" id="{00000000-0008-0000-0200-000037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40" name="Text Box 50">
          <a:extLst>
            <a:ext uri="{FF2B5EF4-FFF2-40B4-BE49-F238E27FC236}">
              <a16:creationId xmlns:a16="http://schemas.microsoft.com/office/drawing/2014/main" id="{00000000-0008-0000-0200-000038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41" name="Text Box 52">
          <a:extLst>
            <a:ext uri="{FF2B5EF4-FFF2-40B4-BE49-F238E27FC236}">
              <a16:creationId xmlns:a16="http://schemas.microsoft.com/office/drawing/2014/main" id="{00000000-0008-0000-0200-000039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42" name="Text Box 53">
          <a:extLst>
            <a:ext uri="{FF2B5EF4-FFF2-40B4-BE49-F238E27FC236}">
              <a16:creationId xmlns:a16="http://schemas.microsoft.com/office/drawing/2014/main" id="{00000000-0008-0000-0200-00003A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43" name="Text Box 3">
          <a:extLst>
            <a:ext uri="{FF2B5EF4-FFF2-40B4-BE49-F238E27FC236}">
              <a16:creationId xmlns:a16="http://schemas.microsoft.com/office/drawing/2014/main" id="{00000000-0008-0000-0200-00003B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44" name="Text Box 4">
          <a:extLst>
            <a:ext uri="{FF2B5EF4-FFF2-40B4-BE49-F238E27FC236}">
              <a16:creationId xmlns:a16="http://schemas.microsoft.com/office/drawing/2014/main" id="{00000000-0008-0000-0200-00003C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45" name="Text Box 5">
          <a:extLst>
            <a:ext uri="{FF2B5EF4-FFF2-40B4-BE49-F238E27FC236}">
              <a16:creationId xmlns:a16="http://schemas.microsoft.com/office/drawing/2014/main" id="{00000000-0008-0000-0200-00003D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46" name="Text Box 6">
          <a:extLst>
            <a:ext uri="{FF2B5EF4-FFF2-40B4-BE49-F238E27FC236}">
              <a16:creationId xmlns:a16="http://schemas.microsoft.com/office/drawing/2014/main" id="{00000000-0008-0000-0200-00003E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47" name="Text Box 7">
          <a:extLst>
            <a:ext uri="{FF2B5EF4-FFF2-40B4-BE49-F238E27FC236}">
              <a16:creationId xmlns:a16="http://schemas.microsoft.com/office/drawing/2014/main" id="{00000000-0008-0000-0200-00003F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48" name="Text Box 8">
          <a:extLst>
            <a:ext uri="{FF2B5EF4-FFF2-40B4-BE49-F238E27FC236}">
              <a16:creationId xmlns:a16="http://schemas.microsoft.com/office/drawing/2014/main" id="{00000000-0008-0000-0200-000040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49" name="Text Box 9">
          <a:extLst>
            <a:ext uri="{FF2B5EF4-FFF2-40B4-BE49-F238E27FC236}">
              <a16:creationId xmlns:a16="http://schemas.microsoft.com/office/drawing/2014/main" id="{00000000-0008-0000-0200-000041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50" name="Text Box 10">
          <a:extLst>
            <a:ext uri="{FF2B5EF4-FFF2-40B4-BE49-F238E27FC236}">
              <a16:creationId xmlns:a16="http://schemas.microsoft.com/office/drawing/2014/main" id="{00000000-0008-0000-0200-000042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51" name="Text Box 11">
          <a:extLst>
            <a:ext uri="{FF2B5EF4-FFF2-40B4-BE49-F238E27FC236}">
              <a16:creationId xmlns:a16="http://schemas.microsoft.com/office/drawing/2014/main" id="{00000000-0008-0000-0200-000043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52" name="Text Box 12">
          <a:extLst>
            <a:ext uri="{FF2B5EF4-FFF2-40B4-BE49-F238E27FC236}">
              <a16:creationId xmlns:a16="http://schemas.microsoft.com/office/drawing/2014/main" id="{00000000-0008-0000-0200-000044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53" name="Text Box 39">
          <a:extLst>
            <a:ext uri="{FF2B5EF4-FFF2-40B4-BE49-F238E27FC236}">
              <a16:creationId xmlns:a16="http://schemas.microsoft.com/office/drawing/2014/main" id="{00000000-0008-0000-0200-000045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54" name="Text Box 40">
          <a:extLst>
            <a:ext uri="{FF2B5EF4-FFF2-40B4-BE49-F238E27FC236}">
              <a16:creationId xmlns:a16="http://schemas.microsoft.com/office/drawing/2014/main" id="{00000000-0008-0000-0200-000046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55" name="Text Box 41">
          <a:extLst>
            <a:ext uri="{FF2B5EF4-FFF2-40B4-BE49-F238E27FC236}">
              <a16:creationId xmlns:a16="http://schemas.microsoft.com/office/drawing/2014/main" id="{00000000-0008-0000-0200-000047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56" name="Text Box 42">
          <a:extLst>
            <a:ext uri="{FF2B5EF4-FFF2-40B4-BE49-F238E27FC236}">
              <a16:creationId xmlns:a16="http://schemas.microsoft.com/office/drawing/2014/main" id="{00000000-0008-0000-0200-000048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57" name="Text Box 43">
          <a:extLst>
            <a:ext uri="{FF2B5EF4-FFF2-40B4-BE49-F238E27FC236}">
              <a16:creationId xmlns:a16="http://schemas.microsoft.com/office/drawing/2014/main" id="{00000000-0008-0000-0200-000049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58" name="Text Box 44">
          <a:extLst>
            <a:ext uri="{FF2B5EF4-FFF2-40B4-BE49-F238E27FC236}">
              <a16:creationId xmlns:a16="http://schemas.microsoft.com/office/drawing/2014/main" id="{00000000-0008-0000-0200-00004A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59" name="Text Box 45">
          <a:extLst>
            <a:ext uri="{FF2B5EF4-FFF2-40B4-BE49-F238E27FC236}">
              <a16:creationId xmlns:a16="http://schemas.microsoft.com/office/drawing/2014/main" id="{00000000-0008-0000-0200-00004B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60" name="Text Box 46">
          <a:extLst>
            <a:ext uri="{FF2B5EF4-FFF2-40B4-BE49-F238E27FC236}">
              <a16:creationId xmlns:a16="http://schemas.microsoft.com/office/drawing/2014/main" id="{00000000-0008-0000-0200-00004C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61" name="Text Box 47">
          <a:extLst>
            <a:ext uri="{FF2B5EF4-FFF2-40B4-BE49-F238E27FC236}">
              <a16:creationId xmlns:a16="http://schemas.microsoft.com/office/drawing/2014/main" id="{00000000-0008-0000-0200-00004D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62" name="Text Box 48">
          <a:extLst>
            <a:ext uri="{FF2B5EF4-FFF2-40B4-BE49-F238E27FC236}">
              <a16:creationId xmlns:a16="http://schemas.microsoft.com/office/drawing/2014/main" id="{00000000-0008-0000-0200-00004E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63" name="Text Box 49">
          <a:extLst>
            <a:ext uri="{FF2B5EF4-FFF2-40B4-BE49-F238E27FC236}">
              <a16:creationId xmlns:a16="http://schemas.microsoft.com/office/drawing/2014/main" id="{00000000-0008-0000-0200-00004F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64" name="Text Box 50">
          <a:extLst>
            <a:ext uri="{FF2B5EF4-FFF2-40B4-BE49-F238E27FC236}">
              <a16:creationId xmlns:a16="http://schemas.microsoft.com/office/drawing/2014/main" id="{00000000-0008-0000-0200-000050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65" name="Text Box 52">
          <a:extLst>
            <a:ext uri="{FF2B5EF4-FFF2-40B4-BE49-F238E27FC236}">
              <a16:creationId xmlns:a16="http://schemas.microsoft.com/office/drawing/2014/main" id="{00000000-0008-0000-0200-000051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66" name="Text Box 53">
          <a:extLst>
            <a:ext uri="{FF2B5EF4-FFF2-40B4-BE49-F238E27FC236}">
              <a16:creationId xmlns:a16="http://schemas.microsoft.com/office/drawing/2014/main" id="{00000000-0008-0000-0200-000052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67" name="Text Box 55">
          <a:extLst>
            <a:ext uri="{FF2B5EF4-FFF2-40B4-BE49-F238E27FC236}">
              <a16:creationId xmlns:a16="http://schemas.microsoft.com/office/drawing/2014/main" id="{00000000-0008-0000-0200-000053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68" name="Text Box 56">
          <a:extLst>
            <a:ext uri="{FF2B5EF4-FFF2-40B4-BE49-F238E27FC236}">
              <a16:creationId xmlns:a16="http://schemas.microsoft.com/office/drawing/2014/main" id="{00000000-0008-0000-0200-000054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69" name="Text Box 57">
          <a:extLst>
            <a:ext uri="{FF2B5EF4-FFF2-40B4-BE49-F238E27FC236}">
              <a16:creationId xmlns:a16="http://schemas.microsoft.com/office/drawing/2014/main" id="{00000000-0008-0000-0200-000055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70" name="Text Box 58">
          <a:extLst>
            <a:ext uri="{FF2B5EF4-FFF2-40B4-BE49-F238E27FC236}">
              <a16:creationId xmlns:a16="http://schemas.microsoft.com/office/drawing/2014/main" id="{00000000-0008-0000-0200-000056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71" name="Text Box 59">
          <a:extLst>
            <a:ext uri="{FF2B5EF4-FFF2-40B4-BE49-F238E27FC236}">
              <a16:creationId xmlns:a16="http://schemas.microsoft.com/office/drawing/2014/main" id="{00000000-0008-0000-0200-000057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72" name="Text Box 60">
          <a:extLst>
            <a:ext uri="{FF2B5EF4-FFF2-40B4-BE49-F238E27FC236}">
              <a16:creationId xmlns:a16="http://schemas.microsoft.com/office/drawing/2014/main" id="{00000000-0008-0000-0200-000058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73" name="Text Box 61">
          <a:extLst>
            <a:ext uri="{FF2B5EF4-FFF2-40B4-BE49-F238E27FC236}">
              <a16:creationId xmlns:a16="http://schemas.microsoft.com/office/drawing/2014/main" id="{00000000-0008-0000-0200-000059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74" name="Text Box 62">
          <a:extLst>
            <a:ext uri="{FF2B5EF4-FFF2-40B4-BE49-F238E27FC236}">
              <a16:creationId xmlns:a16="http://schemas.microsoft.com/office/drawing/2014/main" id="{00000000-0008-0000-0200-00005A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75" name="Text Box 63">
          <a:extLst>
            <a:ext uri="{FF2B5EF4-FFF2-40B4-BE49-F238E27FC236}">
              <a16:creationId xmlns:a16="http://schemas.microsoft.com/office/drawing/2014/main" id="{00000000-0008-0000-0200-00005B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76" name="Text Box 64">
          <a:extLst>
            <a:ext uri="{FF2B5EF4-FFF2-40B4-BE49-F238E27FC236}">
              <a16:creationId xmlns:a16="http://schemas.microsoft.com/office/drawing/2014/main" id="{00000000-0008-0000-0200-00005C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77" name="Text Box 66">
          <a:extLst>
            <a:ext uri="{FF2B5EF4-FFF2-40B4-BE49-F238E27FC236}">
              <a16:creationId xmlns:a16="http://schemas.microsoft.com/office/drawing/2014/main" id="{00000000-0008-0000-0200-00005D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78" name="Text Box 67">
          <a:extLst>
            <a:ext uri="{FF2B5EF4-FFF2-40B4-BE49-F238E27FC236}">
              <a16:creationId xmlns:a16="http://schemas.microsoft.com/office/drawing/2014/main" id="{00000000-0008-0000-0200-00005E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79" name="Text Box 68">
          <a:extLst>
            <a:ext uri="{FF2B5EF4-FFF2-40B4-BE49-F238E27FC236}">
              <a16:creationId xmlns:a16="http://schemas.microsoft.com/office/drawing/2014/main" id="{00000000-0008-0000-0200-00005F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80" name="Text Box 69">
          <a:extLst>
            <a:ext uri="{FF2B5EF4-FFF2-40B4-BE49-F238E27FC236}">
              <a16:creationId xmlns:a16="http://schemas.microsoft.com/office/drawing/2014/main" id="{00000000-0008-0000-0200-000060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81" name="Text Box 70">
          <a:extLst>
            <a:ext uri="{FF2B5EF4-FFF2-40B4-BE49-F238E27FC236}">
              <a16:creationId xmlns:a16="http://schemas.microsoft.com/office/drawing/2014/main" id="{00000000-0008-0000-0200-000061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82" name="Text Box 71">
          <a:extLst>
            <a:ext uri="{FF2B5EF4-FFF2-40B4-BE49-F238E27FC236}">
              <a16:creationId xmlns:a16="http://schemas.microsoft.com/office/drawing/2014/main" id="{00000000-0008-0000-0200-000062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83" name="Text Box 72">
          <a:extLst>
            <a:ext uri="{FF2B5EF4-FFF2-40B4-BE49-F238E27FC236}">
              <a16:creationId xmlns:a16="http://schemas.microsoft.com/office/drawing/2014/main" id="{00000000-0008-0000-0200-000063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84" name="Text Box 73">
          <a:extLst>
            <a:ext uri="{FF2B5EF4-FFF2-40B4-BE49-F238E27FC236}">
              <a16:creationId xmlns:a16="http://schemas.microsoft.com/office/drawing/2014/main" id="{00000000-0008-0000-0200-000064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85" name="Text Box 74">
          <a:extLst>
            <a:ext uri="{FF2B5EF4-FFF2-40B4-BE49-F238E27FC236}">
              <a16:creationId xmlns:a16="http://schemas.microsoft.com/office/drawing/2014/main" id="{00000000-0008-0000-0200-000065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86" name="Text Box 75">
          <a:extLst>
            <a:ext uri="{FF2B5EF4-FFF2-40B4-BE49-F238E27FC236}">
              <a16:creationId xmlns:a16="http://schemas.microsoft.com/office/drawing/2014/main" id="{00000000-0008-0000-0200-000066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87" name="Text Box 77">
          <a:extLst>
            <a:ext uri="{FF2B5EF4-FFF2-40B4-BE49-F238E27FC236}">
              <a16:creationId xmlns:a16="http://schemas.microsoft.com/office/drawing/2014/main" id="{00000000-0008-0000-0200-000067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88" name="Text Box 78">
          <a:extLst>
            <a:ext uri="{FF2B5EF4-FFF2-40B4-BE49-F238E27FC236}">
              <a16:creationId xmlns:a16="http://schemas.microsoft.com/office/drawing/2014/main" id="{00000000-0008-0000-0200-000068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89" name="Text Box 80">
          <a:extLst>
            <a:ext uri="{FF2B5EF4-FFF2-40B4-BE49-F238E27FC236}">
              <a16:creationId xmlns:a16="http://schemas.microsoft.com/office/drawing/2014/main" id="{00000000-0008-0000-0200-000069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90" name="Text Box 81">
          <a:extLst>
            <a:ext uri="{FF2B5EF4-FFF2-40B4-BE49-F238E27FC236}">
              <a16:creationId xmlns:a16="http://schemas.microsoft.com/office/drawing/2014/main" id="{00000000-0008-0000-0200-00006A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91" name="Text Box 39">
          <a:extLst>
            <a:ext uri="{FF2B5EF4-FFF2-40B4-BE49-F238E27FC236}">
              <a16:creationId xmlns:a16="http://schemas.microsoft.com/office/drawing/2014/main" id="{00000000-0008-0000-0200-00006B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92" name="Text Box 40">
          <a:extLst>
            <a:ext uri="{FF2B5EF4-FFF2-40B4-BE49-F238E27FC236}">
              <a16:creationId xmlns:a16="http://schemas.microsoft.com/office/drawing/2014/main" id="{00000000-0008-0000-0200-00006C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93" name="Text Box 41">
          <a:extLst>
            <a:ext uri="{FF2B5EF4-FFF2-40B4-BE49-F238E27FC236}">
              <a16:creationId xmlns:a16="http://schemas.microsoft.com/office/drawing/2014/main" id="{00000000-0008-0000-0200-00006D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94" name="Text Box 42">
          <a:extLst>
            <a:ext uri="{FF2B5EF4-FFF2-40B4-BE49-F238E27FC236}">
              <a16:creationId xmlns:a16="http://schemas.microsoft.com/office/drawing/2014/main" id="{00000000-0008-0000-0200-00006E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95" name="Text Box 43">
          <a:extLst>
            <a:ext uri="{FF2B5EF4-FFF2-40B4-BE49-F238E27FC236}">
              <a16:creationId xmlns:a16="http://schemas.microsoft.com/office/drawing/2014/main" id="{00000000-0008-0000-0200-00006F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96" name="Text Box 44">
          <a:extLst>
            <a:ext uri="{FF2B5EF4-FFF2-40B4-BE49-F238E27FC236}">
              <a16:creationId xmlns:a16="http://schemas.microsoft.com/office/drawing/2014/main" id="{00000000-0008-0000-0200-000070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97" name="Text Box 45">
          <a:extLst>
            <a:ext uri="{FF2B5EF4-FFF2-40B4-BE49-F238E27FC236}">
              <a16:creationId xmlns:a16="http://schemas.microsoft.com/office/drawing/2014/main" id="{00000000-0008-0000-0200-000071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98" name="Text Box 46">
          <a:extLst>
            <a:ext uri="{FF2B5EF4-FFF2-40B4-BE49-F238E27FC236}">
              <a16:creationId xmlns:a16="http://schemas.microsoft.com/office/drawing/2014/main" id="{00000000-0008-0000-0200-000072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699" name="Text Box 47">
          <a:extLst>
            <a:ext uri="{FF2B5EF4-FFF2-40B4-BE49-F238E27FC236}">
              <a16:creationId xmlns:a16="http://schemas.microsoft.com/office/drawing/2014/main" id="{00000000-0008-0000-0200-000073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00" name="Text Box 48">
          <a:extLst>
            <a:ext uri="{FF2B5EF4-FFF2-40B4-BE49-F238E27FC236}">
              <a16:creationId xmlns:a16="http://schemas.microsoft.com/office/drawing/2014/main" id="{00000000-0008-0000-0200-000074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01" name="Text Box 55">
          <a:extLst>
            <a:ext uri="{FF2B5EF4-FFF2-40B4-BE49-F238E27FC236}">
              <a16:creationId xmlns:a16="http://schemas.microsoft.com/office/drawing/2014/main" id="{00000000-0008-0000-0200-000075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02" name="Text Box 56">
          <a:extLst>
            <a:ext uri="{FF2B5EF4-FFF2-40B4-BE49-F238E27FC236}">
              <a16:creationId xmlns:a16="http://schemas.microsoft.com/office/drawing/2014/main" id="{00000000-0008-0000-0200-000076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03" name="Text Box 57">
          <a:extLst>
            <a:ext uri="{FF2B5EF4-FFF2-40B4-BE49-F238E27FC236}">
              <a16:creationId xmlns:a16="http://schemas.microsoft.com/office/drawing/2014/main" id="{00000000-0008-0000-0200-000077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04" name="Text Box 58">
          <a:extLst>
            <a:ext uri="{FF2B5EF4-FFF2-40B4-BE49-F238E27FC236}">
              <a16:creationId xmlns:a16="http://schemas.microsoft.com/office/drawing/2014/main" id="{00000000-0008-0000-0200-000078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05" name="Text Box 59">
          <a:extLst>
            <a:ext uri="{FF2B5EF4-FFF2-40B4-BE49-F238E27FC236}">
              <a16:creationId xmlns:a16="http://schemas.microsoft.com/office/drawing/2014/main" id="{00000000-0008-0000-0200-000079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06" name="Text Box 60">
          <a:extLst>
            <a:ext uri="{FF2B5EF4-FFF2-40B4-BE49-F238E27FC236}">
              <a16:creationId xmlns:a16="http://schemas.microsoft.com/office/drawing/2014/main" id="{00000000-0008-0000-0200-00007A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07" name="Text Box 61">
          <a:extLst>
            <a:ext uri="{FF2B5EF4-FFF2-40B4-BE49-F238E27FC236}">
              <a16:creationId xmlns:a16="http://schemas.microsoft.com/office/drawing/2014/main" id="{00000000-0008-0000-0200-00007B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08" name="Text Box 62">
          <a:extLst>
            <a:ext uri="{FF2B5EF4-FFF2-40B4-BE49-F238E27FC236}">
              <a16:creationId xmlns:a16="http://schemas.microsoft.com/office/drawing/2014/main" id="{00000000-0008-0000-0200-00007C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09" name="Text Box 63">
          <a:extLst>
            <a:ext uri="{FF2B5EF4-FFF2-40B4-BE49-F238E27FC236}">
              <a16:creationId xmlns:a16="http://schemas.microsoft.com/office/drawing/2014/main" id="{00000000-0008-0000-0200-00007D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10" name="Text Box 64">
          <a:extLst>
            <a:ext uri="{FF2B5EF4-FFF2-40B4-BE49-F238E27FC236}">
              <a16:creationId xmlns:a16="http://schemas.microsoft.com/office/drawing/2014/main" id="{00000000-0008-0000-0200-00007E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11" name="Text Box 66">
          <a:extLst>
            <a:ext uri="{FF2B5EF4-FFF2-40B4-BE49-F238E27FC236}">
              <a16:creationId xmlns:a16="http://schemas.microsoft.com/office/drawing/2014/main" id="{00000000-0008-0000-0200-00007F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12" name="Text Box 67">
          <a:extLst>
            <a:ext uri="{FF2B5EF4-FFF2-40B4-BE49-F238E27FC236}">
              <a16:creationId xmlns:a16="http://schemas.microsoft.com/office/drawing/2014/main" id="{00000000-0008-0000-0200-000080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13" name="Text Box 68">
          <a:extLst>
            <a:ext uri="{FF2B5EF4-FFF2-40B4-BE49-F238E27FC236}">
              <a16:creationId xmlns:a16="http://schemas.microsoft.com/office/drawing/2014/main" id="{00000000-0008-0000-0200-000081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14" name="Text Box 69">
          <a:extLst>
            <a:ext uri="{FF2B5EF4-FFF2-40B4-BE49-F238E27FC236}">
              <a16:creationId xmlns:a16="http://schemas.microsoft.com/office/drawing/2014/main" id="{00000000-0008-0000-0200-000082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15" name="Text Box 70">
          <a:extLst>
            <a:ext uri="{FF2B5EF4-FFF2-40B4-BE49-F238E27FC236}">
              <a16:creationId xmlns:a16="http://schemas.microsoft.com/office/drawing/2014/main" id="{00000000-0008-0000-0200-000083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16" name="Text Box 71">
          <a:extLst>
            <a:ext uri="{FF2B5EF4-FFF2-40B4-BE49-F238E27FC236}">
              <a16:creationId xmlns:a16="http://schemas.microsoft.com/office/drawing/2014/main" id="{00000000-0008-0000-0200-000084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17" name="Text Box 72">
          <a:extLst>
            <a:ext uri="{FF2B5EF4-FFF2-40B4-BE49-F238E27FC236}">
              <a16:creationId xmlns:a16="http://schemas.microsoft.com/office/drawing/2014/main" id="{00000000-0008-0000-0200-000085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18" name="Text Box 73">
          <a:extLst>
            <a:ext uri="{FF2B5EF4-FFF2-40B4-BE49-F238E27FC236}">
              <a16:creationId xmlns:a16="http://schemas.microsoft.com/office/drawing/2014/main" id="{00000000-0008-0000-0200-000086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19" name="Text Box 74">
          <a:extLst>
            <a:ext uri="{FF2B5EF4-FFF2-40B4-BE49-F238E27FC236}">
              <a16:creationId xmlns:a16="http://schemas.microsoft.com/office/drawing/2014/main" id="{00000000-0008-0000-0200-000087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20" name="Text Box 75">
          <a:extLst>
            <a:ext uri="{FF2B5EF4-FFF2-40B4-BE49-F238E27FC236}">
              <a16:creationId xmlns:a16="http://schemas.microsoft.com/office/drawing/2014/main" id="{00000000-0008-0000-0200-000088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21" name="Text Box 77">
          <a:extLst>
            <a:ext uri="{FF2B5EF4-FFF2-40B4-BE49-F238E27FC236}">
              <a16:creationId xmlns:a16="http://schemas.microsoft.com/office/drawing/2014/main" id="{00000000-0008-0000-0200-000089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22" name="Text Box 78">
          <a:extLst>
            <a:ext uri="{FF2B5EF4-FFF2-40B4-BE49-F238E27FC236}">
              <a16:creationId xmlns:a16="http://schemas.microsoft.com/office/drawing/2014/main" id="{00000000-0008-0000-0200-00008A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23" name="Text Box 80">
          <a:extLst>
            <a:ext uri="{FF2B5EF4-FFF2-40B4-BE49-F238E27FC236}">
              <a16:creationId xmlns:a16="http://schemas.microsoft.com/office/drawing/2014/main" id="{00000000-0008-0000-0200-00008B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24" name="Text Box 81">
          <a:extLst>
            <a:ext uri="{FF2B5EF4-FFF2-40B4-BE49-F238E27FC236}">
              <a16:creationId xmlns:a16="http://schemas.microsoft.com/office/drawing/2014/main" id="{00000000-0008-0000-0200-00008C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25" name="Text Box 39">
          <a:extLst>
            <a:ext uri="{FF2B5EF4-FFF2-40B4-BE49-F238E27FC236}">
              <a16:creationId xmlns:a16="http://schemas.microsoft.com/office/drawing/2014/main" id="{00000000-0008-0000-0200-00008D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26" name="Text Box 40">
          <a:extLst>
            <a:ext uri="{FF2B5EF4-FFF2-40B4-BE49-F238E27FC236}">
              <a16:creationId xmlns:a16="http://schemas.microsoft.com/office/drawing/2014/main" id="{00000000-0008-0000-0200-00008E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27" name="Text Box 41">
          <a:extLst>
            <a:ext uri="{FF2B5EF4-FFF2-40B4-BE49-F238E27FC236}">
              <a16:creationId xmlns:a16="http://schemas.microsoft.com/office/drawing/2014/main" id="{00000000-0008-0000-0200-00008F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28" name="Text Box 42">
          <a:extLst>
            <a:ext uri="{FF2B5EF4-FFF2-40B4-BE49-F238E27FC236}">
              <a16:creationId xmlns:a16="http://schemas.microsoft.com/office/drawing/2014/main" id="{00000000-0008-0000-0200-000090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29" name="Text Box 43">
          <a:extLst>
            <a:ext uri="{FF2B5EF4-FFF2-40B4-BE49-F238E27FC236}">
              <a16:creationId xmlns:a16="http://schemas.microsoft.com/office/drawing/2014/main" id="{00000000-0008-0000-0200-000091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30" name="Text Box 44">
          <a:extLst>
            <a:ext uri="{FF2B5EF4-FFF2-40B4-BE49-F238E27FC236}">
              <a16:creationId xmlns:a16="http://schemas.microsoft.com/office/drawing/2014/main" id="{00000000-0008-0000-0200-000092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31" name="Text Box 45">
          <a:extLst>
            <a:ext uri="{FF2B5EF4-FFF2-40B4-BE49-F238E27FC236}">
              <a16:creationId xmlns:a16="http://schemas.microsoft.com/office/drawing/2014/main" id="{00000000-0008-0000-0200-000093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32" name="Text Box 46">
          <a:extLst>
            <a:ext uri="{FF2B5EF4-FFF2-40B4-BE49-F238E27FC236}">
              <a16:creationId xmlns:a16="http://schemas.microsoft.com/office/drawing/2014/main" id="{00000000-0008-0000-0200-000094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33" name="Text Box 47">
          <a:extLst>
            <a:ext uri="{FF2B5EF4-FFF2-40B4-BE49-F238E27FC236}">
              <a16:creationId xmlns:a16="http://schemas.microsoft.com/office/drawing/2014/main" id="{00000000-0008-0000-0200-000095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34" name="Text Box 48">
          <a:extLst>
            <a:ext uri="{FF2B5EF4-FFF2-40B4-BE49-F238E27FC236}">
              <a16:creationId xmlns:a16="http://schemas.microsoft.com/office/drawing/2014/main" id="{00000000-0008-0000-0200-000096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35" name="Text Box 55">
          <a:extLst>
            <a:ext uri="{FF2B5EF4-FFF2-40B4-BE49-F238E27FC236}">
              <a16:creationId xmlns:a16="http://schemas.microsoft.com/office/drawing/2014/main" id="{00000000-0008-0000-0200-000097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36" name="Text Box 56">
          <a:extLst>
            <a:ext uri="{FF2B5EF4-FFF2-40B4-BE49-F238E27FC236}">
              <a16:creationId xmlns:a16="http://schemas.microsoft.com/office/drawing/2014/main" id="{00000000-0008-0000-0200-000098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37" name="Text Box 57">
          <a:extLst>
            <a:ext uri="{FF2B5EF4-FFF2-40B4-BE49-F238E27FC236}">
              <a16:creationId xmlns:a16="http://schemas.microsoft.com/office/drawing/2014/main" id="{00000000-0008-0000-0200-000099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38" name="Text Box 58">
          <a:extLst>
            <a:ext uri="{FF2B5EF4-FFF2-40B4-BE49-F238E27FC236}">
              <a16:creationId xmlns:a16="http://schemas.microsoft.com/office/drawing/2014/main" id="{00000000-0008-0000-0200-00009A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39" name="Text Box 59">
          <a:extLst>
            <a:ext uri="{FF2B5EF4-FFF2-40B4-BE49-F238E27FC236}">
              <a16:creationId xmlns:a16="http://schemas.microsoft.com/office/drawing/2014/main" id="{00000000-0008-0000-0200-00009B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40" name="Text Box 60">
          <a:extLst>
            <a:ext uri="{FF2B5EF4-FFF2-40B4-BE49-F238E27FC236}">
              <a16:creationId xmlns:a16="http://schemas.microsoft.com/office/drawing/2014/main" id="{00000000-0008-0000-0200-00009C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41" name="Text Box 61">
          <a:extLst>
            <a:ext uri="{FF2B5EF4-FFF2-40B4-BE49-F238E27FC236}">
              <a16:creationId xmlns:a16="http://schemas.microsoft.com/office/drawing/2014/main" id="{00000000-0008-0000-0200-00009D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42" name="Text Box 62">
          <a:extLst>
            <a:ext uri="{FF2B5EF4-FFF2-40B4-BE49-F238E27FC236}">
              <a16:creationId xmlns:a16="http://schemas.microsoft.com/office/drawing/2014/main" id="{00000000-0008-0000-0200-00009E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43" name="Text Box 63">
          <a:extLst>
            <a:ext uri="{FF2B5EF4-FFF2-40B4-BE49-F238E27FC236}">
              <a16:creationId xmlns:a16="http://schemas.microsoft.com/office/drawing/2014/main" id="{00000000-0008-0000-0200-00009F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44" name="Text Box 64">
          <a:extLst>
            <a:ext uri="{FF2B5EF4-FFF2-40B4-BE49-F238E27FC236}">
              <a16:creationId xmlns:a16="http://schemas.microsoft.com/office/drawing/2014/main" id="{00000000-0008-0000-0200-0000A0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45" name="Text Box 66">
          <a:extLst>
            <a:ext uri="{FF2B5EF4-FFF2-40B4-BE49-F238E27FC236}">
              <a16:creationId xmlns:a16="http://schemas.microsoft.com/office/drawing/2014/main" id="{00000000-0008-0000-0200-0000A1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46" name="Text Box 67">
          <a:extLst>
            <a:ext uri="{FF2B5EF4-FFF2-40B4-BE49-F238E27FC236}">
              <a16:creationId xmlns:a16="http://schemas.microsoft.com/office/drawing/2014/main" id="{00000000-0008-0000-0200-0000A2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47" name="Text Box 68">
          <a:extLst>
            <a:ext uri="{FF2B5EF4-FFF2-40B4-BE49-F238E27FC236}">
              <a16:creationId xmlns:a16="http://schemas.microsoft.com/office/drawing/2014/main" id="{00000000-0008-0000-0200-0000A3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48" name="Text Box 69">
          <a:extLst>
            <a:ext uri="{FF2B5EF4-FFF2-40B4-BE49-F238E27FC236}">
              <a16:creationId xmlns:a16="http://schemas.microsoft.com/office/drawing/2014/main" id="{00000000-0008-0000-0200-0000A4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49" name="Text Box 70">
          <a:extLst>
            <a:ext uri="{FF2B5EF4-FFF2-40B4-BE49-F238E27FC236}">
              <a16:creationId xmlns:a16="http://schemas.microsoft.com/office/drawing/2014/main" id="{00000000-0008-0000-0200-0000A5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50" name="Text Box 71">
          <a:extLst>
            <a:ext uri="{FF2B5EF4-FFF2-40B4-BE49-F238E27FC236}">
              <a16:creationId xmlns:a16="http://schemas.microsoft.com/office/drawing/2014/main" id="{00000000-0008-0000-0200-0000A6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51" name="Text Box 72">
          <a:extLst>
            <a:ext uri="{FF2B5EF4-FFF2-40B4-BE49-F238E27FC236}">
              <a16:creationId xmlns:a16="http://schemas.microsoft.com/office/drawing/2014/main" id="{00000000-0008-0000-0200-0000A7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52" name="Text Box 73">
          <a:extLst>
            <a:ext uri="{FF2B5EF4-FFF2-40B4-BE49-F238E27FC236}">
              <a16:creationId xmlns:a16="http://schemas.microsoft.com/office/drawing/2014/main" id="{00000000-0008-0000-0200-0000A8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53" name="Text Box 74">
          <a:extLst>
            <a:ext uri="{FF2B5EF4-FFF2-40B4-BE49-F238E27FC236}">
              <a16:creationId xmlns:a16="http://schemas.microsoft.com/office/drawing/2014/main" id="{00000000-0008-0000-0200-0000A9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54" name="Text Box 75">
          <a:extLst>
            <a:ext uri="{FF2B5EF4-FFF2-40B4-BE49-F238E27FC236}">
              <a16:creationId xmlns:a16="http://schemas.microsoft.com/office/drawing/2014/main" id="{00000000-0008-0000-0200-0000AA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55" name="Text Box 77">
          <a:extLst>
            <a:ext uri="{FF2B5EF4-FFF2-40B4-BE49-F238E27FC236}">
              <a16:creationId xmlns:a16="http://schemas.microsoft.com/office/drawing/2014/main" id="{00000000-0008-0000-0200-0000AB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56" name="Text Box 78">
          <a:extLst>
            <a:ext uri="{FF2B5EF4-FFF2-40B4-BE49-F238E27FC236}">
              <a16:creationId xmlns:a16="http://schemas.microsoft.com/office/drawing/2014/main" id="{00000000-0008-0000-0200-0000AC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57" name="Text Box 80">
          <a:extLst>
            <a:ext uri="{FF2B5EF4-FFF2-40B4-BE49-F238E27FC236}">
              <a16:creationId xmlns:a16="http://schemas.microsoft.com/office/drawing/2014/main" id="{00000000-0008-0000-0200-0000AD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58" name="Text Box 81">
          <a:extLst>
            <a:ext uri="{FF2B5EF4-FFF2-40B4-BE49-F238E27FC236}">
              <a16:creationId xmlns:a16="http://schemas.microsoft.com/office/drawing/2014/main" id="{00000000-0008-0000-0200-0000AE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59" name="Text Box 39">
          <a:extLst>
            <a:ext uri="{FF2B5EF4-FFF2-40B4-BE49-F238E27FC236}">
              <a16:creationId xmlns:a16="http://schemas.microsoft.com/office/drawing/2014/main" id="{00000000-0008-0000-0200-0000AF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60" name="Text Box 40">
          <a:extLst>
            <a:ext uri="{FF2B5EF4-FFF2-40B4-BE49-F238E27FC236}">
              <a16:creationId xmlns:a16="http://schemas.microsoft.com/office/drawing/2014/main" id="{00000000-0008-0000-0200-0000B0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61" name="Text Box 41">
          <a:extLst>
            <a:ext uri="{FF2B5EF4-FFF2-40B4-BE49-F238E27FC236}">
              <a16:creationId xmlns:a16="http://schemas.microsoft.com/office/drawing/2014/main" id="{00000000-0008-0000-0200-0000B1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62" name="Text Box 42">
          <a:extLst>
            <a:ext uri="{FF2B5EF4-FFF2-40B4-BE49-F238E27FC236}">
              <a16:creationId xmlns:a16="http://schemas.microsoft.com/office/drawing/2014/main" id="{00000000-0008-0000-0200-0000B2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63" name="Text Box 43">
          <a:extLst>
            <a:ext uri="{FF2B5EF4-FFF2-40B4-BE49-F238E27FC236}">
              <a16:creationId xmlns:a16="http://schemas.microsoft.com/office/drawing/2014/main" id="{00000000-0008-0000-0200-0000B3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64" name="Text Box 44">
          <a:extLst>
            <a:ext uri="{FF2B5EF4-FFF2-40B4-BE49-F238E27FC236}">
              <a16:creationId xmlns:a16="http://schemas.microsoft.com/office/drawing/2014/main" id="{00000000-0008-0000-0200-0000B4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65" name="Text Box 45">
          <a:extLst>
            <a:ext uri="{FF2B5EF4-FFF2-40B4-BE49-F238E27FC236}">
              <a16:creationId xmlns:a16="http://schemas.microsoft.com/office/drawing/2014/main" id="{00000000-0008-0000-0200-0000B5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66" name="Text Box 46">
          <a:extLst>
            <a:ext uri="{FF2B5EF4-FFF2-40B4-BE49-F238E27FC236}">
              <a16:creationId xmlns:a16="http://schemas.microsoft.com/office/drawing/2014/main" id="{00000000-0008-0000-0200-0000B6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67" name="Text Box 47">
          <a:extLst>
            <a:ext uri="{FF2B5EF4-FFF2-40B4-BE49-F238E27FC236}">
              <a16:creationId xmlns:a16="http://schemas.microsoft.com/office/drawing/2014/main" id="{00000000-0008-0000-0200-0000B7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68" name="Text Box 48">
          <a:extLst>
            <a:ext uri="{FF2B5EF4-FFF2-40B4-BE49-F238E27FC236}">
              <a16:creationId xmlns:a16="http://schemas.microsoft.com/office/drawing/2014/main" id="{00000000-0008-0000-0200-0000B8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69" name="Text Box 55">
          <a:extLst>
            <a:ext uri="{FF2B5EF4-FFF2-40B4-BE49-F238E27FC236}">
              <a16:creationId xmlns:a16="http://schemas.microsoft.com/office/drawing/2014/main" id="{00000000-0008-0000-0200-0000B9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70" name="Text Box 56">
          <a:extLst>
            <a:ext uri="{FF2B5EF4-FFF2-40B4-BE49-F238E27FC236}">
              <a16:creationId xmlns:a16="http://schemas.microsoft.com/office/drawing/2014/main" id="{00000000-0008-0000-0200-0000BA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71" name="Text Box 57">
          <a:extLst>
            <a:ext uri="{FF2B5EF4-FFF2-40B4-BE49-F238E27FC236}">
              <a16:creationId xmlns:a16="http://schemas.microsoft.com/office/drawing/2014/main" id="{00000000-0008-0000-0200-0000BB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72" name="Text Box 58">
          <a:extLst>
            <a:ext uri="{FF2B5EF4-FFF2-40B4-BE49-F238E27FC236}">
              <a16:creationId xmlns:a16="http://schemas.microsoft.com/office/drawing/2014/main" id="{00000000-0008-0000-0200-0000BC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73" name="Text Box 59">
          <a:extLst>
            <a:ext uri="{FF2B5EF4-FFF2-40B4-BE49-F238E27FC236}">
              <a16:creationId xmlns:a16="http://schemas.microsoft.com/office/drawing/2014/main" id="{00000000-0008-0000-0200-0000BD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74" name="Text Box 60">
          <a:extLst>
            <a:ext uri="{FF2B5EF4-FFF2-40B4-BE49-F238E27FC236}">
              <a16:creationId xmlns:a16="http://schemas.microsoft.com/office/drawing/2014/main" id="{00000000-0008-0000-0200-0000BE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75" name="Text Box 61">
          <a:extLst>
            <a:ext uri="{FF2B5EF4-FFF2-40B4-BE49-F238E27FC236}">
              <a16:creationId xmlns:a16="http://schemas.microsoft.com/office/drawing/2014/main" id="{00000000-0008-0000-0200-0000BF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76" name="Text Box 62">
          <a:extLst>
            <a:ext uri="{FF2B5EF4-FFF2-40B4-BE49-F238E27FC236}">
              <a16:creationId xmlns:a16="http://schemas.microsoft.com/office/drawing/2014/main" id="{00000000-0008-0000-0200-0000C0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77" name="Text Box 63">
          <a:extLst>
            <a:ext uri="{FF2B5EF4-FFF2-40B4-BE49-F238E27FC236}">
              <a16:creationId xmlns:a16="http://schemas.microsoft.com/office/drawing/2014/main" id="{00000000-0008-0000-0200-0000C1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78" name="Text Box 64">
          <a:extLst>
            <a:ext uri="{FF2B5EF4-FFF2-40B4-BE49-F238E27FC236}">
              <a16:creationId xmlns:a16="http://schemas.microsoft.com/office/drawing/2014/main" id="{00000000-0008-0000-0200-0000C2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79" name="Text Box 66">
          <a:extLst>
            <a:ext uri="{FF2B5EF4-FFF2-40B4-BE49-F238E27FC236}">
              <a16:creationId xmlns:a16="http://schemas.microsoft.com/office/drawing/2014/main" id="{00000000-0008-0000-0200-0000C3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80" name="Text Box 67">
          <a:extLst>
            <a:ext uri="{FF2B5EF4-FFF2-40B4-BE49-F238E27FC236}">
              <a16:creationId xmlns:a16="http://schemas.microsoft.com/office/drawing/2014/main" id="{00000000-0008-0000-0200-0000C4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81" name="Text Box 68">
          <a:extLst>
            <a:ext uri="{FF2B5EF4-FFF2-40B4-BE49-F238E27FC236}">
              <a16:creationId xmlns:a16="http://schemas.microsoft.com/office/drawing/2014/main" id="{00000000-0008-0000-0200-0000C5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82" name="Text Box 69">
          <a:extLst>
            <a:ext uri="{FF2B5EF4-FFF2-40B4-BE49-F238E27FC236}">
              <a16:creationId xmlns:a16="http://schemas.microsoft.com/office/drawing/2014/main" id="{00000000-0008-0000-0200-0000C6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83" name="Text Box 70">
          <a:extLst>
            <a:ext uri="{FF2B5EF4-FFF2-40B4-BE49-F238E27FC236}">
              <a16:creationId xmlns:a16="http://schemas.microsoft.com/office/drawing/2014/main" id="{00000000-0008-0000-0200-0000C7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84" name="Text Box 71">
          <a:extLst>
            <a:ext uri="{FF2B5EF4-FFF2-40B4-BE49-F238E27FC236}">
              <a16:creationId xmlns:a16="http://schemas.microsoft.com/office/drawing/2014/main" id="{00000000-0008-0000-0200-0000C8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85" name="Text Box 72">
          <a:extLst>
            <a:ext uri="{FF2B5EF4-FFF2-40B4-BE49-F238E27FC236}">
              <a16:creationId xmlns:a16="http://schemas.microsoft.com/office/drawing/2014/main" id="{00000000-0008-0000-0200-0000C9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86" name="Text Box 73">
          <a:extLst>
            <a:ext uri="{FF2B5EF4-FFF2-40B4-BE49-F238E27FC236}">
              <a16:creationId xmlns:a16="http://schemas.microsoft.com/office/drawing/2014/main" id="{00000000-0008-0000-0200-0000CA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87" name="Text Box 74">
          <a:extLst>
            <a:ext uri="{FF2B5EF4-FFF2-40B4-BE49-F238E27FC236}">
              <a16:creationId xmlns:a16="http://schemas.microsoft.com/office/drawing/2014/main" id="{00000000-0008-0000-0200-0000CB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88" name="Text Box 75">
          <a:extLst>
            <a:ext uri="{FF2B5EF4-FFF2-40B4-BE49-F238E27FC236}">
              <a16:creationId xmlns:a16="http://schemas.microsoft.com/office/drawing/2014/main" id="{00000000-0008-0000-0200-0000CC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89" name="Text Box 77">
          <a:extLst>
            <a:ext uri="{FF2B5EF4-FFF2-40B4-BE49-F238E27FC236}">
              <a16:creationId xmlns:a16="http://schemas.microsoft.com/office/drawing/2014/main" id="{00000000-0008-0000-0200-0000CD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90" name="Text Box 78">
          <a:extLst>
            <a:ext uri="{FF2B5EF4-FFF2-40B4-BE49-F238E27FC236}">
              <a16:creationId xmlns:a16="http://schemas.microsoft.com/office/drawing/2014/main" id="{00000000-0008-0000-0200-0000CE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91" name="Text Box 80">
          <a:extLst>
            <a:ext uri="{FF2B5EF4-FFF2-40B4-BE49-F238E27FC236}">
              <a16:creationId xmlns:a16="http://schemas.microsoft.com/office/drawing/2014/main" id="{00000000-0008-0000-0200-0000CF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92" name="Text Box 8">
          <a:extLst>
            <a:ext uri="{FF2B5EF4-FFF2-40B4-BE49-F238E27FC236}">
              <a16:creationId xmlns:a16="http://schemas.microsoft.com/office/drawing/2014/main" id="{00000000-0008-0000-0200-0000D0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93" name="Text Box 9">
          <a:extLst>
            <a:ext uri="{FF2B5EF4-FFF2-40B4-BE49-F238E27FC236}">
              <a16:creationId xmlns:a16="http://schemas.microsoft.com/office/drawing/2014/main" id="{00000000-0008-0000-0200-0000D1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94" name="Text Box 10">
          <a:extLst>
            <a:ext uri="{FF2B5EF4-FFF2-40B4-BE49-F238E27FC236}">
              <a16:creationId xmlns:a16="http://schemas.microsoft.com/office/drawing/2014/main" id="{00000000-0008-0000-0200-0000D2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95" name="Text Box 11">
          <a:extLst>
            <a:ext uri="{FF2B5EF4-FFF2-40B4-BE49-F238E27FC236}">
              <a16:creationId xmlns:a16="http://schemas.microsoft.com/office/drawing/2014/main" id="{00000000-0008-0000-0200-0000D3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96" name="Text Box 12">
          <a:extLst>
            <a:ext uri="{FF2B5EF4-FFF2-40B4-BE49-F238E27FC236}">
              <a16:creationId xmlns:a16="http://schemas.microsoft.com/office/drawing/2014/main" id="{00000000-0008-0000-0200-0000D4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97" name="Text Box 49">
          <a:extLst>
            <a:ext uri="{FF2B5EF4-FFF2-40B4-BE49-F238E27FC236}">
              <a16:creationId xmlns:a16="http://schemas.microsoft.com/office/drawing/2014/main" id="{00000000-0008-0000-0200-0000D5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98" name="Text Box 50">
          <a:extLst>
            <a:ext uri="{FF2B5EF4-FFF2-40B4-BE49-F238E27FC236}">
              <a16:creationId xmlns:a16="http://schemas.microsoft.com/office/drawing/2014/main" id="{00000000-0008-0000-0200-0000D6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799" name="Text Box 52">
          <a:extLst>
            <a:ext uri="{FF2B5EF4-FFF2-40B4-BE49-F238E27FC236}">
              <a16:creationId xmlns:a16="http://schemas.microsoft.com/office/drawing/2014/main" id="{00000000-0008-0000-0200-0000D7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00" name="Text Box 53">
          <a:extLst>
            <a:ext uri="{FF2B5EF4-FFF2-40B4-BE49-F238E27FC236}">
              <a16:creationId xmlns:a16="http://schemas.microsoft.com/office/drawing/2014/main" id="{00000000-0008-0000-0200-0000D8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01" name="Text Box 39">
          <a:extLst>
            <a:ext uri="{FF2B5EF4-FFF2-40B4-BE49-F238E27FC236}">
              <a16:creationId xmlns:a16="http://schemas.microsoft.com/office/drawing/2014/main" id="{00000000-0008-0000-0200-0000D9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02" name="Text Box 40">
          <a:extLst>
            <a:ext uri="{FF2B5EF4-FFF2-40B4-BE49-F238E27FC236}">
              <a16:creationId xmlns:a16="http://schemas.microsoft.com/office/drawing/2014/main" id="{00000000-0008-0000-0200-0000DA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03" name="Text Box 41">
          <a:extLst>
            <a:ext uri="{FF2B5EF4-FFF2-40B4-BE49-F238E27FC236}">
              <a16:creationId xmlns:a16="http://schemas.microsoft.com/office/drawing/2014/main" id="{00000000-0008-0000-0200-0000DB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04" name="Text Box 42">
          <a:extLst>
            <a:ext uri="{FF2B5EF4-FFF2-40B4-BE49-F238E27FC236}">
              <a16:creationId xmlns:a16="http://schemas.microsoft.com/office/drawing/2014/main" id="{00000000-0008-0000-0200-0000DC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05" name="Text Box 43">
          <a:extLst>
            <a:ext uri="{FF2B5EF4-FFF2-40B4-BE49-F238E27FC236}">
              <a16:creationId xmlns:a16="http://schemas.microsoft.com/office/drawing/2014/main" id="{00000000-0008-0000-0200-0000DD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06" name="Text Box 44">
          <a:extLst>
            <a:ext uri="{FF2B5EF4-FFF2-40B4-BE49-F238E27FC236}">
              <a16:creationId xmlns:a16="http://schemas.microsoft.com/office/drawing/2014/main" id="{00000000-0008-0000-0200-0000DE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07" name="Text Box 45">
          <a:extLst>
            <a:ext uri="{FF2B5EF4-FFF2-40B4-BE49-F238E27FC236}">
              <a16:creationId xmlns:a16="http://schemas.microsoft.com/office/drawing/2014/main" id="{00000000-0008-0000-0200-0000DF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08" name="Text Box 46">
          <a:extLst>
            <a:ext uri="{FF2B5EF4-FFF2-40B4-BE49-F238E27FC236}">
              <a16:creationId xmlns:a16="http://schemas.microsoft.com/office/drawing/2014/main" id="{00000000-0008-0000-0200-0000E0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09" name="Text Box 47">
          <a:extLst>
            <a:ext uri="{FF2B5EF4-FFF2-40B4-BE49-F238E27FC236}">
              <a16:creationId xmlns:a16="http://schemas.microsoft.com/office/drawing/2014/main" id="{00000000-0008-0000-0200-0000E1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10" name="Text Box 48">
          <a:extLst>
            <a:ext uri="{FF2B5EF4-FFF2-40B4-BE49-F238E27FC236}">
              <a16:creationId xmlns:a16="http://schemas.microsoft.com/office/drawing/2014/main" id="{00000000-0008-0000-0200-0000E2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11" name="Text Box 55">
          <a:extLst>
            <a:ext uri="{FF2B5EF4-FFF2-40B4-BE49-F238E27FC236}">
              <a16:creationId xmlns:a16="http://schemas.microsoft.com/office/drawing/2014/main" id="{00000000-0008-0000-0200-0000E3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12" name="Text Box 56">
          <a:extLst>
            <a:ext uri="{FF2B5EF4-FFF2-40B4-BE49-F238E27FC236}">
              <a16:creationId xmlns:a16="http://schemas.microsoft.com/office/drawing/2014/main" id="{00000000-0008-0000-0200-0000E4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13" name="Text Box 57">
          <a:extLst>
            <a:ext uri="{FF2B5EF4-FFF2-40B4-BE49-F238E27FC236}">
              <a16:creationId xmlns:a16="http://schemas.microsoft.com/office/drawing/2014/main" id="{00000000-0008-0000-0200-0000E5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14" name="Text Box 58">
          <a:extLst>
            <a:ext uri="{FF2B5EF4-FFF2-40B4-BE49-F238E27FC236}">
              <a16:creationId xmlns:a16="http://schemas.microsoft.com/office/drawing/2014/main" id="{00000000-0008-0000-0200-0000E6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15" name="Text Box 59">
          <a:extLst>
            <a:ext uri="{FF2B5EF4-FFF2-40B4-BE49-F238E27FC236}">
              <a16:creationId xmlns:a16="http://schemas.microsoft.com/office/drawing/2014/main" id="{00000000-0008-0000-0200-0000E7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16" name="Text Box 60">
          <a:extLst>
            <a:ext uri="{FF2B5EF4-FFF2-40B4-BE49-F238E27FC236}">
              <a16:creationId xmlns:a16="http://schemas.microsoft.com/office/drawing/2014/main" id="{00000000-0008-0000-0200-0000E8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17" name="Text Box 61">
          <a:extLst>
            <a:ext uri="{FF2B5EF4-FFF2-40B4-BE49-F238E27FC236}">
              <a16:creationId xmlns:a16="http://schemas.microsoft.com/office/drawing/2014/main" id="{00000000-0008-0000-0200-0000E9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18" name="Text Box 62">
          <a:extLst>
            <a:ext uri="{FF2B5EF4-FFF2-40B4-BE49-F238E27FC236}">
              <a16:creationId xmlns:a16="http://schemas.microsoft.com/office/drawing/2014/main" id="{00000000-0008-0000-0200-0000EA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19" name="Text Box 63">
          <a:extLst>
            <a:ext uri="{FF2B5EF4-FFF2-40B4-BE49-F238E27FC236}">
              <a16:creationId xmlns:a16="http://schemas.microsoft.com/office/drawing/2014/main" id="{00000000-0008-0000-0200-0000EB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20" name="Text Box 64">
          <a:extLst>
            <a:ext uri="{FF2B5EF4-FFF2-40B4-BE49-F238E27FC236}">
              <a16:creationId xmlns:a16="http://schemas.microsoft.com/office/drawing/2014/main" id="{00000000-0008-0000-0200-0000EC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21" name="Text Box 66">
          <a:extLst>
            <a:ext uri="{FF2B5EF4-FFF2-40B4-BE49-F238E27FC236}">
              <a16:creationId xmlns:a16="http://schemas.microsoft.com/office/drawing/2014/main" id="{00000000-0008-0000-0200-0000ED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22" name="Text Box 67">
          <a:extLst>
            <a:ext uri="{FF2B5EF4-FFF2-40B4-BE49-F238E27FC236}">
              <a16:creationId xmlns:a16="http://schemas.microsoft.com/office/drawing/2014/main" id="{00000000-0008-0000-0200-0000EE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23" name="Text Box 68">
          <a:extLst>
            <a:ext uri="{FF2B5EF4-FFF2-40B4-BE49-F238E27FC236}">
              <a16:creationId xmlns:a16="http://schemas.microsoft.com/office/drawing/2014/main" id="{00000000-0008-0000-0200-0000EF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24" name="Text Box 69">
          <a:extLst>
            <a:ext uri="{FF2B5EF4-FFF2-40B4-BE49-F238E27FC236}">
              <a16:creationId xmlns:a16="http://schemas.microsoft.com/office/drawing/2014/main" id="{00000000-0008-0000-0200-0000F0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25" name="Text Box 70">
          <a:extLst>
            <a:ext uri="{FF2B5EF4-FFF2-40B4-BE49-F238E27FC236}">
              <a16:creationId xmlns:a16="http://schemas.microsoft.com/office/drawing/2014/main" id="{00000000-0008-0000-0200-0000F1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26" name="Text Box 71">
          <a:extLst>
            <a:ext uri="{FF2B5EF4-FFF2-40B4-BE49-F238E27FC236}">
              <a16:creationId xmlns:a16="http://schemas.microsoft.com/office/drawing/2014/main" id="{00000000-0008-0000-0200-0000F2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27" name="Text Box 72">
          <a:extLst>
            <a:ext uri="{FF2B5EF4-FFF2-40B4-BE49-F238E27FC236}">
              <a16:creationId xmlns:a16="http://schemas.microsoft.com/office/drawing/2014/main" id="{00000000-0008-0000-0200-0000F3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28" name="Text Box 73">
          <a:extLst>
            <a:ext uri="{FF2B5EF4-FFF2-40B4-BE49-F238E27FC236}">
              <a16:creationId xmlns:a16="http://schemas.microsoft.com/office/drawing/2014/main" id="{00000000-0008-0000-0200-0000F4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29" name="Text Box 74">
          <a:extLst>
            <a:ext uri="{FF2B5EF4-FFF2-40B4-BE49-F238E27FC236}">
              <a16:creationId xmlns:a16="http://schemas.microsoft.com/office/drawing/2014/main" id="{00000000-0008-0000-0200-0000F5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30" name="Text Box 75">
          <a:extLst>
            <a:ext uri="{FF2B5EF4-FFF2-40B4-BE49-F238E27FC236}">
              <a16:creationId xmlns:a16="http://schemas.microsoft.com/office/drawing/2014/main" id="{00000000-0008-0000-0200-0000F6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31" name="Text Box 77">
          <a:extLst>
            <a:ext uri="{FF2B5EF4-FFF2-40B4-BE49-F238E27FC236}">
              <a16:creationId xmlns:a16="http://schemas.microsoft.com/office/drawing/2014/main" id="{00000000-0008-0000-0200-0000F7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32" name="Text Box 78">
          <a:extLst>
            <a:ext uri="{FF2B5EF4-FFF2-40B4-BE49-F238E27FC236}">
              <a16:creationId xmlns:a16="http://schemas.microsoft.com/office/drawing/2014/main" id="{00000000-0008-0000-0200-0000F8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33" name="Text Box 80">
          <a:extLst>
            <a:ext uri="{FF2B5EF4-FFF2-40B4-BE49-F238E27FC236}">
              <a16:creationId xmlns:a16="http://schemas.microsoft.com/office/drawing/2014/main" id="{00000000-0008-0000-0200-0000F9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34" name="Text Box 81">
          <a:extLst>
            <a:ext uri="{FF2B5EF4-FFF2-40B4-BE49-F238E27FC236}">
              <a16:creationId xmlns:a16="http://schemas.microsoft.com/office/drawing/2014/main" id="{00000000-0008-0000-0200-0000FA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35" name="Text Box 39">
          <a:extLst>
            <a:ext uri="{FF2B5EF4-FFF2-40B4-BE49-F238E27FC236}">
              <a16:creationId xmlns:a16="http://schemas.microsoft.com/office/drawing/2014/main" id="{00000000-0008-0000-0200-0000FB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36" name="Text Box 40">
          <a:extLst>
            <a:ext uri="{FF2B5EF4-FFF2-40B4-BE49-F238E27FC236}">
              <a16:creationId xmlns:a16="http://schemas.microsoft.com/office/drawing/2014/main" id="{00000000-0008-0000-0200-0000FC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37" name="Text Box 41">
          <a:extLst>
            <a:ext uri="{FF2B5EF4-FFF2-40B4-BE49-F238E27FC236}">
              <a16:creationId xmlns:a16="http://schemas.microsoft.com/office/drawing/2014/main" id="{00000000-0008-0000-0200-0000FD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38" name="Text Box 42">
          <a:extLst>
            <a:ext uri="{FF2B5EF4-FFF2-40B4-BE49-F238E27FC236}">
              <a16:creationId xmlns:a16="http://schemas.microsoft.com/office/drawing/2014/main" id="{00000000-0008-0000-0200-0000FE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39" name="Text Box 43">
          <a:extLst>
            <a:ext uri="{FF2B5EF4-FFF2-40B4-BE49-F238E27FC236}">
              <a16:creationId xmlns:a16="http://schemas.microsoft.com/office/drawing/2014/main" id="{00000000-0008-0000-0200-0000FF0E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40" name="Text Box 44">
          <a:extLst>
            <a:ext uri="{FF2B5EF4-FFF2-40B4-BE49-F238E27FC236}">
              <a16:creationId xmlns:a16="http://schemas.microsoft.com/office/drawing/2014/main" id="{00000000-0008-0000-0200-000000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41" name="Text Box 45">
          <a:extLst>
            <a:ext uri="{FF2B5EF4-FFF2-40B4-BE49-F238E27FC236}">
              <a16:creationId xmlns:a16="http://schemas.microsoft.com/office/drawing/2014/main" id="{00000000-0008-0000-0200-000001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42" name="Text Box 46">
          <a:extLst>
            <a:ext uri="{FF2B5EF4-FFF2-40B4-BE49-F238E27FC236}">
              <a16:creationId xmlns:a16="http://schemas.microsoft.com/office/drawing/2014/main" id="{00000000-0008-0000-0200-000002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43" name="Text Box 47">
          <a:extLst>
            <a:ext uri="{FF2B5EF4-FFF2-40B4-BE49-F238E27FC236}">
              <a16:creationId xmlns:a16="http://schemas.microsoft.com/office/drawing/2014/main" id="{00000000-0008-0000-0200-000003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44" name="Text Box 48">
          <a:extLst>
            <a:ext uri="{FF2B5EF4-FFF2-40B4-BE49-F238E27FC236}">
              <a16:creationId xmlns:a16="http://schemas.microsoft.com/office/drawing/2014/main" id="{00000000-0008-0000-0200-000004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45" name="Text Box 55">
          <a:extLst>
            <a:ext uri="{FF2B5EF4-FFF2-40B4-BE49-F238E27FC236}">
              <a16:creationId xmlns:a16="http://schemas.microsoft.com/office/drawing/2014/main" id="{00000000-0008-0000-0200-000005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46" name="Text Box 56">
          <a:extLst>
            <a:ext uri="{FF2B5EF4-FFF2-40B4-BE49-F238E27FC236}">
              <a16:creationId xmlns:a16="http://schemas.microsoft.com/office/drawing/2014/main" id="{00000000-0008-0000-0200-000006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47" name="Text Box 57">
          <a:extLst>
            <a:ext uri="{FF2B5EF4-FFF2-40B4-BE49-F238E27FC236}">
              <a16:creationId xmlns:a16="http://schemas.microsoft.com/office/drawing/2014/main" id="{00000000-0008-0000-0200-000007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48" name="Text Box 58">
          <a:extLst>
            <a:ext uri="{FF2B5EF4-FFF2-40B4-BE49-F238E27FC236}">
              <a16:creationId xmlns:a16="http://schemas.microsoft.com/office/drawing/2014/main" id="{00000000-0008-0000-0200-000008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49" name="Text Box 59">
          <a:extLst>
            <a:ext uri="{FF2B5EF4-FFF2-40B4-BE49-F238E27FC236}">
              <a16:creationId xmlns:a16="http://schemas.microsoft.com/office/drawing/2014/main" id="{00000000-0008-0000-0200-000009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50" name="Text Box 60">
          <a:extLst>
            <a:ext uri="{FF2B5EF4-FFF2-40B4-BE49-F238E27FC236}">
              <a16:creationId xmlns:a16="http://schemas.microsoft.com/office/drawing/2014/main" id="{00000000-0008-0000-0200-00000A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51" name="Text Box 61">
          <a:extLst>
            <a:ext uri="{FF2B5EF4-FFF2-40B4-BE49-F238E27FC236}">
              <a16:creationId xmlns:a16="http://schemas.microsoft.com/office/drawing/2014/main" id="{00000000-0008-0000-0200-00000B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52" name="Text Box 62">
          <a:extLst>
            <a:ext uri="{FF2B5EF4-FFF2-40B4-BE49-F238E27FC236}">
              <a16:creationId xmlns:a16="http://schemas.microsoft.com/office/drawing/2014/main" id="{00000000-0008-0000-0200-00000C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53" name="Text Box 63">
          <a:extLst>
            <a:ext uri="{FF2B5EF4-FFF2-40B4-BE49-F238E27FC236}">
              <a16:creationId xmlns:a16="http://schemas.microsoft.com/office/drawing/2014/main" id="{00000000-0008-0000-0200-00000D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54" name="Text Box 64">
          <a:extLst>
            <a:ext uri="{FF2B5EF4-FFF2-40B4-BE49-F238E27FC236}">
              <a16:creationId xmlns:a16="http://schemas.microsoft.com/office/drawing/2014/main" id="{00000000-0008-0000-0200-00000E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55" name="Text Box 66">
          <a:extLst>
            <a:ext uri="{FF2B5EF4-FFF2-40B4-BE49-F238E27FC236}">
              <a16:creationId xmlns:a16="http://schemas.microsoft.com/office/drawing/2014/main" id="{00000000-0008-0000-0200-00000F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56" name="Text Box 67">
          <a:extLst>
            <a:ext uri="{FF2B5EF4-FFF2-40B4-BE49-F238E27FC236}">
              <a16:creationId xmlns:a16="http://schemas.microsoft.com/office/drawing/2014/main" id="{00000000-0008-0000-0200-000010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57" name="Text Box 68">
          <a:extLst>
            <a:ext uri="{FF2B5EF4-FFF2-40B4-BE49-F238E27FC236}">
              <a16:creationId xmlns:a16="http://schemas.microsoft.com/office/drawing/2014/main" id="{00000000-0008-0000-0200-000011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58" name="Text Box 69">
          <a:extLst>
            <a:ext uri="{FF2B5EF4-FFF2-40B4-BE49-F238E27FC236}">
              <a16:creationId xmlns:a16="http://schemas.microsoft.com/office/drawing/2014/main" id="{00000000-0008-0000-0200-000012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59" name="Text Box 70">
          <a:extLst>
            <a:ext uri="{FF2B5EF4-FFF2-40B4-BE49-F238E27FC236}">
              <a16:creationId xmlns:a16="http://schemas.microsoft.com/office/drawing/2014/main" id="{00000000-0008-0000-0200-000013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60" name="Text Box 71">
          <a:extLst>
            <a:ext uri="{FF2B5EF4-FFF2-40B4-BE49-F238E27FC236}">
              <a16:creationId xmlns:a16="http://schemas.microsoft.com/office/drawing/2014/main" id="{00000000-0008-0000-0200-000014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61" name="Text Box 72">
          <a:extLst>
            <a:ext uri="{FF2B5EF4-FFF2-40B4-BE49-F238E27FC236}">
              <a16:creationId xmlns:a16="http://schemas.microsoft.com/office/drawing/2014/main" id="{00000000-0008-0000-0200-000015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62" name="Text Box 73">
          <a:extLst>
            <a:ext uri="{FF2B5EF4-FFF2-40B4-BE49-F238E27FC236}">
              <a16:creationId xmlns:a16="http://schemas.microsoft.com/office/drawing/2014/main" id="{00000000-0008-0000-0200-000016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63" name="Text Box 74">
          <a:extLst>
            <a:ext uri="{FF2B5EF4-FFF2-40B4-BE49-F238E27FC236}">
              <a16:creationId xmlns:a16="http://schemas.microsoft.com/office/drawing/2014/main" id="{00000000-0008-0000-0200-000017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64" name="Text Box 75">
          <a:extLst>
            <a:ext uri="{FF2B5EF4-FFF2-40B4-BE49-F238E27FC236}">
              <a16:creationId xmlns:a16="http://schemas.microsoft.com/office/drawing/2014/main" id="{00000000-0008-0000-0200-000018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65" name="Text Box 77">
          <a:extLst>
            <a:ext uri="{FF2B5EF4-FFF2-40B4-BE49-F238E27FC236}">
              <a16:creationId xmlns:a16="http://schemas.microsoft.com/office/drawing/2014/main" id="{00000000-0008-0000-0200-000019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66" name="Text Box 78">
          <a:extLst>
            <a:ext uri="{FF2B5EF4-FFF2-40B4-BE49-F238E27FC236}">
              <a16:creationId xmlns:a16="http://schemas.microsoft.com/office/drawing/2014/main" id="{00000000-0008-0000-0200-00001A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67" name="Text Box 80">
          <a:extLst>
            <a:ext uri="{FF2B5EF4-FFF2-40B4-BE49-F238E27FC236}">
              <a16:creationId xmlns:a16="http://schemas.microsoft.com/office/drawing/2014/main" id="{00000000-0008-0000-0200-00001B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68" name="Text Box 81">
          <a:extLst>
            <a:ext uri="{FF2B5EF4-FFF2-40B4-BE49-F238E27FC236}">
              <a16:creationId xmlns:a16="http://schemas.microsoft.com/office/drawing/2014/main" id="{00000000-0008-0000-0200-00001C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69" name="Text Box 39">
          <a:extLst>
            <a:ext uri="{FF2B5EF4-FFF2-40B4-BE49-F238E27FC236}">
              <a16:creationId xmlns:a16="http://schemas.microsoft.com/office/drawing/2014/main" id="{00000000-0008-0000-0200-00001D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70" name="Text Box 40">
          <a:extLst>
            <a:ext uri="{FF2B5EF4-FFF2-40B4-BE49-F238E27FC236}">
              <a16:creationId xmlns:a16="http://schemas.microsoft.com/office/drawing/2014/main" id="{00000000-0008-0000-0200-00001E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71" name="Text Box 41">
          <a:extLst>
            <a:ext uri="{FF2B5EF4-FFF2-40B4-BE49-F238E27FC236}">
              <a16:creationId xmlns:a16="http://schemas.microsoft.com/office/drawing/2014/main" id="{00000000-0008-0000-0200-00001F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72" name="Text Box 42">
          <a:extLst>
            <a:ext uri="{FF2B5EF4-FFF2-40B4-BE49-F238E27FC236}">
              <a16:creationId xmlns:a16="http://schemas.microsoft.com/office/drawing/2014/main" id="{00000000-0008-0000-0200-000020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73" name="Text Box 43">
          <a:extLst>
            <a:ext uri="{FF2B5EF4-FFF2-40B4-BE49-F238E27FC236}">
              <a16:creationId xmlns:a16="http://schemas.microsoft.com/office/drawing/2014/main" id="{00000000-0008-0000-0200-000021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74" name="Text Box 44">
          <a:extLst>
            <a:ext uri="{FF2B5EF4-FFF2-40B4-BE49-F238E27FC236}">
              <a16:creationId xmlns:a16="http://schemas.microsoft.com/office/drawing/2014/main" id="{00000000-0008-0000-0200-000022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75" name="Text Box 45">
          <a:extLst>
            <a:ext uri="{FF2B5EF4-FFF2-40B4-BE49-F238E27FC236}">
              <a16:creationId xmlns:a16="http://schemas.microsoft.com/office/drawing/2014/main" id="{00000000-0008-0000-0200-000023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76" name="Text Box 46">
          <a:extLst>
            <a:ext uri="{FF2B5EF4-FFF2-40B4-BE49-F238E27FC236}">
              <a16:creationId xmlns:a16="http://schemas.microsoft.com/office/drawing/2014/main" id="{00000000-0008-0000-0200-000024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77" name="Text Box 47">
          <a:extLst>
            <a:ext uri="{FF2B5EF4-FFF2-40B4-BE49-F238E27FC236}">
              <a16:creationId xmlns:a16="http://schemas.microsoft.com/office/drawing/2014/main" id="{00000000-0008-0000-0200-000025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78" name="Text Box 48">
          <a:extLst>
            <a:ext uri="{FF2B5EF4-FFF2-40B4-BE49-F238E27FC236}">
              <a16:creationId xmlns:a16="http://schemas.microsoft.com/office/drawing/2014/main" id="{00000000-0008-0000-0200-000026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79" name="Text Box 55">
          <a:extLst>
            <a:ext uri="{FF2B5EF4-FFF2-40B4-BE49-F238E27FC236}">
              <a16:creationId xmlns:a16="http://schemas.microsoft.com/office/drawing/2014/main" id="{00000000-0008-0000-0200-000027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80" name="Text Box 56">
          <a:extLst>
            <a:ext uri="{FF2B5EF4-FFF2-40B4-BE49-F238E27FC236}">
              <a16:creationId xmlns:a16="http://schemas.microsoft.com/office/drawing/2014/main" id="{00000000-0008-0000-0200-000028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81" name="Text Box 57">
          <a:extLst>
            <a:ext uri="{FF2B5EF4-FFF2-40B4-BE49-F238E27FC236}">
              <a16:creationId xmlns:a16="http://schemas.microsoft.com/office/drawing/2014/main" id="{00000000-0008-0000-0200-000029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82" name="Text Box 58">
          <a:extLst>
            <a:ext uri="{FF2B5EF4-FFF2-40B4-BE49-F238E27FC236}">
              <a16:creationId xmlns:a16="http://schemas.microsoft.com/office/drawing/2014/main" id="{00000000-0008-0000-0200-00002A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83" name="Text Box 59">
          <a:extLst>
            <a:ext uri="{FF2B5EF4-FFF2-40B4-BE49-F238E27FC236}">
              <a16:creationId xmlns:a16="http://schemas.microsoft.com/office/drawing/2014/main" id="{00000000-0008-0000-0200-00002B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84" name="Text Box 60">
          <a:extLst>
            <a:ext uri="{FF2B5EF4-FFF2-40B4-BE49-F238E27FC236}">
              <a16:creationId xmlns:a16="http://schemas.microsoft.com/office/drawing/2014/main" id="{00000000-0008-0000-0200-00002C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85" name="Text Box 61">
          <a:extLst>
            <a:ext uri="{FF2B5EF4-FFF2-40B4-BE49-F238E27FC236}">
              <a16:creationId xmlns:a16="http://schemas.microsoft.com/office/drawing/2014/main" id="{00000000-0008-0000-0200-00002D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86" name="Text Box 62">
          <a:extLst>
            <a:ext uri="{FF2B5EF4-FFF2-40B4-BE49-F238E27FC236}">
              <a16:creationId xmlns:a16="http://schemas.microsoft.com/office/drawing/2014/main" id="{00000000-0008-0000-0200-00002E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87" name="Text Box 63">
          <a:extLst>
            <a:ext uri="{FF2B5EF4-FFF2-40B4-BE49-F238E27FC236}">
              <a16:creationId xmlns:a16="http://schemas.microsoft.com/office/drawing/2014/main" id="{00000000-0008-0000-0200-00002F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88" name="Text Box 64">
          <a:extLst>
            <a:ext uri="{FF2B5EF4-FFF2-40B4-BE49-F238E27FC236}">
              <a16:creationId xmlns:a16="http://schemas.microsoft.com/office/drawing/2014/main" id="{00000000-0008-0000-0200-000030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89" name="Text Box 66">
          <a:extLst>
            <a:ext uri="{FF2B5EF4-FFF2-40B4-BE49-F238E27FC236}">
              <a16:creationId xmlns:a16="http://schemas.microsoft.com/office/drawing/2014/main" id="{00000000-0008-0000-0200-000031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90" name="Text Box 67">
          <a:extLst>
            <a:ext uri="{FF2B5EF4-FFF2-40B4-BE49-F238E27FC236}">
              <a16:creationId xmlns:a16="http://schemas.microsoft.com/office/drawing/2014/main" id="{00000000-0008-0000-0200-000032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91" name="Text Box 68">
          <a:extLst>
            <a:ext uri="{FF2B5EF4-FFF2-40B4-BE49-F238E27FC236}">
              <a16:creationId xmlns:a16="http://schemas.microsoft.com/office/drawing/2014/main" id="{00000000-0008-0000-0200-000033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92" name="Text Box 69">
          <a:extLst>
            <a:ext uri="{FF2B5EF4-FFF2-40B4-BE49-F238E27FC236}">
              <a16:creationId xmlns:a16="http://schemas.microsoft.com/office/drawing/2014/main" id="{00000000-0008-0000-0200-000034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93" name="Text Box 70">
          <a:extLst>
            <a:ext uri="{FF2B5EF4-FFF2-40B4-BE49-F238E27FC236}">
              <a16:creationId xmlns:a16="http://schemas.microsoft.com/office/drawing/2014/main" id="{00000000-0008-0000-0200-000035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94" name="Text Box 71">
          <a:extLst>
            <a:ext uri="{FF2B5EF4-FFF2-40B4-BE49-F238E27FC236}">
              <a16:creationId xmlns:a16="http://schemas.microsoft.com/office/drawing/2014/main" id="{00000000-0008-0000-0200-000036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95" name="Text Box 72">
          <a:extLst>
            <a:ext uri="{FF2B5EF4-FFF2-40B4-BE49-F238E27FC236}">
              <a16:creationId xmlns:a16="http://schemas.microsoft.com/office/drawing/2014/main" id="{00000000-0008-0000-0200-000037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96" name="Text Box 73">
          <a:extLst>
            <a:ext uri="{FF2B5EF4-FFF2-40B4-BE49-F238E27FC236}">
              <a16:creationId xmlns:a16="http://schemas.microsoft.com/office/drawing/2014/main" id="{00000000-0008-0000-0200-000038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97" name="Text Box 74">
          <a:extLst>
            <a:ext uri="{FF2B5EF4-FFF2-40B4-BE49-F238E27FC236}">
              <a16:creationId xmlns:a16="http://schemas.microsoft.com/office/drawing/2014/main" id="{00000000-0008-0000-0200-000039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98" name="Text Box 75">
          <a:extLst>
            <a:ext uri="{FF2B5EF4-FFF2-40B4-BE49-F238E27FC236}">
              <a16:creationId xmlns:a16="http://schemas.microsoft.com/office/drawing/2014/main" id="{00000000-0008-0000-0200-00003A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899" name="Text Box 77">
          <a:extLst>
            <a:ext uri="{FF2B5EF4-FFF2-40B4-BE49-F238E27FC236}">
              <a16:creationId xmlns:a16="http://schemas.microsoft.com/office/drawing/2014/main" id="{00000000-0008-0000-0200-00003B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00" name="Text Box 78">
          <a:extLst>
            <a:ext uri="{FF2B5EF4-FFF2-40B4-BE49-F238E27FC236}">
              <a16:creationId xmlns:a16="http://schemas.microsoft.com/office/drawing/2014/main" id="{00000000-0008-0000-0200-00003C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01" name="Text Box 80">
          <a:extLst>
            <a:ext uri="{FF2B5EF4-FFF2-40B4-BE49-F238E27FC236}">
              <a16:creationId xmlns:a16="http://schemas.microsoft.com/office/drawing/2014/main" id="{00000000-0008-0000-0200-00003D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02" name="Text Box 81">
          <a:extLst>
            <a:ext uri="{FF2B5EF4-FFF2-40B4-BE49-F238E27FC236}">
              <a16:creationId xmlns:a16="http://schemas.microsoft.com/office/drawing/2014/main" id="{00000000-0008-0000-0200-00003E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03" name="Text Box 3">
          <a:extLst>
            <a:ext uri="{FF2B5EF4-FFF2-40B4-BE49-F238E27FC236}">
              <a16:creationId xmlns:a16="http://schemas.microsoft.com/office/drawing/2014/main" id="{00000000-0008-0000-0200-00003F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04" name="Text Box 4">
          <a:extLst>
            <a:ext uri="{FF2B5EF4-FFF2-40B4-BE49-F238E27FC236}">
              <a16:creationId xmlns:a16="http://schemas.microsoft.com/office/drawing/2014/main" id="{00000000-0008-0000-0200-000040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05" name="Text Box 5">
          <a:extLst>
            <a:ext uri="{FF2B5EF4-FFF2-40B4-BE49-F238E27FC236}">
              <a16:creationId xmlns:a16="http://schemas.microsoft.com/office/drawing/2014/main" id="{00000000-0008-0000-0200-000041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06" name="Text Box 6">
          <a:extLst>
            <a:ext uri="{FF2B5EF4-FFF2-40B4-BE49-F238E27FC236}">
              <a16:creationId xmlns:a16="http://schemas.microsoft.com/office/drawing/2014/main" id="{00000000-0008-0000-0200-000042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07" name="Text Box 7">
          <a:extLst>
            <a:ext uri="{FF2B5EF4-FFF2-40B4-BE49-F238E27FC236}">
              <a16:creationId xmlns:a16="http://schemas.microsoft.com/office/drawing/2014/main" id="{00000000-0008-0000-0200-000043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08" name="Text Box 8">
          <a:extLst>
            <a:ext uri="{FF2B5EF4-FFF2-40B4-BE49-F238E27FC236}">
              <a16:creationId xmlns:a16="http://schemas.microsoft.com/office/drawing/2014/main" id="{00000000-0008-0000-0200-000044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09" name="Text Box 9">
          <a:extLst>
            <a:ext uri="{FF2B5EF4-FFF2-40B4-BE49-F238E27FC236}">
              <a16:creationId xmlns:a16="http://schemas.microsoft.com/office/drawing/2014/main" id="{00000000-0008-0000-0200-000045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10" name="Text Box 10">
          <a:extLst>
            <a:ext uri="{FF2B5EF4-FFF2-40B4-BE49-F238E27FC236}">
              <a16:creationId xmlns:a16="http://schemas.microsoft.com/office/drawing/2014/main" id="{00000000-0008-0000-0200-000046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11" name="Text Box 11">
          <a:extLst>
            <a:ext uri="{FF2B5EF4-FFF2-40B4-BE49-F238E27FC236}">
              <a16:creationId xmlns:a16="http://schemas.microsoft.com/office/drawing/2014/main" id="{00000000-0008-0000-0200-000047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12" name="Text Box 12">
          <a:extLst>
            <a:ext uri="{FF2B5EF4-FFF2-40B4-BE49-F238E27FC236}">
              <a16:creationId xmlns:a16="http://schemas.microsoft.com/office/drawing/2014/main" id="{00000000-0008-0000-0200-000048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13" name="Text Box 49">
          <a:extLst>
            <a:ext uri="{FF2B5EF4-FFF2-40B4-BE49-F238E27FC236}">
              <a16:creationId xmlns:a16="http://schemas.microsoft.com/office/drawing/2014/main" id="{00000000-0008-0000-0200-000049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14" name="Text Box 50">
          <a:extLst>
            <a:ext uri="{FF2B5EF4-FFF2-40B4-BE49-F238E27FC236}">
              <a16:creationId xmlns:a16="http://schemas.microsoft.com/office/drawing/2014/main" id="{00000000-0008-0000-0200-00004A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15" name="Text Box 52">
          <a:extLst>
            <a:ext uri="{FF2B5EF4-FFF2-40B4-BE49-F238E27FC236}">
              <a16:creationId xmlns:a16="http://schemas.microsoft.com/office/drawing/2014/main" id="{00000000-0008-0000-0200-00004B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16" name="Text Box 53">
          <a:extLst>
            <a:ext uri="{FF2B5EF4-FFF2-40B4-BE49-F238E27FC236}">
              <a16:creationId xmlns:a16="http://schemas.microsoft.com/office/drawing/2014/main" id="{00000000-0008-0000-0200-00004C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17" name="Text Box 3">
          <a:extLst>
            <a:ext uri="{FF2B5EF4-FFF2-40B4-BE49-F238E27FC236}">
              <a16:creationId xmlns:a16="http://schemas.microsoft.com/office/drawing/2014/main" id="{00000000-0008-0000-0200-00004D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18" name="Text Box 4">
          <a:extLst>
            <a:ext uri="{FF2B5EF4-FFF2-40B4-BE49-F238E27FC236}">
              <a16:creationId xmlns:a16="http://schemas.microsoft.com/office/drawing/2014/main" id="{00000000-0008-0000-0200-00004E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19" name="Text Box 5">
          <a:extLst>
            <a:ext uri="{FF2B5EF4-FFF2-40B4-BE49-F238E27FC236}">
              <a16:creationId xmlns:a16="http://schemas.microsoft.com/office/drawing/2014/main" id="{00000000-0008-0000-0200-00004F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20" name="Text Box 6">
          <a:extLst>
            <a:ext uri="{FF2B5EF4-FFF2-40B4-BE49-F238E27FC236}">
              <a16:creationId xmlns:a16="http://schemas.microsoft.com/office/drawing/2014/main" id="{00000000-0008-0000-0200-000050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21" name="Text Box 7">
          <a:extLst>
            <a:ext uri="{FF2B5EF4-FFF2-40B4-BE49-F238E27FC236}">
              <a16:creationId xmlns:a16="http://schemas.microsoft.com/office/drawing/2014/main" id="{00000000-0008-0000-0200-000051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22" name="Text Box 8">
          <a:extLst>
            <a:ext uri="{FF2B5EF4-FFF2-40B4-BE49-F238E27FC236}">
              <a16:creationId xmlns:a16="http://schemas.microsoft.com/office/drawing/2014/main" id="{00000000-0008-0000-0200-000052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23" name="Text Box 9">
          <a:extLst>
            <a:ext uri="{FF2B5EF4-FFF2-40B4-BE49-F238E27FC236}">
              <a16:creationId xmlns:a16="http://schemas.microsoft.com/office/drawing/2014/main" id="{00000000-0008-0000-0200-000053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24" name="Text Box 10">
          <a:extLst>
            <a:ext uri="{FF2B5EF4-FFF2-40B4-BE49-F238E27FC236}">
              <a16:creationId xmlns:a16="http://schemas.microsoft.com/office/drawing/2014/main" id="{00000000-0008-0000-0200-000054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25" name="Text Box 11">
          <a:extLst>
            <a:ext uri="{FF2B5EF4-FFF2-40B4-BE49-F238E27FC236}">
              <a16:creationId xmlns:a16="http://schemas.microsoft.com/office/drawing/2014/main" id="{00000000-0008-0000-0200-000055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26" name="Text Box 12">
          <a:extLst>
            <a:ext uri="{FF2B5EF4-FFF2-40B4-BE49-F238E27FC236}">
              <a16:creationId xmlns:a16="http://schemas.microsoft.com/office/drawing/2014/main" id="{00000000-0008-0000-0200-000056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27" name="Text Box 39">
          <a:extLst>
            <a:ext uri="{FF2B5EF4-FFF2-40B4-BE49-F238E27FC236}">
              <a16:creationId xmlns:a16="http://schemas.microsoft.com/office/drawing/2014/main" id="{00000000-0008-0000-0200-000057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28" name="Text Box 40">
          <a:extLst>
            <a:ext uri="{FF2B5EF4-FFF2-40B4-BE49-F238E27FC236}">
              <a16:creationId xmlns:a16="http://schemas.microsoft.com/office/drawing/2014/main" id="{00000000-0008-0000-0200-000058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29" name="Text Box 41">
          <a:extLst>
            <a:ext uri="{FF2B5EF4-FFF2-40B4-BE49-F238E27FC236}">
              <a16:creationId xmlns:a16="http://schemas.microsoft.com/office/drawing/2014/main" id="{00000000-0008-0000-0200-000059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30" name="Text Box 42">
          <a:extLst>
            <a:ext uri="{FF2B5EF4-FFF2-40B4-BE49-F238E27FC236}">
              <a16:creationId xmlns:a16="http://schemas.microsoft.com/office/drawing/2014/main" id="{00000000-0008-0000-0200-00005A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31" name="Text Box 43">
          <a:extLst>
            <a:ext uri="{FF2B5EF4-FFF2-40B4-BE49-F238E27FC236}">
              <a16:creationId xmlns:a16="http://schemas.microsoft.com/office/drawing/2014/main" id="{00000000-0008-0000-0200-00005B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32" name="Text Box 44">
          <a:extLst>
            <a:ext uri="{FF2B5EF4-FFF2-40B4-BE49-F238E27FC236}">
              <a16:creationId xmlns:a16="http://schemas.microsoft.com/office/drawing/2014/main" id="{00000000-0008-0000-0200-00005C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33" name="Text Box 45">
          <a:extLst>
            <a:ext uri="{FF2B5EF4-FFF2-40B4-BE49-F238E27FC236}">
              <a16:creationId xmlns:a16="http://schemas.microsoft.com/office/drawing/2014/main" id="{00000000-0008-0000-0200-00005D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34" name="Text Box 46">
          <a:extLst>
            <a:ext uri="{FF2B5EF4-FFF2-40B4-BE49-F238E27FC236}">
              <a16:creationId xmlns:a16="http://schemas.microsoft.com/office/drawing/2014/main" id="{00000000-0008-0000-0200-00005E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35" name="Text Box 47">
          <a:extLst>
            <a:ext uri="{FF2B5EF4-FFF2-40B4-BE49-F238E27FC236}">
              <a16:creationId xmlns:a16="http://schemas.microsoft.com/office/drawing/2014/main" id="{00000000-0008-0000-0200-00005F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36" name="Text Box 48">
          <a:extLst>
            <a:ext uri="{FF2B5EF4-FFF2-40B4-BE49-F238E27FC236}">
              <a16:creationId xmlns:a16="http://schemas.microsoft.com/office/drawing/2014/main" id="{00000000-0008-0000-0200-000060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37" name="Text Box 49">
          <a:extLst>
            <a:ext uri="{FF2B5EF4-FFF2-40B4-BE49-F238E27FC236}">
              <a16:creationId xmlns:a16="http://schemas.microsoft.com/office/drawing/2014/main" id="{00000000-0008-0000-0200-000061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38" name="Text Box 50">
          <a:extLst>
            <a:ext uri="{FF2B5EF4-FFF2-40B4-BE49-F238E27FC236}">
              <a16:creationId xmlns:a16="http://schemas.microsoft.com/office/drawing/2014/main" id="{00000000-0008-0000-0200-000062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39" name="Text Box 52">
          <a:extLst>
            <a:ext uri="{FF2B5EF4-FFF2-40B4-BE49-F238E27FC236}">
              <a16:creationId xmlns:a16="http://schemas.microsoft.com/office/drawing/2014/main" id="{00000000-0008-0000-0200-000063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40" name="Text Box 53">
          <a:extLst>
            <a:ext uri="{FF2B5EF4-FFF2-40B4-BE49-F238E27FC236}">
              <a16:creationId xmlns:a16="http://schemas.microsoft.com/office/drawing/2014/main" id="{00000000-0008-0000-0200-000064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41" name="Text Box 55">
          <a:extLst>
            <a:ext uri="{FF2B5EF4-FFF2-40B4-BE49-F238E27FC236}">
              <a16:creationId xmlns:a16="http://schemas.microsoft.com/office/drawing/2014/main" id="{00000000-0008-0000-0200-000065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42" name="Text Box 56">
          <a:extLst>
            <a:ext uri="{FF2B5EF4-FFF2-40B4-BE49-F238E27FC236}">
              <a16:creationId xmlns:a16="http://schemas.microsoft.com/office/drawing/2014/main" id="{00000000-0008-0000-0200-000066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43" name="Text Box 57">
          <a:extLst>
            <a:ext uri="{FF2B5EF4-FFF2-40B4-BE49-F238E27FC236}">
              <a16:creationId xmlns:a16="http://schemas.microsoft.com/office/drawing/2014/main" id="{00000000-0008-0000-0200-000067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44" name="Text Box 58">
          <a:extLst>
            <a:ext uri="{FF2B5EF4-FFF2-40B4-BE49-F238E27FC236}">
              <a16:creationId xmlns:a16="http://schemas.microsoft.com/office/drawing/2014/main" id="{00000000-0008-0000-0200-000068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45" name="Text Box 59">
          <a:extLst>
            <a:ext uri="{FF2B5EF4-FFF2-40B4-BE49-F238E27FC236}">
              <a16:creationId xmlns:a16="http://schemas.microsoft.com/office/drawing/2014/main" id="{00000000-0008-0000-0200-000069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46" name="Text Box 60">
          <a:extLst>
            <a:ext uri="{FF2B5EF4-FFF2-40B4-BE49-F238E27FC236}">
              <a16:creationId xmlns:a16="http://schemas.microsoft.com/office/drawing/2014/main" id="{00000000-0008-0000-0200-00006A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47" name="Text Box 61">
          <a:extLst>
            <a:ext uri="{FF2B5EF4-FFF2-40B4-BE49-F238E27FC236}">
              <a16:creationId xmlns:a16="http://schemas.microsoft.com/office/drawing/2014/main" id="{00000000-0008-0000-0200-00006B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48" name="Text Box 62">
          <a:extLst>
            <a:ext uri="{FF2B5EF4-FFF2-40B4-BE49-F238E27FC236}">
              <a16:creationId xmlns:a16="http://schemas.microsoft.com/office/drawing/2014/main" id="{00000000-0008-0000-0200-00006C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49" name="Text Box 63">
          <a:extLst>
            <a:ext uri="{FF2B5EF4-FFF2-40B4-BE49-F238E27FC236}">
              <a16:creationId xmlns:a16="http://schemas.microsoft.com/office/drawing/2014/main" id="{00000000-0008-0000-0200-00006D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50" name="Text Box 64">
          <a:extLst>
            <a:ext uri="{FF2B5EF4-FFF2-40B4-BE49-F238E27FC236}">
              <a16:creationId xmlns:a16="http://schemas.microsoft.com/office/drawing/2014/main" id="{00000000-0008-0000-0200-00006E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51" name="Text Box 66">
          <a:extLst>
            <a:ext uri="{FF2B5EF4-FFF2-40B4-BE49-F238E27FC236}">
              <a16:creationId xmlns:a16="http://schemas.microsoft.com/office/drawing/2014/main" id="{00000000-0008-0000-0200-00006F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52" name="Text Box 67">
          <a:extLst>
            <a:ext uri="{FF2B5EF4-FFF2-40B4-BE49-F238E27FC236}">
              <a16:creationId xmlns:a16="http://schemas.microsoft.com/office/drawing/2014/main" id="{00000000-0008-0000-0200-000070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53" name="Text Box 68">
          <a:extLst>
            <a:ext uri="{FF2B5EF4-FFF2-40B4-BE49-F238E27FC236}">
              <a16:creationId xmlns:a16="http://schemas.microsoft.com/office/drawing/2014/main" id="{00000000-0008-0000-0200-000071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54" name="Text Box 69">
          <a:extLst>
            <a:ext uri="{FF2B5EF4-FFF2-40B4-BE49-F238E27FC236}">
              <a16:creationId xmlns:a16="http://schemas.microsoft.com/office/drawing/2014/main" id="{00000000-0008-0000-0200-000072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55" name="Text Box 70">
          <a:extLst>
            <a:ext uri="{FF2B5EF4-FFF2-40B4-BE49-F238E27FC236}">
              <a16:creationId xmlns:a16="http://schemas.microsoft.com/office/drawing/2014/main" id="{00000000-0008-0000-0200-000073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56" name="Text Box 71">
          <a:extLst>
            <a:ext uri="{FF2B5EF4-FFF2-40B4-BE49-F238E27FC236}">
              <a16:creationId xmlns:a16="http://schemas.microsoft.com/office/drawing/2014/main" id="{00000000-0008-0000-0200-000074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57" name="Text Box 72">
          <a:extLst>
            <a:ext uri="{FF2B5EF4-FFF2-40B4-BE49-F238E27FC236}">
              <a16:creationId xmlns:a16="http://schemas.microsoft.com/office/drawing/2014/main" id="{00000000-0008-0000-0200-000075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58" name="Text Box 73">
          <a:extLst>
            <a:ext uri="{FF2B5EF4-FFF2-40B4-BE49-F238E27FC236}">
              <a16:creationId xmlns:a16="http://schemas.microsoft.com/office/drawing/2014/main" id="{00000000-0008-0000-0200-000076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59" name="Text Box 74">
          <a:extLst>
            <a:ext uri="{FF2B5EF4-FFF2-40B4-BE49-F238E27FC236}">
              <a16:creationId xmlns:a16="http://schemas.microsoft.com/office/drawing/2014/main" id="{00000000-0008-0000-0200-000077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60" name="Text Box 75">
          <a:extLst>
            <a:ext uri="{FF2B5EF4-FFF2-40B4-BE49-F238E27FC236}">
              <a16:creationId xmlns:a16="http://schemas.microsoft.com/office/drawing/2014/main" id="{00000000-0008-0000-0200-000078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61" name="Text Box 77">
          <a:extLst>
            <a:ext uri="{FF2B5EF4-FFF2-40B4-BE49-F238E27FC236}">
              <a16:creationId xmlns:a16="http://schemas.microsoft.com/office/drawing/2014/main" id="{00000000-0008-0000-0200-000079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62" name="Text Box 78">
          <a:extLst>
            <a:ext uri="{FF2B5EF4-FFF2-40B4-BE49-F238E27FC236}">
              <a16:creationId xmlns:a16="http://schemas.microsoft.com/office/drawing/2014/main" id="{00000000-0008-0000-0200-00007A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63" name="Text Box 80">
          <a:extLst>
            <a:ext uri="{FF2B5EF4-FFF2-40B4-BE49-F238E27FC236}">
              <a16:creationId xmlns:a16="http://schemas.microsoft.com/office/drawing/2014/main" id="{00000000-0008-0000-0200-00007B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64" name="Text Box 81">
          <a:extLst>
            <a:ext uri="{FF2B5EF4-FFF2-40B4-BE49-F238E27FC236}">
              <a16:creationId xmlns:a16="http://schemas.microsoft.com/office/drawing/2014/main" id="{00000000-0008-0000-0200-00007C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65" name="Text Box 39">
          <a:extLst>
            <a:ext uri="{FF2B5EF4-FFF2-40B4-BE49-F238E27FC236}">
              <a16:creationId xmlns:a16="http://schemas.microsoft.com/office/drawing/2014/main" id="{00000000-0008-0000-0200-00007D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66" name="Text Box 40">
          <a:extLst>
            <a:ext uri="{FF2B5EF4-FFF2-40B4-BE49-F238E27FC236}">
              <a16:creationId xmlns:a16="http://schemas.microsoft.com/office/drawing/2014/main" id="{00000000-0008-0000-0200-00007E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67" name="Text Box 41">
          <a:extLst>
            <a:ext uri="{FF2B5EF4-FFF2-40B4-BE49-F238E27FC236}">
              <a16:creationId xmlns:a16="http://schemas.microsoft.com/office/drawing/2014/main" id="{00000000-0008-0000-0200-00007F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68" name="Text Box 42">
          <a:extLst>
            <a:ext uri="{FF2B5EF4-FFF2-40B4-BE49-F238E27FC236}">
              <a16:creationId xmlns:a16="http://schemas.microsoft.com/office/drawing/2014/main" id="{00000000-0008-0000-0200-000080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69" name="Text Box 43">
          <a:extLst>
            <a:ext uri="{FF2B5EF4-FFF2-40B4-BE49-F238E27FC236}">
              <a16:creationId xmlns:a16="http://schemas.microsoft.com/office/drawing/2014/main" id="{00000000-0008-0000-0200-000081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70" name="Text Box 44">
          <a:extLst>
            <a:ext uri="{FF2B5EF4-FFF2-40B4-BE49-F238E27FC236}">
              <a16:creationId xmlns:a16="http://schemas.microsoft.com/office/drawing/2014/main" id="{00000000-0008-0000-0200-000082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71" name="Text Box 45">
          <a:extLst>
            <a:ext uri="{FF2B5EF4-FFF2-40B4-BE49-F238E27FC236}">
              <a16:creationId xmlns:a16="http://schemas.microsoft.com/office/drawing/2014/main" id="{00000000-0008-0000-0200-000083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72" name="Text Box 46">
          <a:extLst>
            <a:ext uri="{FF2B5EF4-FFF2-40B4-BE49-F238E27FC236}">
              <a16:creationId xmlns:a16="http://schemas.microsoft.com/office/drawing/2014/main" id="{00000000-0008-0000-0200-000084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73" name="Text Box 47">
          <a:extLst>
            <a:ext uri="{FF2B5EF4-FFF2-40B4-BE49-F238E27FC236}">
              <a16:creationId xmlns:a16="http://schemas.microsoft.com/office/drawing/2014/main" id="{00000000-0008-0000-0200-000085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74" name="Text Box 48">
          <a:extLst>
            <a:ext uri="{FF2B5EF4-FFF2-40B4-BE49-F238E27FC236}">
              <a16:creationId xmlns:a16="http://schemas.microsoft.com/office/drawing/2014/main" id="{00000000-0008-0000-0200-000086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75" name="Text Box 55">
          <a:extLst>
            <a:ext uri="{FF2B5EF4-FFF2-40B4-BE49-F238E27FC236}">
              <a16:creationId xmlns:a16="http://schemas.microsoft.com/office/drawing/2014/main" id="{00000000-0008-0000-0200-000087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76" name="Text Box 56">
          <a:extLst>
            <a:ext uri="{FF2B5EF4-FFF2-40B4-BE49-F238E27FC236}">
              <a16:creationId xmlns:a16="http://schemas.microsoft.com/office/drawing/2014/main" id="{00000000-0008-0000-0200-000088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77" name="Text Box 57">
          <a:extLst>
            <a:ext uri="{FF2B5EF4-FFF2-40B4-BE49-F238E27FC236}">
              <a16:creationId xmlns:a16="http://schemas.microsoft.com/office/drawing/2014/main" id="{00000000-0008-0000-0200-000089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78" name="Text Box 58">
          <a:extLst>
            <a:ext uri="{FF2B5EF4-FFF2-40B4-BE49-F238E27FC236}">
              <a16:creationId xmlns:a16="http://schemas.microsoft.com/office/drawing/2014/main" id="{00000000-0008-0000-0200-00008A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79" name="Text Box 59">
          <a:extLst>
            <a:ext uri="{FF2B5EF4-FFF2-40B4-BE49-F238E27FC236}">
              <a16:creationId xmlns:a16="http://schemas.microsoft.com/office/drawing/2014/main" id="{00000000-0008-0000-0200-00008B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80" name="Text Box 60">
          <a:extLst>
            <a:ext uri="{FF2B5EF4-FFF2-40B4-BE49-F238E27FC236}">
              <a16:creationId xmlns:a16="http://schemas.microsoft.com/office/drawing/2014/main" id="{00000000-0008-0000-0200-00008C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81" name="Text Box 61">
          <a:extLst>
            <a:ext uri="{FF2B5EF4-FFF2-40B4-BE49-F238E27FC236}">
              <a16:creationId xmlns:a16="http://schemas.microsoft.com/office/drawing/2014/main" id="{00000000-0008-0000-0200-00008D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82" name="Text Box 62">
          <a:extLst>
            <a:ext uri="{FF2B5EF4-FFF2-40B4-BE49-F238E27FC236}">
              <a16:creationId xmlns:a16="http://schemas.microsoft.com/office/drawing/2014/main" id="{00000000-0008-0000-0200-00008E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83" name="Text Box 63">
          <a:extLst>
            <a:ext uri="{FF2B5EF4-FFF2-40B4-BE49-F238E27FC236}">
              <a16:creationId xmlns:a16="http://schemas.microsoft.com/office/drawing/2014/main" id="{00000000-0008-0000-0200-00008F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84" name="Text Box 64">
          <a:extLst>
            <a:ext uri="{FF2B5EF4-FFF2-40B4-BE49-F238E27FC236}">
              <a16:creationId xmlns:a16="http://schemas.microsoft.com/office/drawing/2014/main" id="{00000000-0008-0000-0200-000090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85" name="Text Box 66">
          <a:extLst>
            <a:ext uri="{FF2B5EF4-FFF2-40B4-BE49-F238E27FC236}">
              <a16:creationId xmlns:a16="http://schemas.microsoft.com/office/drawing/2014/main" id="{00000000-0008-0000-0200-000091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86" name="Text Box 67">
          <a:extLst>
            <a:ext uri="{FF2B5EF4-FFF2-40B4-BE49-F238E27FC236}">
              <a16:creationId xmlns:a16="http://schemas.microsoft.com/office/drawing/2014/main" id="{00000000-0008-0000-0200-000092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87" name="Text Box 68">
          <a:extLst>
            <a:ext uri="{FF2B5EF4-FFF2-40B4-BE49-F238E27FC236}">
              <a16:creationId xmlns:a16="http://schemas.microsoft.com/office/drawing/2014/main" id="{00000000-0008-0000-0200-000093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88" name="Text Box 69">
          <a:extLst>
            <a:ext uri="{FF2B5EF4-FFF2-40B4-BE49-F238E27FC236}">
              <a16:creationId xmlns:a16="http://schemas.microsoft.com/office/drawing/2014/main" id="{00000000-0008-0000-0200-000094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89" name="Text Box 70">
          <a:extLst>
            <a:ext uri="{FF2B5EF4-FFF2-40B4-BE49-F238E27FC236}">
              <a16:creationId xmlns:a16="http://schemas.microsoft.com/office/drawing/2014/main" id="{00000000-0008-0000-0200-000095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90" name="Text Box 71">
          <a:extLst>
            <a:ext uri="{FF2B5EF4-FFF2-40B4-BE49-F238E27FC236}">
              <a16:creationId xmlns:a16="http://schemas.microsoft.com/office/drawing/2014/main" id="{00000000-0008-0000-0200-000096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91" name="Text Box 72">
          <a:extLst>
            <a:ext uri="{FF2B5EF4-FFF2-40B4-BE49-F238E27FC236}">
              <a16:creationId xmlns:a16="http://schemas.microsoft.com/office/drawing/2014/main" id="{00000000-0008-0000-0200-000097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92" name="Text Box 73">
          <a:extLst>
            <a:ext uri="{FF2B5EF4-FFF2-40B4-BE49-F238E27FC236}">
              <a16:creationId xmlns:a16="http://schemas.microsoft.com/office/drawing/2014/main" id="{00000000-0008-0000-0200-000098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93" name="Text Box 74">
          <a:extLst>
            <a:ext uri="{FF2B5EF4-FFF2-40B4-BE49-F238E27FC236}">
              <a16:creationId xmlns:a16="http://schemas.microsoft.com/office/drawing/2014/main" id="{00000000-0008-0000-0200-000099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94" name="Text Box 75">
          <a:extLst>
            <a:ext uri="{FF2B5EF4-FFF2-40B4-BE49-F238E27FC236}">
              <a16:creationId xmlns:a16="http://schemas.microsoft.com/office/drawing/2014/main" id="{00000000-0008-0000-0200-00009A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95" name="Text Box 77">
          <a:extLst>
            <a:ext uri="{FF2B5EF4-FFF2-40B4-BE49-F238E27FC236}">
              <a16:creationId xmlns:a16="http://schemas.microsoft.com/office/drawing/2014/main" id="{00000000-0008-0000-0200-00009B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96" name="Text Box 78">
          <a:extLst>
            <a:ext uri="{FF2B5EF4-FFF2-40B4-BE49-F238E27FC236}">
              <a16:creationId xmlns:a16="http://schemas.microsoft.com/office/drawing/2014/main" id="{00000000-0008-0000-0200-00009C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97" name="Text Box 80">
          <a:extLst>
            <a:ext uri="{FF2B5EF4-FFF2-40B4-BE49-F238E27FC236}">
              <a16:creationId xmlns:a16="http://schemas.microsoft.com/office/drawing/2014/main" id="{00000000-0008-0000-0200-00009D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98" name="Text Box 81">
          <a:extLst>
            <a:ext uri="{FF2B5EF4-FFF2-40B4-BE49-F238E27FC236}">
              <a16:creationId xmlns:a16="http://schemas.microsoft.com/office/drawing/2014/main" id="{00000000-0008-0000-0200-00009E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3999" name="Text Box 39">
          <a:extLst>
            <a:ext uri="{FF2B5EF4-FFF2-40B4-BE49-F238E27FC236}">
              <a16:creationId xmlns:a16="http://schemas.microsoft.com/office/drawing/2014/main" id="{00000000-0008-0000-0200-00009F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00" name="Text Box 40">
          <a:extLst>
            <a:ext uri="{FF2B5EF4-FFF2-40B4-BE49-F238E27FC236}">
              <a16:creationId xmlns:a16="http://schemas.microsoft.com/office/drawing/2014/main" id="{00000000-0008-0000-0200-0000A0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01" name="Text Box 41">
          <a:extLst>
            <a:ext uri="{FF2B5EF4-FFF2-40B4-BE49-F238E27FC236}">
              <a16:creationId xmlns:a16="http://schemas.microsoft.com/office/drawing/2014/main" id="{00000000-0008-0000-0200-0000A1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02" name="Text Box 42">
          <a:extLst>
            <a:ext uri="{FF2B5EF4-FFF2-40B4-BE49-F238E27FC236}">
              <a16:creationId xmlns:a16="http://schemas.microsoft.com/office/drawing/2014/main" id="{00000000-0008-0000-0200-0000A2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03" name="Text Box 43">
          <a:extLst>
            <a:ext uri="{FF2B5EF4-FFF2-40B4-BE49-F238E27FC236}">
              <a16:creationId xmlns:a16="http://schemas.microsoft.com/office/drawing/2014/main" id="{00000000-0008-0000-0200-0000A3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04" name="Text Box 44">
          <a:extLst>
            <a:ext uri="{FF2B5EF4-FFF2-40B4-BE49-F238E27FC236}">
              <a16:creationId xmlns:a16="http://schemas.microsoft.com/office/drawing/2014/main" id="{00000000-0008-0000-0200-0000A4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05" name="Text Box 45">
          <a:extLst>
            <a:ext uri="{FF2B5EF4-FFF2-40B4-BE49-F238E27FC236}">
              <a16:creationId xmlns:a16="http://schemas.microsoft.com/office/drawing/2014/main" id="{00000000-0008-0000-0200-0000A5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06" name="Text Box 46">
          <a:extLst>
            <a:ext uri="{FF2B5EF4-FFF2-40B4-BE49-F238E27FC236}">
              <a16:creationId xmlns:a16="http://schemas.microsoft.com/office/drawing/2014/main" id="{00000000-0008-0000-0200-0000A6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07" name="Text Box 47">
          <a:extLst>
            <a:ext uri="{FF2B5EF4-FFF2-40B4-BE49-F238E27FC236}">
              <a16:creationId xmlns:a16="http://schemas.microsoft.com/office/drawing/2014/main" id="{00000000-0008-0000-0200-0000A7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08" name="Text Box 48">
          <a:extLst>
            <a:ext uri="{FF2B5EF4-FFF2-40B4-BE49-F238E27FC236}">
              <a16:creationId xmlns:a16="http://schemas.microsoft.com/office/drawing/2014/main" id="{00000000-0008-0000-0200-0000A8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09" name="Text Box 55">
          <a:extLst>
            <a:ext uri="{FF2B5EF4-FFF2-40B4-BE49-F238E27FC236}">
              <a16:creationId xmlns:a16="http://schemas.microsoft.com/office/drawing/2014/main" id="{00000000-0008-0000-0200-0000A9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10" name="Text Box 56">
          <a:extLst>
            <a:ext uri="{FF2B5EF4-FFF2-40B4-BE49-F238E27FC236}">
              <a16:creationId xmlns:a16="http://schemas.microsoft.com/office/drawing/2014/main" id="{00000000-0008-0000-0200-0000AA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11" name="Text Box 57">
          <a:extLst>
            <a:ext uri="{FF2B5EF4-FFF2-40B4-BE49-F238E27FC236}">
              <a16:creationId xmlns:a16="http://schemas.microsoft.com/office/drawing/2014/main" id="{00000000-0008-0000-0200-0000AB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12" name="Text Box 58">
          <a:extLst>
            <a:ext uri="{FF2B5EF4-FFF2-40B4-BE49-F238E27FC236}">
              <a16:creationId xmlns:a16="http://schemas.microsoft.com/office/drawing/2014/main" id="{00000000-0008-0000-0200-0000AC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13" name="Text Box 59">
          <a:extLst>
            <a:ext uri="{FF2B5EF4-FFF2-40B4-BE49-F238E27FC236}">
              <a16:creationId xmlns:a16="http://schemas.microsoft.com/office/drawing/2014/main" id="{00000000-0008-0000-0200-0000AD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14" name="Text Box 60">
          <a:extLst>
            <a:ext uri="{FF2B5EF4-FFF2-40B4-BE49-F238E27FC236}">
              <a16:creationId xmlns:a16="http://schemas.microsoft.com/office/drawing/2014/main" id="{00000000-0008-0000-0200-0000AE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15" name="Text Box 61">
          <a:extLst>
            <a:ext uri="{FF2B5EF4-FFF2-40B4-BE49-F238E27FC236}">
              <a16:creationId xmlns:a16="http://schemas.microsoft.com/office/drawing/2014/main" id="{00000000-0008-0000-0200-0000AF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16" name="Text Box 62">
          <a:extLst>
            <a:ext uri="{FF2B5EF4-FFF2-40B4-BE49-F238E27FC236}">
              <a16:creationId xmlns:a16="http://schemas.microsoft.com/office/drawing/2014/main" id="{00000000-0008-0000-0200-0000B0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17" name="Text Box 63">
          <a:extLst>
            <a:ext uri="{FF2B5EF4-FFF2-40B4-BE49-F238E27FC236}">
              <a16:creationId xmlns:a16="http://schemas.microsoft.com/office/drawing/2014/main" id="{00000000-0008-0000-0200-0000B1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18" name="Text Box 64">
          <a:extLst>
            <a:ext uri="{FF2B5EF4-FFF2-40B4-BE49-F238E27FC236}">
              <a16:creationId xmlns:a16="http://schemas.microsoft.com/office/drawing/2014/main" id="{00000000-0008-0000-0200-0000B2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19" name="Text Box 66">
          <a:extLst>
            <a:ext uri="{FF2B5EF4-FFF2-40B4-BE49-F238E27FC236}">
              <a16:creationId xmlns:a16="http://schemas.microsoft.com/office/drawing/2014/main" id="{00000000-0008-0000-0200-0000B3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20" name="Text Box 67">
          <a:extLst>
            <a:ext uri="{FF2B5EF4-FFF2-40B4-BE49-F238E27FC236}">
              <a16:creationId xmlns:a16="http://schemas.microsoft.com/office/drawing/2014/main" id="{00000000-0008-0000-0200-0000B4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21" name="Text Box 68">
          <a:extLst>
            <a:ext uri="{FF2B5EF4-FFF2-40B4-BE49-F238E27FC236}">
              <a16:creationId xmlns:a16="http://schemas.microsoft.com/office/drawing/2014/main" id="{00000000-0008-0000-0200-0000B5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22" name="Text Box 69">
          <a:extLst>
            <a:ext uri="{FF2B5EF4-FFF2-40B4-BE49-F238E27FC236}">
              <a16:creationId xmlns:a16="http://schemas.microsoft.com/office/drawing/2014/main" id="{00000000-0008-0000-0200-0000B6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23" name="Text Box 70">
          <a:extLst>
            <a:ext uri="{FF2B5EF4-FFF2-40B4-BE49-F238E27FC236}">
              <a16:creationId xmlns:a16="http://schemas.microsoft.com/office/drawing/2014/main" id="{00000000-0008-0000-0200-0000B7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24" name="Text Box 71">
          <a:extLst>
            <a:ext uri="{FF2B5EF4-FFF2-40B4-BE49-F238E27FC236}">
              <a16:creationId xmlns:a16="http://schemas.microsoft.com/office/drawing/2014/main" id="{00000000-0008-0000-0200-0000B8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25" name="Text Box 72">
          <a:extLst>
            <a:ext uri="{FF2B5EF4-FFF2-40B4-BE49-F238E27FC236}">
              <a16:creationId xmlns:a16="http://schemas.microsoft.com/office/drawing/2014/main" id="{00000000-0008-0000-0200-0000B9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26" name="Text Box 73">
          <a:extLst>
            <a:ext uri="{FF2B5EF4-FFF2-40B4-BE49-F238E27FC236}">
              <a16:creationId xmlns:a16="http://schemas.microsoft.com/office/drawing/2014/main" id="{00000000-0008-0000-0200-0000BA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27" name="Text Box 74">
          <a:extLst>
            <a:ext uri="{FF2B5EF4-FFF2-40B4-BE49-F238E27FC236}">
              <a16:creationId xmlns:a16="http://schemas.microsoft.com/office/drawing/2014/main" id="{00000000-0008-0000-0200-0000BB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28" name="Text Box 75">
          <a:extLst>
            <a:ext uri="{FF2B5EF4-FFF2-40B4-BE49-F238E27FC236}">
              <a16:creationId xmlns:a16="http://schemas.microsoft.com/office/drawing/2014/main" id="{00000000-0008-0000-0200-0000BC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29" name="Text Box 77">
          <a:extLst>
            <a:ext uri="{FF2B5EF4-FFF2-40B4-BE49-F238E27FC236}">
              <a16:creationId xmlns:a16="http://schemas.microsoft.com/office/drawing/2014/main" id="{00000000-0008-0000-0200-0000BD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30" name="Text Box 78">
          <a:extLst>
            <a:ext uri="{FF2B5EF4-FFF2-40B4-BE49-F238E27FC236}">
              <a16:creationId xmlns:a16="http://schemas.microsoft.com/office/drawing/2014/main" id="{00000000-0008-0000-0200-0000BE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31" name="Text Box 80">
          <a:extLst>
            <a:ext uri="{FF2B5EF4-FFF2-40B4-BE49-F238E27FC236}">
              <a16:creationId xmlns:a16="http://schemas.microsoft.com/office/drawing/2014/main" id="{00000000-0008-0000-0200-0000BF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32" name="Text Box 81">
          <a:extLst>
            <a:ext uri="{FF2B5EF4-FFF2-40B4-BE49-F238E27FC236}">
              <a16:creationId xmlns:a16="http://schemas.microsoft.com/office/drawing/2014/main" id="{00000000-0008-0000-0200-0000C0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33" name="Text Box 39">
          <a:extLst>
            <a:ext uri="{FF2B5EF4-FFF2-40B4-BE49-F238E27FC236}">
              <a16:creationId xmlns:a16="http://schemas.microsoft.com/office/drawing/2014/main" id="{00000000-0008-0000-0200-0000C1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34" name="Text Box 40">
          <a:extLst>
            <a:ext uri="{FF2B5EF4-FFF2-40B4-BE49-F238E27FC236}">
              <a16:creationId xmlns:a16="http://schemas.microsoft.com/office/drawing/2014/main" id="{00000000-0008-0000-0200-0000C2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35" name="Text Box 41">
          <a:extLst>
            <a:ext uri="{FF2B5EF4-FFF2-40B4-BE49-F238E27FC236}">
              <a16:creationId xmlns:a16="http://schemas.microsoft.com/office/drawing/2014/main" id="{00000000-0008-0000-0200-0000C3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36" name="Text Box 42">
          <a:extLst>
            <a:ext uri="{FF2B5EF4-FFF2-40B4-BE49-F238E27FC236}">
              <a16:creationId xmlns:a16="http://schemas.microsoft.com/office/drawing/2014/main" id="{00000000-0008-0000-0200-0000C4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37" name="Text Box 43">
          <a:extLst>
            <a:ext uri="{FF2B5EF4-FFF2-40B4-BE49-F238E27FC236}">
              <a16:creationId xmlns:a16="http://schemas.microsoft.com/office/drawing/2014/main" id="{00000000-0008-0000-0200-0000C5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38" name="Text Box 44">
          <a:extLst>
            <a:ext uri="{FF2B5EF4-FFF2-40B4-BE49-F238E27FC236}">
              <a16:creationId xmlns:a16="http://schemas.microsoft.com/office/drawing/2014/main" id="{00000000-0008-0000-0200-0000C6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39" name="Text Box 45">
          <a:extLst>
            <a:ext uri="{FF2B5EF4-FFF2-40B4-BE49-F238E27FC236}">
              <a16:creationId xmlns:a16="http://schemas.microsoft.com/office/drawing/2014/main" id="{00000000-0008-0000-0200-0000C7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40" name="Text Box 46">
          <a:extLst>
            <a:ext uri="{FF2B5EF4-FFF2-40B4-BE49-F238E27FC236}">
              <a16:creationId xmlns:a16="http://schemas.microsoft.com/office/drawing/2014/main" id="{00000000-0008-0000-0200-0000C8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41" name="Text Box 47">
          <a:extLst>
            <a:ext uri="{FF2B5EF4-FFF2-40B4-BE49-F238E27FC236}">
              <a16:creationId xmlns:a16="http://schemas.microsoft.com/office/drawing/2014/main" id="{00000000-0008-0000-0200-0000C9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42" name="Text Box 48">
          <a:extLst>
            <a:ext uri="{FF2B5EF4-FFF2-40B4-BE49-F238E27FC236}">
              <a16:creationId xmlns:a16="http://schemas.microsoft.com/office/drawing/2014/main" id="{00000000-0008-0000-0200-0000CA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43" name="Text Box 55">
          <a:extLst>
            <a:ext uri="{FF2B5EF4-FFF2-40B4-BE49-F238E27FC236}">
              <a16:creationId xmlns:a16="http://schemas.microsoft.com/office/drawing/2014/main" id="{00000000-0008-0000-0200-0000CB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44" name="Text Box 56">
          <a:extLst>
            <a:ext uri="{FF2B5EF4-FFF2-40B4-BE49-F238E27FC236}">
              <a16:creationId xmlns:a16="http://schemas.microsoft.com/office/drawing/2014/main" id="{00000000-0008-0000-0200-0000CC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45" name="Text Box 57">
          <a:extLst>
            <a:ext uri="{FF2B5EF4-FFF2-40B4-BE49-F238E27FC236}">
              <a16:creationId xmlns:a16="http://schemas.microsoft.com/office/drawing/2014/main" id="{00000000-0008-0000-0200-0000CD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46" name="Text Box 58">
          <a:extLst>
            <a:ext uri="{FF2B5EF4-FFF2-40B4-BE49-F238E27FC236}">
              <a16:creationId xmlns:a16="http://schemas.microsoft.com/office/drawing/2014/main" id="{00000000-0008-0000-0200-0000CE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47" name="Text Box 59">
          <a:extLst>
            <a:ext uri="{FF2B5EF4-FFF2-40B4-BE49-F238E27FC236}">
              <a16:creationId xmlns:a16="http://schemas.microsoft.com/office/drawing/2014/main" id="{00000000-0008-0000-0200-0000CF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48" name="Text Box 60">
          <a:extLst>
            <a:ext uri="{FF2B5EF4-FFF2-40B4-BE49-F238E27FC236}">
              <a16:creationId xmlns:a16="http://schemas.microsoft.com/office/drawing/2014/main" id="{00000000-0008-0000-0200-0000D0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49" name="Text Box 61">
          <a:extLst>
            <a:ext uri="{FF2B5EF4-FFF2-40B4-BE49-F238E27FC236}">
              <a16:creationId xmlns:a16="http://schemas.microsoft.com/office/drawing/2014/main" id="{00000000-0008-0000-0200-0000D1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50" name="Text Box 62">
          <a:extLst>
            <a:ext uri="{FF2B5EF4-FFF2-40B4-BE49-F238E27FC236}">
              <a16:creationId xmlns:a16="http://schemas.microsoft.com/office/drawing/2014/main" id="{00000000-0008-0000-0200-0000D2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51" name="Text Box 63">
          <a:extLst>
            <a:ext uri="{FF2B5EF4-FFF2-40B4-BE49-F238E27FC236}">
              <a16:creationId xmlns:a16="http://schemas.microsoft.com/office/drawing/2014/main" id="{00000000-0008-0000-0200-0000D3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52" name="Text Box 64">
          <a:extLst>
            <a:ext uri="{FF2B5EF4-FFF2-40B4-BE49-F238E27FC236}">
              <a16:creationId xmlns:a16="http://schemas.microsoft.com/office/drawing/2014/main" id="{00000000-0008-0000-0200-0000D4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53" name="Text Box 66">
          <a:extLst>
            <a:ext uri="{FF2B5EF4-FFF2-40B4-BE49-F238E27FC236}">
              <a16:creationId xmlns:a16="http://schemas.microsoft.com/office/drawing/2014/main" id="{00000000-0008-0000-0200-0000D5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54" name="Text Box 67">
          <a:extLst>
            <a:ext uri="{FF2B5EF4-FFF2-40B4-BE49-F238E27FC236}">
              <a16:creationId xmlns:a16="http://schemas.microsoft.com/office/drawing/2014/main" id="{00000000-0008-0000-0200-0000D6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55" name="Text Box 68">
          <a:extLst>
            <a:ext uri="{FF2B5EF4-FFF2-40B4-BE49-F238E27FC236}">
              <a16:creationId xmlns:a16="http://schemas.microsoft.com/office/drawing/2014/main" id="{00000000-0008-0000-0200-0000D7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56" name="Text Box 69">
          <a:extLst>
            <a:ext uri="{FF2B5EF4-FFF2-40B4-BE49-F238E27FC236}">
              <a16:creationId xmlns:a16="http://schemas.microsoft.com/office/drawing/2014/main" id="{00000000-0008-0000-0200-0000D8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57" name="Text Box 70">
          <a:extLst>
            <a:ext uri="{FF2B5EF4-FFF2-40B4-BE49-F238E27FC236}">
              <a16:creationId xmlns:a16="http://schemas.microsoft.com/office/drawing/2014/main" id="{00000000-0008-0000-0200-0000D9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58" name="Text Box 71">
          <a:extLst>
            <a:ext uri="{FF2B5EF4-FFF2-40B4-BE49-F238E27FC236}">
              <a16:creationId xmlns:a16="http://schemas.microsoft.com/office/drawing/2014/main" id="{00000000-0008-0000-0200-0000DA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59" name="Text Box 72">
          <a:extLst>
            <a:ext uri="{FF2B5EF4-FFF2-40B4-BE49-F238E27FC236}">
              <a16:creationId xmlns:a16="http://schemas.microsoft.com/office/drawing/2014/main" id="{00000000-0008-0000-0200-0000DB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60" name="Text Box 73">
          <a:extLst>
            <a:ext uri="{FF2B5EF4-FFF2-40B4-BE49-F238E27FC236}">
              <a16:creationId xmlns:a16="http://schemas.microsoft.com/office/drawing/2014/main" id="{00000000-0008-0000-0200-0000DC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61" name="Text Box 74">
          <a:extLst>
            <a:ext uri="{FF2B5EF4-FFF2-40B4-BE49-F238E27FC236}">
              <a16:creationId xmlns:a16="http://schemas.microsoft.com/office/drawing/2014/main" id="{00000000-0008-0000-0200-0000DD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62" name="Text Box 50">
          <a:extLst>
            <a:ext uri="{FF2B5EF4-FFF2-40B4-BE49-F238E27FC236}">
              <a16:creationId xmlns:a16="http://schemas.microsoft.com/office/drawing/2014/main" id="{00000000-0008-0000-0200-0000DE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63" name="Text Box 52">
          <a:extLst>
            <a:ext uri="{FF2B5EF4-FFF2-40B4-BE49-F238E27FC236}">
              <a16:creationId xmlns:a16="http://schemas.microsoft.com/office/drawing/2014/main" id="{00000000-0008-0000-0200-0000DF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64" name="Text Box 53">
          <a:extLst>
            <a:ext uri="{FF2B5EF4-FFF2-40B4-BE49-F238E27FC236}">
              <a16:creationId xmlns:a16="http://schemas.microsoft.com/office/drawing/2014/main" id="{00000000-0008-0000-0200-0000E0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65" name="Text Box 39">
          <a:extLst>
            <a:ext uri="{FF2B5EF4-FFF2-40B4-BE49-F238E27FC236}">
              <a16:creationId xmlns:a16="http://schemas.microsoft.com/office/drawing/2014/main" id="{00000000-0008-0000-0200-0000E1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66" name="Text Box 40">
          <a:extLst>
            <a:ext uri="{FF2B5EF4-FFF2-40B4-BE49-F238E27FC236}">
              <a16:creationId xmlns:a16="http://schemas.microsoft.com/office/drawing/2014/main" id="{00000000-0008-0000-0200-0000E2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67" name="Text Box 41">
          <a:extLst>
            <a:ext uri="{FF2B5EF4-FFF2-40B4-BE49-F238E27FC236}">
              <a16:creationId xmlns:a16="http://schemas.microsoft.com/office/drawing/2014/main" id="{00000000-0008-0000-0200-0000E3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68" name="Text Box 42">
          <a:extLst>
            <a:ext uri="{FF2B5EF4-FFF2-40B4-BE49-F238E27FC236}">
              <a16:creationId xmlns:a16="http://schemas.microsoft.com/office/drawing/2014/main" id="{00000000-0008-0000-0200-0000E4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69" name="Text Box 43">
          <a:extLst>
            <a:ext uri="{FF2B5EF4-FFF2-40B4-BE49-F238E27FC236}">
              <a16:creationId xmlns:a16="http://schemas.microsoft.com/office/drawing/2014/main" id="{00000000-0008-0000-0200-0000E5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70" name="Text Box 44">
          <a:extLst>
            <a:ext uri="{FF2B5EF4-FFF2-40B4-BE49-F238E27FC236}">
              <a16:creationId xmlns:a16="http://schemas.microsoft.com/office/drawing/2014/main" id="{00000000-0008-0000-0200-0000E6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71" name="Text Box 45">
          <a:extLst>
            <a:ext uri="{FF2B5EF4-FFF2-40B4-BE49-F238E27FC236}">
              <a16:creationId xmlns:a16="http://schemas.microsoft.com/office/drawing/2014/main" id="{00000000-0008-0000-0200-0000E7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72" name="Text Box 46">
          <a:extLst>
            <a:ext uri="{FF2B5EF4-FFF2-40B4-BE49-F238E27FC236}">
              <a16:creationId xmlns:a16="http://schemas.microsoft.com/office/drawing/2014/main" id="{00000000-0008-0000-0200-0000E8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73" name="Text Box 47">
          <a:extLst>
            <a:ext uri="{FF2B5EF4-FFF2-40B4-BE49-F238E27FC236}">
              <a16:creationId xmlns:a16="http://schemas.microsoft.com/office/drawing/2014/main" id="{00000000-0008-0000-0200-0000E9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74" name="Text Box 48">
          <a:extLst>
            <a:ext uri="{FF2B5EF4-FFF2-40B4-BE49-F238E27FC236}">
              <a16:creationId xmlns:a16="http://schemas.microsoft.com/office/drawing/2014/main" id="{00000000-0008-0000-0200-0000EA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75" name="Text Box 55">
          <a:extLst>
            <a:ext uri="{FF2B5EF4-FFF2-40B4-BE49-F238E27FC236}">
              <a16:creationId xmlns:a16="http://schemas.microsoft.com/office/drawing/2014/main" id="{00000000-0008-0000-0200-0000EB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76" name="Text Box 56">
          <a:extLst>
            <a:ext uri="{FF2B5EF4-FFF2-40B4-BE49-F238E27FC236}">
              <a16:creationId xmlns:a16="http://schemas.microsoft.com/office/drawing/2014/main" id="{00000000-0008-0000-0200-0000EC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77" name="Text Box 57">
          <a:extLst>
            <a:ext uri="{FF2B5EF4-FFF2-40B4-BE49-F238E27FC236}">
              <a16:creationId xmlns:a16="http://schemas.microsoft.com/office/drawing/2014/main" id="{00000000-0008-0000-0200-0000ED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78" name="Text Box 58">
          <a:extLst>
            <a:ext uri="{FF2B5EF4-FFF2-40B4-BE49-F238E27FC236}">
              <a16:creationId xmlns:a16="http://schemas.microsoft.com/office/drawing/2014/main" id="{00000000-0008-0000-0200-0000EE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79" name="Text Box 59">
          <a:extLst>
            <a:ext uri="{FF2B5EF4-FFF2-40B4-BE49-F238E27FC236}">
              <a16:creationId xmlns:a16="http://schemas.microsoft.com/office/drawing/2014/main" id="{00000000-0008-0000-0200-0000EF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80" name="Text Box 60">
          <a:extLst>
            <a:ext uri="{FF2B5EF4-FFF2-40B4-BE49-F238E27FC236}">
              <a16:creationId xmlns:a16="http://schemas.microsoft.com/office/drawing/2014/main" id="{00000000-0008-0000-0200-0000F0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81" name="Text Box 61">
          <a:extLst>
            <a:ext uri="{FF2B5EF4-FFF2-40B4-BE49-F238E27FC236}">
              <a16:creationId xmlns:a16="http://schemas.microsoft.com/office/drawing/2014/main" id="{00000000-0008-0000-0200-0000F1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82" name="Text Box 62">
          <a:extLst>
            <a:ext uri="{FF2B5EF4-FFF2-40B4-BE49-F238E27FC236}">
              <a16:creationId xmlns:a16="http://schemas.microsoft.com/office/drawing/2014/main" id="{00000000-0008-0000-0200-0000F2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83" name="Text Box 63">
          <a:extLst>
            <a:ext uri="{FF2B5EF4-FFF2-40B4-BE49-F238E27FC236}">
              <a16:creationId xmlns:a16="http://schemas.microsoft.com/office/drawing/2014/main" id="{00000000-0008-0000-0200-0000F3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84" name="Text Box 64">
          <a:extLst>
            <a:ext uri="{FF2B5EF4-FFF2-40B4-BE49-F238E27FC236}">
              <a16:creationId xmlns:a16="http://schemas.microsoft.com/office/drawing/2014/main" id="{00000000-0008-0000-0200-0000F4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85" name="Text Box 66">
          <a:extLst>
            <a:ext uri="{FF2B5EF4-FFF2-40B4-BE49-F238E27FC236}">
              <a16:creationId xmlns:a16="http://schemas.microsoft.com/office/drawing/2014/main" id="{00000000-0008-0000-0200-0000F5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86" name="Text Box 67">
          <a:extLst>
            <a:ext uri="{FF2B5EF4-FFF2-40B4-BE49-F238E27FC236}">
              <a16:creationId xmlns:a16="http://schemas.microsoft.com/office/drawing/2014/main" id="{00000000-0008-0000-0200-0000F6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87" name="Text Box 68">
          <a:extLst>
            <a:ext uri="{FF2B5EF4-FFF2-40B4-BE49-F238E27FC236}">
              <a16:creationId xmlns:a16="http://schemas.microsoft.com/office/drawing/2014/main" id="{00000000-0008-0000-0200-0000F7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88" name="Text Box 69">
          <a:extLst>
            <a:ext uri="{FF2B5EF4-FFF2-40B4-BE49-F238E27FC236}">
              <a16:creationId xmlns:a16="http://schemas.microsoft.com/office/drawing/2014/main" id="{00000000-0008-0000-0200-0000F8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89" name="Text Box 70">
          <a:extLst>
            <a:ext uri="{FF2B5EF4-FFF2-40B4-BE49-F238E27FC236}">
              <a16:creationId xmlns:a16="http://schemas.microsoft.com/office/drawing/2014/main" id="{00000000-0008-0000-0200-0000F9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90" name="Text Box 71">
          <a:extLst>
            <a:ext uri="{FF2B5EF4-FFF2-40B4-BE49-F238E27FC236}">
              <a16:creationId xmlns:a16="http://schemas.microsoft.com/office/drawing/2014/main" id="{00000000-0008-0000-0200-0000FA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91" name="Text Box 72">
          <a:extLst>
            <a:ext uri="{FF2B5EF4-FFF2-40B4-BE49-F238E27FC236}">
              <a16:creationId xmlns:a16="http://schemas.microsoft.com/office/drawing/2014/main" id="{00000000-0008-0000-0200-0000FB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92" name="Text Box 73">
          <a:extLst>
            <a:ext uri="{FF2B5EF4-FFF2-40B4-BE49-F238E27FC236}">
              <a16:creationId xmlns:a16="http://schemas.microsoft.com/office/drawing/2014/main" id="{00000000-0008-0000-0200-0000FC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93" name="Text Box 74">
          <a:extLst>
            <a:ext uri="{FF2B5EF4-FFF2-40B4-BE49-F238E27FC236}">
              <a16:creationId xmlns:a16="http://schemas.microsoft.com/office/drawing/2014/main" id="{00000000-0008-0000-0200-0000FD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94" name="Text Box 75">
          <a:extLst>
            <a:ext uri="{FF2B5EF4-FFF2-40B4-BE49-F238E27FC236}">
              <a16:creationId xmlns:a16="http://schemas.microsoft.com/office/drawing/2014/main" id="{00000000-0008-0000-0200-0000FE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95" name="Text Box 77">
          <a:extLst>
            <a:ext uri="{FF2B5EF4-FFF2-40B4-BE49-F238E27FC236}">
              <a16:creationId xmlns:a16="http://schemas.microsoft.com/office/drawing/2014/main" id="{00000000-0008-0000-0200-0000FF0F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96" name="Text Box 78">
          <a:extLst>
            <a:ext uri="{FF2B5EF4-FFF2-40B4-BE49-F238E27FC236}">
              <a16:creationId xmlns:a16="http://schemas.microsoft.com/office/drawing/2014/main" id="{00000000-0008-0000-0200-000000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97" name="Text Box 80">
          <a:extLst>
            <a:ext uri="{FF2B5EF4-FFF2-40B4-BE49-F238E27FC236}">
              <a16:creationId xmlns:a16="http://schemas.microsoft.com/office/drawing/2014/main" id="{00000000-0008-0000-0200-000001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98" name="Text Box 81">
          <a:extLst>
            <a:ext uri="{FF2B5EF4-FFF2-40B4-BE49-F238E27FC236}">
              <a16:creationId xmlns:a16="http://schemas.microsoft.com/office/drawing/2014/main" id="{00000000-0008-0000-0200-000002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099" name="Text Box 39">
          <a:extLst>
            <a:ext uri="{FF2B5EF4-FFF2-40B4-BE49-F238E27FC236}">
              <a16:creationId xmlns:a16="http://schemas.microsoft.com/office/drawing/2014/main" id="{00000000-0008-0000-0200-000003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00" name="Text Box 40">
          <a:extLst>
            <a:ext uri="{FF2B5EF4-FFF2-40B4-BE49-F238E27FC236}">
              <a16:creationId xmlns:a16="http://schemas.microsoft.com/office/drawing/2014/main" id="{00000000-0008-0000-0200-000004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01" name="Text Box 41">
          <a:extLst>
            <a:ext uri="{FF2B5EF4-FFF2-40B4-BE49-F238E27FC236}">
              <a16:creationId xmlns:a16="http://schemas.microsoft.com/office/drawing/2014/main" id="{00000000-0008-0000-0200-000005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02" name="Text Box 42">
          <a:extLst>
            <a:ext uri="{FF2B5EF4-FFF2-40B4-BE49-F238E27FC236}">
              <a16:creationId xmlns:a16="http://schemas.microsoft.com/office/drawing/2014/main" id="{00000000-0008-0000-0200-000006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03" name="Text Box 43">
          <a:extLst>
            <a:ext uri="{FF2B5EF4-FFF2-40B4-BE49-F238E27FC236}">
              <a16:creationId xmlns:a16="http://schemas.microsoft.com/office/drawing/2014/main" id="{00000000-0008-0000-0200-000007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04" name="Text Box 44">
          <a:extLst>
            <a:ext uri="{FF2B5EF4-FFF2-40B4-BE49-F238E27FC236}">
              <a16:creationId xmlns:a16="http://schemas.microsoft.com/office/drawing/2014/main" id="{00000000-0008-0000-0200-000008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05" name="Text Box 45">
          <a:extLst>
            <a:ext uri="{FF2B5EF4-FFF2-40B4-BE49-F238E27FC236}">
              <a16:creationId xmlns:a16="http://schemas.microsoft.com/office/drawing/2014/main" id="{00000000-0008-0000-0200-000009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06" name="Text Box 46">
          <a:extLst>
            <a:ext uri="{FF2B5EF4-FFF2-40B4-BE49-F238E27FC236}">
              <a16:creationId xmlns:a16="http://schemas.microsoft.com/office/drawing/2014/main" id="{00000000-0008-0000-0200-00000A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07" name="Text Box 47">
          <a:extLst>
            <a:ext uri="{FF2B5EF4-FFF2-40B4-BE49-F238E27FC236}">
              <a16:creationId xmlns:a16="http://schemas.microsoft.com/office/drawing/2014/main" id="{00000000-0008-0000-0200-00000B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08" name="Text Box 48">
          <a:extLst>
            <a:ext uri="{FF2B5EF4-FFF2-40B4-BE49-F238E27FC236}">
              <a16:creationId xmlns:a16="http://schemas.microsoft.com/office/drawing/2014/main" id="{00000000-0008-0000-0200-00000C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09" name="Text Box 55">
          <a:extLst>
            <a:ext uri="{FF2B5EF4-FFF2-40B4-BE49-F238E27FC236}">
              <a16:creationId xmlns:a16="http://schemas.microsoft.com/office/drawing/2014/main" id="{00000000-0008-0000-0200-00000D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10" name="Text Box 56">
          <a:extLst>
            <a:ext uri="{FF2B5EF4-FFF2-40B4-BE49-F238E27FC236}">
              <a16:creationId xmlns:a16="http://schemas.microsoft.com/office/drawing/2014/main" id="{00000000-0008-0000-0200-00000E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11" name="Text Box 57">
          <a:extLst>
            <a:ext uri="{FF2B5EF4-FFF2-40B4-BE49-F238E27FC236}">
              <a16:creationId xmlns:a16="http://schemas.microsoft.com/office/drawing/2014/main" id="{00000000-0008-0000-0200-00000F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12" name="Text Box 58">
          <a:extLst>
            <a:ext uri="{FF2B5EF4-FFF2-40B4-BE49-F238E27FC236}">
              <a16:creationId xmlns:a16="http://schemas.microsoft.com/office/drawing/2014/main" id="{00000000-0008-0000-0200-000010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13" name="Text Box 59">
          <a:extLst>
            <a:ext uri="{FF2B5EF4-FFF2-40B4-BE49-F238E27FC236}">
              <a16:creationId xmlns:a16="http://schemas.microsoft.com/office/drawing/2014/main" id="{00000000-0008-0000-0200-000011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14" name="Text Box 60">
          <a:extLst>
            <a:ext uri="{FF2B5EF4-FFF2-40B4-BE49-F238E27FC236}">
              <a16:creationId xmlns:a16="http://schemas.microsoft.com/office/drawing/2014/main" id="{00000000-0008-0000-0200-000012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15" name="Text Box 61">
          <a:extLst>
            <a:ext uri="{FF2B5EF4-FFF2-40B4-BE49-F238E27FC236}">
              <a16:creationId xmlns:a16="http://schemas.microsoft.com/office/drawing/2014/main" id="{00000000-0008-0000-0200-000013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16" name="Text Box 62">
          <a:extLst>
            <a:ext uri="{FF2B5EF4-FFF2-40B4-BE49-F238E27FC236}">
              <a16:creationId xmlns:a16="http://schemas.microsoft.com/office/drawing/2014/main" id="{00000000-0008-0000-0200-000014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17" name="Text Box 63">
          <a:extLst>
            <a:ext uri="{FF2B5EF4-FFF2-40B4-BE49-F238E27FC236}">
              <a16:creationId xmlns:a16="http://schemas.microsoft.com/office/drawing/2014/main" id="{00000000-0008-0000-0200-000015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18" name="Text Box 64">
          <a:extLst>
            <a:ext uri="{FF2B5EF4-FFF2-40B4-BE49-F238E27FC236}">
              <a16:creationId xmlns:a16="http://schemas.microsoft.com/office/drawing/2014/main" id="{00000000-0008-0000-0200-000016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19" name="Text Box 66">
          <a:extLst>
            <a:ext uri="{FF2B5EF4-FFF2-40B4-BE49-F238E27FC236}">
              <a16:creationId xmlns:a16="http://schemas.microsoft.com/office/drawing/2014/main" id="{00000000-0008-0000-0200-000017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20" name="Text Box 67">
          <a:extLst>
            <a:ext uri="{FF2B5EF4-FFF2-40B4-BE49-F238E27FC236}">
              <a16:creationId xmlns:a16="http://schemas.microsoft.com/office/drawing/2014/main" id="{00000000-0008-0000-0200-000018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21" name="Text Box 68">
          <a:extLst>
            <a:ext uri="{FF2B5EF4-FFF2-40B4-BE49-F238E27FC236}">
              <a16:creationId xmlns:a16="http://schemas.microsoft.com/office/drawing/2014/main" id="{00000000-0008-0000-0200-000019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22" name="Text Box 69">
          <a:extLst>
            <a:ext uri="{FF2B5EF4-FFF2-40B4-BE49-F238E27FC236}">
              <a16:creationId xmlns:a16="http://schemas.microsoft.com/office/drawing/2014/main" id="{00000000-0008-0000-0200-00001A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23" name="Text Box 70">
          <a:extLst>
            <a:ext uri="{FF2B5EF4-FFF2-40B4-BE49-F238E27FC236}">
              <a16:creationId xmlns:a16="http://schemas.microsoft.com/office/drawing/2014/main" id="{00000000-0008-0000-0200-00001B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24" name="Text Box 71">
          <a:extLst>
            <a:ext uri="{FF2B5EF4-FFF2-40B4-BE49-F238E27FC236}">
              <a16:creationId xmlns:a16="http://schemas.microsoft.com/office/drawing/2014/main" id="{00000000-0008-0000-0200-00001C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25" name="Text Box 72">
          <a:extLst>
            <a:ext uri="{FF2B5EF4-FFF2-40B4-BE49-F238E27FC236}">
              <a16:creationId xmlns:a16="http://schemas.microsoft.com/office/drawing/2014/main" id="{00000000-0008-0000-0200-00001D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26" name="Text Box 73">
          <a:extLst>
            <a:ext uri="{FF2B5EF4-FFF2-40B4-BE49-F238E27FC236}">
              <a16:creationId xmlns:a16="http://schemas.microsoft.com/office/drawing/2014/main" id="{00000000-0008-0000-0200-00001E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27" name="Text Box 74">
          <a:extLst>
            <a:ext uri="{FF2B5EF4-FFF2-40B4-BE49-F238E27FC236}">
              <a16:creationId xmlns:a16="http://schemas.microsoft.com/office/drawing/2014/main" id="{00000000-0008-0000-0200-00001F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28" name="Text Box 75">
          <a:extLst>
            <a:ext uri="{FF2B5EF4-FFF2-40B4-BE49-F238E27FC236}">
              <a16:creationId xmlns:a16="http://schemas.microsoft.com/office/drawing/2014/main" id="{00000000-0008-0000-0200-000020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29" name="Text Box 77">
          <a:extLst>
            <a:ext uri="{FF2B5EF4-FFF2-40B4-BE49-F238E27FC236}">
              <a16:creationId xmlns:a16="http://schemas.microsoft.com/office/drawing/2014/main" id="{00000000-0008-0000-0200-000021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30" name="Text Box 78">
          <a:extLst>
            <a:ext uri="{FF2B5EF4-FFF2-40B4-BE49-F238E27FC236}">
              <a16:creationId xmlns:a16="http://schemas.microsoft.com/office/drawing/2014/main" id="{00000000-0008-0000-0200-000022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31" name="Text Box 80">
          <a:extLst>
            <a:ext uri="{FF2B5EF4-FFF2-40B4-BE49-F238E27FC236}">
              <a16:creationId xmlns:a16="http://schemas.microsoft.com/office/drawing/2014/main" id="{00000000-0008-0000-0200-000023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32" name="Text Box 81">
          <a:extLst>
            <a:ext uri="{FF2B5EF4-FFF2-40B4-BE49-F238E27FC236}">
              <a16:creationId xmlns:a16="http://schemas.microsoft.com/office/drawing/2014/main" id="{00000000-0008-0000-0200-000024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33" name="Text Box 39">
          <a:extLst>
            <a:ext uri="{FF2B5EF4-FFF2-40B4-BE49-F238E27FC236}">
              <a16:creationId xmlns:a16="http://schemas.microsoft.com/office/drawing/2014/main" id="{00000000-0008-0000-0200-000025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34" name="Text Box 40">
          <a:extLst>
            <a:ext uri="{FF2B5EF4-FFF2-40B4-BE49-F238E27FC236}">
              <a16:creationId xmlns:a16="http://schemas.microsoft.com/office/drawing/2014/main" id="{00000000-0008-0000-0200-000026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35" name="Text Box 41">
          <a:extLst>
            <a:ext uri="{FF2B5EF4-FFF2-40B4-BE49-F238E27FC236}">
              <a16:creationId xmlns:a16="http://schemas.microsoft.com/office/drawing/2014/main" id="{00000000-0008-0000-0200-000027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36" name="Text Box 42">
          <a:extLst>
            <a:ext uri="{FF2B5EF4-FFF2-40B4-BE49-F238E27FC236}">
              <a16:creationId xmlns:a16="http://schemas.microsoft.com/office/drawing/2014/main" id="{00000000-0008-0000-0200-000028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37" name="Text Box 43">
          <a:extLst>
            <a:ext uri="{FF2B5EF4-FFF2-40B4-BE49-F238E27FC236}">
              <a16:creationId xmlns:a16="http://schemas.microsoft.com/office/drawing/2014/main" id="{00000000-0008-0000-0200-000029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38" name="Text Box 44">
          <a:extLst>
            <a:ext uri="{FF2B5EF4-FFF2-40B4-BE49-F238E27FC236}">
              <a16:creationId xmlns:a16="http://schemas.microsoft.com/office/drawing/2014/main" id="{00000000-0008-0000-0200-00002A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39" name="Text Box 45">
          <a:extLst>
            <a:ext uri="{FF2B5EF4-FFF2-40B4-BE49-F238E27FC236}">
              <a16:creationId xmlns:a16="http://schemas.microsoft.com/office/drawing/2014/main" id="{00000000-0008-0000-0200-00002B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40" name="Text Box 46">
          <a:extLst>
            <a:ext uri="{FF2B5EF4-FFF2-40B4-BE49-F238E27FC236}">
              <a16:creationId xmlns:a16="http://schemas.microsoft.com/office/drawing/2014/main" id="{00000000-0008-0000-0200-00002C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41" name="Text Box 47">
          <a:extLst>
            <a:ext uri="{FF2B5EF4-FFF2-40B4-BE49-F238E27FC236}">
              <a16:creationId xmlns:a16="http://schemas.microsoft.com/office/drawing/2014/main" id="{00000000-0008-0000-0200-00002D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42" name="Text Box 48">
          <a:extLst>
            <a:ext uri="{FF2B5EF4-FFF2-40B4-BE49-F238E27FC236}">
              <a16:creationId xmlns:a16="http://schemas.microsoft.com/office/drawing/2014/main" id="{00000000-0008-0000-0200-00002E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43" name="Text Box 55">
          <a:extLst>
            <a:ext uri="{FF2B5EF4-FFF2-40B4-BE49-F238E27FC236}">
              <a16:creationId xmlns:a16="http://schemas.microsoft.com/office/drawing/2014/main" id="{00000000-0008-0000-0200-00002F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44" name="Text Box 56">
          <a:extLst>
            <a:ext uri="{FF2B5EF4-FFF2-40B4-BE49-F238E27FC236}">
              <a16:creationId xmlns:a16="http://schemas.microsoft.com/office/drawing/2014/main" id="{00000000-0008-0000-0200-000030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45" name="Text Box 57">
          <a:extLst>
            <a:ext uri="{FF2B5EF4-FFF2-40B4-BE49-F238E27FC236}">
              <a16:creationId xmlns:a16="http://schemas.microsoft.com/office/drawing/2014/main" id="{00000000-0008-0000-0200-000031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46" name="Text Box 58">
          <a:extLst>
            <a:ext uri="{FF2B5EF4-FFF2-40B4-BE49-F238E27FC236}">
              <a16:creationId xmlns:a16="http://schemas.microsoft.com/office/drawing/2014/main" id="{00000000-0008-0000-0200-000032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47" name="Text Box 59">
          <a:extLst>
            <a:ext uri="{FF2B5EF4-FFF2-40B4-BE49-F238E27FC236}">
              <a16:creationId xmlns:a16="http://schemas.microsoft.com/office/drawing/2014/main" id="{00000000-0008-0000-0200-000033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48" name="Text Box 60">
          <a:extLst>
            <a:ext uri="{FF2B5EF4-FFF2-40B4-BE49-F238E27FC236}">
              <a16:creationId xmlns:a16="http://schemas.microsoft.com/office/drawing/2014/main" id="{00000000-0008-0000-0200-000034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49" name="Text Box 61">
          <a:extLst>
            <a:ext uri="{FF2B5EF4-FFF2-40B4-BE49-F238E27FC236}">
              <a16:creationId xmlns:a16="http://schemas.microsoft.com/office/drawing/2014/main" id="{00000000-0008-0000-0200-000035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50" name="Text Box 62">
          <a:extLst>
            <a:ext uri="{FF2B5EF4-FFF2-40B4-BE49-F238E27FC236}">
              <a16:creationId xmlns:a16="http://schemas.microsoft.com/office/drawing/2014/main" id="{00000000-0008-0000-0200-000036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51" name="Text Box 63">
          <a:extLst>
            <a:ext uri="{FF2B5EF4-FFF2-40B4-BE49-F238E27FC236}">
              <a16:creationId xmlns:a16="http://schemas.microsoft.com/office/drawing/2014/main" id="{00000000-0008-0000-0200-000037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52" name="Text Box 64">
          <a:extLst>
            <a:ext uri="{FF2B5EF4-FFF2-40B4-BE49-F238E27FC236}">
              <a16:creationId xmlns:a16="http://schemas.microsoft.com/office/drawing/2014/main" id="{00000000-0008-0000-0200-000038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53" name="Text Box 66">
          <a:extLst>
            <a:ext uri="{FF2B5EF4-FFF2-40B4-BE49-F238E27FC236}">
              <a16:creationId xmlns:a16="http://schemas.microsoft.com/office/drawing/2014/main" id="{00000000-0008-0000-0200-000039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54" name="Text Box 67">
          <a:extLst>
            <a:ext uri="{FF2B5EF4-FFF2-40B4-BE49-F238E27FC236}">
              <a16:creationId xmlns:a16="http://schemas.microsoft.com/office/drawing/2014/main" id="{00000000-0008-0000-0200-00003A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55" name="Text Box 68">
          <a:extLst>
            <a:ext uri="{FF2B5EF4-FFF2-40B4-BE49-F238E27FC236}">
              <a16:creationId xmlns:a16="http://schemas.microsoft.com/office/drawing/2014/main" id="{00000000-0008-0000-0200-00003B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56" name="Text Box 69">
          <a:extLst>
            <a:ext uri="{FF2B5EF4-FFF2-40B4-BE49-F238E27FC236}">
              <a16:creationId xmlns:a16="http://schemas.microsoft.com/office/drawing/2014/main" id="{00000000-0008-0000-0200-00003C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57" name="Text Box 70">
          <a:extLst>
            <a:ext uri="{FF2B5EF4-FFF2-40B4-BE49-F238E27FC236}">
              <a16:creationId xmlns:a16="http://schemas.microsoft.com/office/drawing/2014/main" id="{00000000-0008-0000-0200-00003D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58" name="Text Box 71">
          <a:extLst>
            <a:ext uri="{FF2B5EF4-FFF2-40B4-BE49-F238E27FC236}">
              <a16:creationId xmlns:a16="http://schemas.microsoft.com/office/drawing/2014/main" id="{00000000-0008-0000-0200-00003E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59" name="Text Box 72">
          <a:extLst>
            <a:ext uri="{FF2B5EF4-FFF2-40B4-BE49-F238E27FC236}">
              <a16:creationId xmlns:a16="http://schemas.microsoft.com/office/drawing/2014/main" id="{00000000-0008-0000-0200-00003F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60" name="Text Box 73">
          <a:extLst>
            <a:ext uri="{FF2B5EF4-FFF2-40B4-BE49-F238E27FC236}">
              <a16:creationId xmlns:a16="http://schemas.microsoft.com/office/drawing/2014/main" id="{00000000-0008-0000-0200-000040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61" name="Text Box 74">
          <a:extLst>
            <a:ext uri="{FF2B5EF4-FFF2-40B4-BE49-F238E27FC236}">
              <a16:creationId xmlns:a16="http://schemas.microsoft.com/office/drawing/2014/main" id="{00000000-0008-0000-0200-000041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62" name="Text Box 75">
          <a:extLst>
            <a:ext uri="{FF2B5EF4-FFF2-40B4-BE49-F238E27FC236}">
              <a16:creationId xmlns:a16="http://schemas.microsoft.com/office/drawing/2014/main" id="{00000000-0008-0000-0200-000042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63" name="Text Box 77">
          <a:extLst>
            <a:ext uri="{FF2B5EF4-FFF2-40B4-BE49-F238E27FC236}">
              <a16:creationId xmlns:a16="http://schemas.microsoft.com/office/drawing/2014/main" id="{00000000-0008-0000-0200-000043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64" name="Text Box 78">
          <a:extLst>
            <a:ext uri="{FF2B5EF4-FFF2-40B4-BE49-F238E27FC236}">
              <a16:creationId xmlns:a16="http://schemas.microsoft.com/office/drawing/2014/main" id="{00000000-0008-0000-0200-000044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65" name="Text Box 80">
          <a:extLst>
            <a:ext uri="{FF2B5EF4-FFF2-40B4-BE49-F238E27FC236}">
              <a16:creationId xmlns:a16="http://schemas.microsoft.com/office/drawing/2014/main" id="{00000000-0008-0000-0200-000045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66" name="Text Box 81">
          <a:extLst>
            <a:ext uri="{FF2B5EF4-FFF2-40B4-BE49-F238E27FC236}">
              <a16:creationId xmlns:a16="http://schemas.microsoft.com/office/drawing/2014/main" id="{00000000-0008-0000-0200-000046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67" name="Text Box 3">
          <a:extLst>
            <a:ext uri="{FF2B5EF4-FFF2-40B4-BE49-F238E27FC236}">
              <a16:creationId xmlns:a16="http://schemas.microsoft.com/office/drawing/2014/main" id="{00000000-0008-0000-0200-000047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68" name="Text Box 4">
          <a:extLst>
            <a:ext uri="{FF2B5EF4-FFF2-40B4-BE49-F238E27FC236}">
              <a16:creationId xmlns:a16="http://schemas.microsoft.com/office/drawing/2014/main" id="{00000000-0008-0000-0200-000048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69" name="Text Box 5">
          <a:extLst>
            <a:ext uri="{FF2B5EF4-FFF2-40B4-BE49-F238E27FC236}">
              <a16:creationId xmlns:a16="http://schemas.microsoft.com/office/drawing/2014/main" id="{00000000-0008-0000-0200-000049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70" name="Text Box 6">
          <a:extLst>
            <a:ext uri="{FF2B5EF4-FFF2-40B4-BE49-F238E27FC236}">
              <a16:creationId xmlns:a16="http://schemas.microsoft.com/office/drawing/2014/main" id="{00000000-0008-0000-0200-00004A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71" name="Text Box 7">
          <a:extLst>
            <a:ext uri="{FF2B5EF4-FFF2-40B4-BE49-F238E27FC236}">
              <a16:creationId xmlns:a16="http://schemas.microsoft.com/office/drawing/2014/main" id="{00000000-0008-0000-0200-00004B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72" name="Text Box 8">
          <a:extLst>
            <a:ext uri="{FF2B5EF4-FFF2-40B4-BE49-F238E27FC236}">
              <a16:creationId xmlns:a16="http://schemas.microsoft.com/office/drawing/2014/main" id="{00000000-0008-0000-0200-00004C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73" name="Text Box 9">
          <a:extLst>
            <a:ext uri="{FF2B5EF4-FFF2-40B4-BE49-F238E27FC236}">
              <a16:creationId xmlns:a16="http://schemas.microsoft.com/office/drawing/2014/main" id="{00000000-0008-0000-0200-00004D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74" name="Text Box 10">
          <a:extLst>
            <a:ext uri="{FF2B5EF4-FFF2-40B4-BE49-F238E27FC236}">
              <a16:creationId xmlns:a16="http://schemas.microsoft.com/office/drawing/2014/main" id="{00000000-0008-0000-0200-00004E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75" name="Text Box 11">
          <a:extLst>
            <a:ext uri="{FF2B5EF4-FFF2-40B4-BE49-F238E27FC236}">
              <a16:creationId xmlns:a16="http://schemas.microsoft.com/office/drawing/2014/main" id="{00000000-0008-0000-0200-00004F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76" name="Text Box 12">
          <a:extLst>
            <a:ext uri="{FF2B5EF4-FFF2-40B4-BE49-F238E27FC236}">
              <a16:creationId xmlns:a16="http://schemas.microsoft.com/office/drawing/2014/main" id="{00000000-0008-0000-0200-000050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77" name="Text Box 49">
          <a:extLst>
            <a:ext uri="{FF2B5EF4-FFF2-40B4-BE49-F238E27FC236}">
              <a16:creationId xmlns:a16="http://schemas.microsoft.com/office/drawing/2014/main" id="{00000000-0008-0000-0200-000051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78" name="Text Box 50">
          <a:extLst>
            <a:ext uri="{FF2B5EF4-FFF2-40B4-BE49-F238E27FC236}">
              <a16:creationId xmlns:a16="http://schemas.microsoft.com/office/drawing/2014/main" id="{00000000-0008-0000-0200-000052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79" name="Text Box 52">
          <a:extLst>
            <a:ext uri="{FF2B5EF4-FFF2-40B4-BE49-F238E27FC236}">
              <a16:creationId xmlns:a16="http://schemas.microsoft.com/office/drawing/2014/main" id="{00000000-0008-0000-0200-000053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80" name="Text Box 53">
          <a:extLst>
            <a:ext uri="{FF2B5EF4-FFF2-40B4-BE49-F238E27FC236}">
              <a16:creationId xmlns:a16="http://schemas.microsoft.com/office/drawing/2014/main" id="{00000000-0008-0000-0200-000054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81" name="Text Box 3">
          <a:extLst>
            <a:ext uri="{FF2B5EF4-FFF2-40B4-BE49-F238E27FC236}">
              <a16:creationId xmlns:a16="http://schemas.microsoft.com/office/drawing/2014/main" id="{00000000-0008-0000-0200-000055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82" name="Text Box 4">
          <a:extLst>
            <a:ext uri="{FF2B5EF4-FFF2-40B4-BE49-F238E27FC236}">
              <a16:creationId xmlns:a16="http://schemas.microsoft.com/office/drawing/2014/main" id="{00000000-0008-0000-0200-000056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83" name="Text Box 5">
          <a:extLst>
            <a:ext uri="{FF2B5EF4-FFF2-40B4-BE49-F238E27FC236}">
              <a16:creationId xmlns:a16="http://schemas.microsoft.com/office/drawing/2014/main" id="{00000000-0008-0000-0200-000057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84" name="Text Box 6">
          <a:extLst>
            <a:ext uri="{FF2B5EF4-FFF2-40B4-BE49-F238E27FC236}">
              <a16:creationId xmlns:a16="http://schemas.microsoft.com/office/drawing/2014/main" id="{00000000-0008-0000-0200-000058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85" name="Text Box 7">
          <a:extLst>
            <a:ext uri="{FF2B5EF4-FFF2-40B4-BE49-F238E27FC236}">
              <a16:creationId xmlns:a16="http://schemas.microsoft.com/office/drawing/2014/main" id="{00000000-0008-0000-0200-000059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86" name="Text Box 8">
          <a:extLst>
            <a:ext uri="{FF2B5EF4-FFF2-40B4-BE49-F238E27FC236}">
              <a16:creationId xmlns:a16="http://schemas.microsoft.com/office/drawing/2014/main" id="{00000000-0008-0000-0200-00005A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87" name="Text Box 9">
          <a:extLst>
            <a:ext uri="{FF2B5EF4-FFF2-40B4-BE49-F238E27FC236}">
              <a16:creationId xmlns:a16="http://schemas.microsoft.com/office/drawing/2014/main" id="{00000000-0008-0000-0200-00005B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88" name="Text Box 10">
          <a:extLst>
            <a:ext uri="{FF2B5EF4-FFF2-40B4-BE49-F238E27FC236}">
              <a16:creationId xmlns:a16="http://schemas.microsoft.com/office/drawing/2014/main" id="{00000000-0008-0000-0200-00005C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89" name="Text Box 11">
          <a:extLst>
            <a:ext uri="{FF2B5EF4-FFF2-40B4-BE49-F238E27FC236}">
              <a16:creationId xmlns:a16="http://schemas.microsoft.com/office/drawing/2014/main" id="{00000000-0008-0000-0200-00005D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90" name="Text Box 12">
          <a:extLst>
            <a:ext uri="{FF2B5EF4-FFF2-40B4-BE49-F238E27FC236}">
              <a16:creationId xmlns:a16="http://schemas.microsoft.com/office/drawing/2014/main" id="{00000000-0008-0000-0200-00005E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91" name="Text Box 39">
          <a:extLst>
            <a:ext uri="{FF2B5EF4-FFF2-40B4-BE49-F238E27FC236}">
              <a16:creationId xmlns:a16="http://schemas.microsoft.com/office/drawing/2014/main" id="{00000000-0008-0000-0200-00005F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92" name="Text Box 40">
          <a:extLst>
            <a:ext uri="{FF2B5EF4-FFF2-40B4-BE49-F238E27FC236}">
              <a16:creationId xmlns:a16="http://schemas.microsoft.com/office/drawing/2014/main" id="{00000000-0008-0000-0200-000060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93" name="Text Box 41">
          <a:extLst>
            <a:ext uri="{FF2B5EF4-FFF2-40B4-BE49-F238E27FC236}">
              <a16:creationId xmlns:a16="http://schemas.microsoft.com/office/drawing/2014/main" id="{00000000-0008-0000-0200-000061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94" name="Text Box 42">
          <a:extLst>
            <a:ext uri="{FF2B5EF4-FFF2-40B4-BE49-F238E27FC236}">
              <a16:creationId xmlns:a16="http://schemas.microsoft.com/office/drawing/2014/main" id="{00000000-0008-0000-0200-000062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95" name="Text Box 43">
          <a:extLst>
            <a:ext uri="{FF2B5EF4-FFF2-40B4-BE49-F238E27FC236}">
              <a16:creationId xmlns:a16="http://schemas.microsoft.com/office/drawing/2014/main" id="{00000000-0008-0000-0200-000063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96" name="Text Box 44">
          <a:extLst>
            <a:ext uri="{FF2B5EF4-FFF2-40B4-BE49-F238E27FC236}">
              <a16:creationId xmlns:a16="http://schemas.microsoft.com/office/drawing/2014/main" id="{00000000-0008-0000-0200-000064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97" name="Text Box 45">
          <a:extLst>
            <a:ext uri="{FF2B5EF4-FFF2-40B4-BE49-F238E27FC236}">
              <a16:creationId xmlns:a16="http://schemas.microsoft.com/office/drawing/2014/main" id="{00000000-0008-0000-0200-000065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98" name="Text Box 46">
          <a:extLst>
            <a:ext uri="{FF2B5EF4-FFF2-40B4-BE49-F238E27FC236}">
              <a16:creationId xmlns:a16="http://schemas.microsoft.com/office/drawing/2014/main" id="{00000000-0008-0000-0200-000066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199" name="Text Box 47">
          <a:extLst>
            <a:ext uri="{FF2B5EF4-FFF2-40B4-BE49-F238E27FC236}">
              <a16:creationId xmlns:a16="http://schemas.microsoft.com/office/drawing/2014/main" id="{00000000-0008-0000-0200-000067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00" name="Text Box 48">
          <a:extLst>
            <a:ext uri="{FF2B5EF4-FFF2-40B4-BE49-F238E27FC236}">
              <a16:creationId xmlns:a16="http://schemas.microsoft.com/office/drawing/2014/main" id="{00000000-0008-0000-0200-000068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01" name="Text Box 49">
          <a:extLst>
            <a:ext uri="{FF2B5EF4-FFF2-40B4-BE49-F238E27FC236}">
              <a16:creationId xmlns:a16="http://schemas.microsoft.com/office/drawing/2014/main" id="{00000000-0008-0000-0200-000069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02" name="Text Box 50">
          <a:extLst>
            <a:ext uri="{FF2B5EF4-FFF2-40B4-BE49-F238E27FC236}">
              <a16:creationId xmlns:a16="http://schemas.microsoft.com/office/drawing/2014/main" id="{00000000-0008-0000-0200-00006A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03" name="Text Box 52">
          <a:extLst>
            <a:ext uri="{FF2B5EF4-FFF2-40B4-BE49-F238E27FC236}">
              <a16:creationId xmlns:a16="http://schemas.microsoft.com/office/drawing/2014/main" id="{00000000-0008-0000-0200-00006B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04" name="Text Box 53">
          <a:extLst>
            <a:ext uri="{FF2B5EF4-FFF2-40B4-BE49-F238E27FC236}">
              <a16:creationId xmlns:a16="http://schemas.microsoft.com/office/drawing/2014/main" id="{00000000-0008-0000-0200-00006C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05" name="Text Box 55">
          <a:extLst>
            <a:ext uri="{FF2B5EF4-FFF2-40B4-BE49-F238E27FC236}">
              <a16:creationId xmlns:a16="http://schemas.microsoft.com/office/drawing/2014/main" id="{00000000-0008-0000-0200-00006D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06" name="Text Box 56">
          <a:extLst>
            <a:ext uri="{FF2B5EF4-FFF2-40B4-BE49-F238E27FC236}">
              <a16:creationId xmlns:a16="http://schemas.microsoft.com/office/drawing/2014/main" id="{00000000-0008-0000-0200-00006E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07" name="Text Box 57">
          <a:extLst>
            <a:ext uri="{FF2B5EF4-FFF2-40B4-BE49-F238E27FC236}">
              <a16:creationId xmlns:a16="http://schemas.microsoft.com/office/drawing/2014/main" id="{00000000-0008-0000-0200-00006F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08" name="Text Box 58">
          <a:extLst>
            <a:ext uri="{FF2B5EF4-FFF2-40B4-BE49-F238E27FC236}">
              <a16:creationId xmlns:a16="http://schemas.microsoft.com/office/drawing/2014/main" id="{00000000-0008-0000-0200-000070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09" name="Text Box 59">
          <a:extLst>
            <a:ext uri="{FF2B5EF4-FFF2-40B4-BE49-F238E27FC236}">
              <a16:creationId xmlns:a16="http://schemas.microsoft.com/office/drawing/2014/main" id="{00000000-0008-0000-0200-000071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10" name="Text Box 60">
          <a:extLst>
            <a:ext uri="{FF2B5EF4-FFF2-40B4-BE49-F238E27FC236}">
              <a16:creationId xmlns:a16="http://schemas.microsoft.com/office/drawing/2014/main" id="{00000000-0008-0000-0200-000072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11" name="Text Box 61">
          <a:extLst>
            <a:ext uri="{FF2B5EF4-FFF2-40B4-BE49-F238E27FC236}">
              <a16:creationId xmlns:a16="http://schemas.microsoft.com/office/drawing/2014/main" id="{00000000-0008-0000-0200-000073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12" name="Text Box 62">
          <a:extLst>
            <a:ext uri="{FF2B5EF4-FFF2-40B4-BE49-F238E27FC236}">
              <a16:creationId xmlns:a16="http://schemas.microsoft.com/office/drawing/2014/main" id="{00000000-0008-0000-0200-000074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13" name="Text Box 63">
          <a:extLst>
            <a:ext uri="{FF2B5EF4-FFF2-40B4-BE49-F238E27FC236}">
              <a16:creationId xmlns:a16="http://schemas.microsoft.com/office/drawing/2014/main" id="{00000000-0008-0000-0200-000075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14" name="Text Box 64">
          <a:extLst>
            <a:ext uri="{FF2B5EF4-FFF2-40B4-BE49-F238E27FC236}">
              <a16:creationId xmlns:a16="http://schemas.microsoft.com/office/drawing/2014/main" id="{00000000-0008-0000-0200-000076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15" name="Text Box 66">
          <a:extLst>
            <a:ext uri="{FF2B5EF4-FFF2-40B4-BE49-F238E27FC236}">
              <a16:creationId xmlns:a16="http://schemas.microsoft.com/office/drawing/2014/main" id="{00000000-0008-0000-0200-000077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16" name="Text Box 67">
          <a:extLst>
            <a:ext uri="{FF2B5EF4-FFF2-40B4-BE49-F238E27FC236}">
              <a16:creationId xmlns:a16="http://schemas.microsoft.com/office/drawing/2014/main" id="{00000000-0008-0000-0200-000078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17" name="Text Box 68">
          <a:extLst>
            <a:ext uri="{FF2B5EF4-FFF2-40B4-BE49-F238E27FC236}">
              <a16:creationId xmlns:a16="http://schemas.microsoft.com/office/drawing/2014/main" id="{00000000-0008-0000-0200-000079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18" name="Text Box 69">
          <a:extLst>
            <a:ext uri="{FF2B5EF4-FFF2-40B4-BE49-F238E27FC236}">
              <a16:creationId xmlns:a16="http://schemas.microsoft.com/office/drawing/2014/main" id="{00000000-0008-0000-0200-00007A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19" name="Text Box 70">
          <a:extLst>
            <a:ext uri="{FF2B5EF4-FFF2-40B4-BE49-F238E27FC236}">
              <a16:creationId xmlns:a16="http://schemas.microsoft.com/office/drawing/2014/main" id="{00000000-0008-0000-0200-00007B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20" name="Text Box 71">
          <a:extLst>
            <a:ext uri="{FF2B5EF4-FFF2-40B4-BE49-F238E27FC236}">
              <a16:creationId xmlns:a16="http://schemas.microsoft.com/office/drawing/2014/main" id="{00000000-0008-0000-0200-00007C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21" name="Text Box 72">
          <a:extLst>
            <a:ext uri="{FF2B5EF4-FFF2-40B4-BE49-F238E27FC236}">
              <a16:creationId xmlns:a16="http://schemas.microsoft.com/office/drawing/2014/main" id="{00000000-0008-0000-0200-00007D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22" name="Text Box 73">
          <a:extLst>
            <a:ext uri="{FF2B5EF4-FFF2-40B4-BE49-F238E27FC236}">
              <a16:creationId xmlns:a16="http://schemas.microsoft.com/office/drawing/2014/main" id="{00000000-0008-0000-0200-00007E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23" name="Text Box 74">
          <a:extLst>
            <a:ext uri="{FF2B5EF4-FFF2-40B4-BE49-F238E27FC236}">
              <a16:creationId xmlns:a16="http://schemas.microsoft.com/office/drawing/2014/main" id="{00000000-0008-0000-0200-00007F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24" name="Text Box 75">
          <a:extLst>
            <a:ext uri="{FF2B5EF4-FFF2-40B4-BE49-F238E27FC236}">
              <a16:creationId xmlns:a16="http://schemas.microsoft.com/office/drawing/2014/main" id="{00000000-0008-0000-0200-000080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25" name="Text Box 77">
          <a:extLst>
            <a:ext uri="{FF2B5EF4-FFF2-40B4-BE49-F238E27FC236}">
              <a16:creationId xmlns:a16="http://schemas.microsoft.com/office/drawing/2014/main" id="{00000000-0008-0000-0200-000081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26" name="Text Box 78">
          <a:extLst>
            <a:ext uri="{FF2B5EF4-FFF2-40B4-BE49-F238E27FC236}">
              <a16:creationId xmlns:a16="http://schemas.microsoft.com/office/drawing/2014/main" id="{00000000-0008-0000-0200-000082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27" name="Text Box 80">
          <a:extLst>
            <a:ext uri="{FF2B5EF4-FFF2-40B4-BE49-F238E27FC236}">
              <a16:creationId xmlns:a16="http://schemas.microsoft.com/office/drawing/2014/main" id="{00000000-0008-0000-0200-000083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28" name="Text Box 81">
          <a:extLst>
            <a:ext uri="{FF2B5EF4-FFF2-40B4-BE49-F238E27FC236}">
              <a16:creationId xmlns:a16="http://schemas.microsoft.com/office/drawing/2014/main" id="{00000000-0008-0000-0200-000084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29" name="Text Box 39">
          <a:extLst>
            <a:ext uri="{FF2B5EF4-FFF2-40B4-BE49-F238E27FC236}">
              <a16:creationId xmlns:a16="http://schemas.microsoft.com/office/drawing/2014/main" id="{00000000-0008-0000-0200-000085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30" name="Text Box 40">
          <a:extLst>
            <a:ext uri="{FF2B5EF4-FFF2-40B4-BE49-F238E27FC236}">
              <a16:creationId xmlns:a16="http://schemas.microsoft.com/office/drawing/2014/main" id="{00000000-0008-0000-0200-000086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31" name="Text Box 41">
          <a:extLst>
            <a:ext uri="{FF2B5EF4-FFF2-40B4-BE49-F238E27FC236}">
              <a16:creationId xmlns:a16="http://schemas.microsoft.com/office/drawing/2014/main" id="{00000000-0008-0000-0200-000087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32" name="Text Box 42">
          <a:extLst>
            <a:ext uri="{FF2B5EF4-FFF2-40B4-BE49-F238E27FC236}">
              <a16:creationId xmlns:a16="http://schemas.microsoft.com/office/drawing/2014/main" id="{00000000-0008-0000-0200-000088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33" name="Text Box 43">
          <a:extLst>
            <a:ext uri="{FF2B5EF4-FFF2-40B4-BE49-F238E27FC236}">
              <a16:creationId xmlns:a16="http://schemas.microsoft.com/office/drawing/2014/main" id="{00000000-0008-0000-0200-000089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34" name="Text Box 44">
          <a:extLst>
            <a:ext uri="{FF2B5EF4-FFF2-40B4-BE49-F238E27FC236}">
              <a16:creationId xmlns:a16="http://schemas.microsoft.com/office/drawing/2014/main" id="{00000000-0008-0000-0200-00008A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35" name="Text Box 45">
          <a:extLst>
            <a:ext uri="{FF2B5EF4-FFF2-40B4-BE49-F238E27FC236}">
              <a16:creationId xmlns:a16="http://schemas.microsoft.com/office/drawing/2014/main" id="{00000000-0008-0000-0200-00008B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36" name="Text Box 46">
          <a:extLst>
            <a:ext uri="{FF2B5EF4-FFF2-40B4-BE49-F238E27FC236}">
              <a16:creationId xmlns:a16="http://schemas.microsoft.com/office/drawing/2014/main" id="{00000000-0008-0000-0200-00008C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37" name="Text Box 47">
          <a:extLst>
            <a:ext uri="{FF2B5EF4-FFF2-40B4-BE49-F238E27FC236}">
              <a16:creationId xmlns:a16="http://schemas.microsoft.com/office/drawing/2014/main" id="{00000000-0008-0000-0200-00008D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38" name="Text Box 48">
          <a:extLst>
            <a:ext uri="{FF2B5EF4-FFF2-40B4-BE49-F238E27FC236}">
              <a16:creationId xmlns:a16="http://schemas.microsoft.com/office/drawing/2014/main" id="{00000000-0008-0000-0200-00008E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39" name="Text Box 55">
          <a:extLst>
            <a:ext uri="{FF2B5EF4-FFF2-40B4-BE49-F238E27FC236}">
              <a16:creationId xmlns:a16="http://schemas.microsoft.com/office/drawing/2014/main" id="{00000000-0008-0000-0200-00008F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40" name="Text Box 56">
          <a:extLst>
            <a:ext uri="{FF2B5EF4-FFF2-40B4-BE49-F238E27FC236}">
              <a16:creationId xmlns:a16="http://schemas.microsoft.com/office/drawing/2014/main" id="{00000000-0008-0000-0200-000090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41" name="Text Box 57">
          <a:extLst>
            <a:ext uri="{FF2B5EF4-FFF2-40B4-BE49-F238E27FC236}">
              <a16:creationId xmlns:a16="http://schemas.microsoft.com/office/drawing/2014/main" id="{00000000-0008-0000-0200-000091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42" name="Text Box 58">
          <a:extLst>
            <a:ext uri="{FF2B5EF4-FFF2-40B4-BE49-F238E27FC236}">
              <a16:creationId xmlns:a16="http://schemas.microsoft.com/office/drawing/2014/main" id="{00000000-0008-0000-0200-000092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43" name="Text Box 59">
          <a:extLst>
            <a:ext uri="{FF2B5EF4-FFF2-40B4-BE49-F238E27FC236}">
              <a16:creationId xmlns:a16="http://schemas.microsoft.com/office/drawing/2014/main" id="{00000000-0008-0000-0200-000093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44" name="Text Box 60">
          <a:extLst>
            <a:ext uri="{FF2B5EF4-FFF2-40B4-BE49-F238E27FC236}">
              <a16:creationId xmlns:a16="http://schemas.microsoft.com/office/drawing/2014/main" id="{00000000-0008-0000-0200-000094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45" name="Text Box 61">
          <a:extLst>
            <a:ext uri="{FF2B5EF4-FFF2-40B4-BE49-F238E27FC236}">
              <a16:creationId xmlns:a16="http://schemas.microsoft.com/office/drawing/2014/main" id="{00000000-0008-0000-0200-000095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46" name="Text Box 62">
          <a:extLst>
            <a:ext uri="{FF2B5EF4-FFF2-40B4-BE49-F238E27FC236}">
              <a16:creationId xmlns:a16="http://schemas.microsoft.com/office/drawing/2014/main" id="{00000000-0008-0000-0200-000096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47" name="Text Box 63">
          <a:extLst>
            <a:ext uri="{FF2B5EF4-FFF2-40B4-BE49-F238E27FC236}">
              <a16:creationId xmlns:a16="http://schemas.microsoft.com/office/drawing/2014/main" id="{00000000-0008-0000-0200-000097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48" name="Text Box 64">
          <a:extLst>
            <a:ext uri="{FF2B5EF4-FFF2-40B4-BE49-F238E27FC236}">
              <a16:creationId xmlns:a16="http://schemas.microsoft.com/office/drawing/2014/main" id="{00000000-0008-0000-0200-000098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49" name="Text Box 66">
          <a:extLst>
            <a:ext uri="{FF2B5EF4-FFF2-40B4-BE49-F238E27FC236}">
              <a16:creationId xmlns:a16="http://schemas.microsoft.com/office/drawing/2014/main" id="{00000000-0008-0000-0200-000099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50" name="Text Box 67">
          <a:extLst>
            <a:ext uri="{FF2B5EF4-FFF2-40B4-BE49-F238E27FC236}">
              <a16:creationId xmlns:a16="http://schemas.microsoft.com/office/drawing/2014/main" id="{00000000-0008-0000-0200-00009A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51" name="Text Box 68">
          <a:extLst>
            <a:ext uri="{FF2B5EF4-FFF2-40B4-BE49-F238E27FC236}">
              <a16:creationId xmlns:a16="http://schemas.microsoft.com/office/drawing/2014/main" id="{00000000-0008-0000-0200-00009B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52" name="Text Box 69">
          <a:extLst>
            <a:ext uri="{FF2B5EF4-FFF2-40B4-BE49-F238E27FC236}">
              <a16:creationId xmlns:a16="http://schemas.microsoft.com/office/drawing/2014/main" id="{00000000-0008-0000-0200-00009C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53" name="Text Box 70">
          <a:extLst>
            <a:ext uri="{FF2B5EF4-FFF2-40B4-BE49-F238E27FC236}">
              <a16:creationId xmlns:a16="http://schemas.microsoft.com/office/drawing/2014/main" id="{00000000-0008-0000-0200-00009D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54" name="Text Box 71">
          <a:extLst>
            <a:ext uri="{FF2B5EF4-FFF2-40B4-BE49-F238E27FC236}">
              <a16:creationId xmlns:a16="http://schemas.microsoft.com/office/drawing/2014/main" id="{00000000-0008-0000-0200-00009E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55" name="Text Box 72">
          <a:extLst>
            <a:ext uri="{FF2B5EF4-FFF2-40B4-BE49-F238E27FC236}">
              <a16:creationId xmlns:a16="http://schemas.microsoft.com/office/drawing/2014/main" id="{00000000-0008-0000-0200-00009F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56" name="Text Box 73">
          <a:extLst>
            <a:ext uri="{FF2B5EF4-FFF2-40B4-BE49-F238E27FC236}">
              <a16:creationId xmlns:a16="http://schemas.microsoft.com/office/drawing/2014/main" id="{00000000-0008-0000-0200-0000A0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57" name="Text Box 74">
          <a:extLst>
            <a:ext uri="{FF2B5EF4-FFF2-40B4-BE49-F238E27FC236}">
              <a16:creationId xmlns:a16="http://schemas.microsoft.com/office/drawing/2014/main" id="{00000000-0008-0000-0200-0000A1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58" name="Text Box 75">
          <a:extLst>
            <a:ext uri="{FF2B5EF4-FFF2-40B4-BE49-F238E27FC236}">
              <a16:creationId xmlns:a16="http://schemas.microsoft.com/office/drawing/2014/main" id="{00000000-0008-0000-0200-0000A2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59" name="Text Box 77">
          <a:extLst>
            <a:ext uri="{FF2B5EF4-FFF2-40B4-BE49-F238E27FC236}">
              <a16:creationId xmlns:a16="http://schemas.microsoft.com/office/drawing/2014/main" id="{00000000-0008-0000-0200-0000A3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60" name="Text Box 78">
          <a:extLst>
            <a:ext uri="{FF2B5EF4-FFF2-40B4-BE49-F238E27FC236}">
              <a16:creationId xmlns:a16="http://schemas.microsoft.com/office/drawing/2014/main" id="{00000000-0008-0000-0200-0000A4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61" name="Text Box 80">
          <a:extLst>
            <a:ext uri="{FF2B5EF4-FFF2-40B4-BE49-F238E27FC236}">
              <a16:creationId xmlns:a16="http://schemas.microsoft.com/office/drawing/2014/main" id="{00000000-0008-0000-0200-0000A5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62" name="Text Box 81">
          <a:extLst>
            <a:ext uri="{FF2B5EF4-FFF2-40B4-BE49-F238E27FC236}">
              <a16:creationId xmlns:a16="http://schemas.microsoft.com/office/drawing/2014/main" id="{00000000-0008-0000-0200-0000A6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63" name="Text Box 39">
          <a:extLst>
            <a:ext uri="{FF2B5EF4-FFF2-40B4-BE49-F238E27FC236}">
              <a16:creationId xmlns:a16="http://schemas.microsoft.com/office/drawing/2014/main" id="{00000000-0008-0000-0200-0000A7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64" name="Text Box 40">
          <a:extLst>
            <a:ext uri="{FF2B5EF4-FFF2-40B4-BE49-F238E27FC236}">
              <a16:creationId xmlns:a16="http://schemas.microsoft.com/office/drawing/2014/main" id="{00000000-0008-0000-0200-0000A8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65" name="Text Box 41">
          <a:extLst>
            <a:ext uri="{FF2B5EF4-FFF2-40B4-BE49-F238E27FC236}">
              <a16:creationId xmlns:a16="http://schemas.microsoft.com/office/drawing/2014/main" id="{00000000-0008-0000-0200-0000A9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66" name="Text Box 42">
          <a:extLst>
            <a:ext uri="{FF2B5EF4-FFF2-40B4-BE49-F238E27FC236}">
              <a16:creationId xmlns:a16="http://schemas.microsoft.com/office/drawing/2014/main" id="{00000000-0008-0000-0200-0000AA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67" name="Text Box 43">
          <a:extLst>
            <a:ext uri="{FF2B5EF4-FFF2-40B4-BE49-F238E27FC236}">
              <a16:creationId xmlns:a16="http://schemas.microsoft.com/office/drawing/2014/main" id="{00000000-0008-0000-0200-0000AB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68" name="Text Box 44">
          <a:extLst>
            <a:ext uri="{FF2B5EF4-FFF2-40B4-BE49-F238E27FC236}">
              <a16:creationId xmlns:a16="http://schemas.microsoft.com/office/drawing/2014/main" id="{00000000-0008-0000-0200-0000AC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69" name="Text Box 45">
          <a:extLst>
            <a:ext uri="{FF2B5EF4-FFF2-40B4-BE49-F238E27FC236}">
              <a16:creationId xmlns:a16="http://schemas.microsoft.com/office/drawing/2014/main" id="{00000000-0008-0000-0200-0000AD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70" name="Text Box 46">
          <a:extLst>
            <a:ext uri="{FF2B5EF4-FFF2-40B4-BE49-F238E27FC236}">
              <a16:creationId xmlns:a16="http://schemas.microsoft.com/office/drawing/2014/main" id="{00000000-0008-0000-0200-0000AE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71" name="Text Box 47">
          <a:extLst>
            <a:ext uri="{FF2B5EF4-FFF2-40B4-BE49-F238E27FC236}">
              <a16:creationId xmlns:a16="http://schemas.microsoft.com/office/drawing/2014/main" id="{00000000-0008-0000-0200-0000AF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72" name="Text Box 48">
          <a:extLst>
            <a:ext uri="{FF2B5EF4-FFF2-40B4-BE49-F238E27FC236}">
              <a16:creationId xmlns:a16="http://schemas.microsoft.com/office/drawing/2014/main" id="{00000000-0008-0000-0200-0000B0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73" name="Text Box 55">
          <a:extLst>
            <a:ext uri="{FF2B5EF4-FFF2-40B4-BE49-F238E27FC236}">
              <a16:creationId xmlns:a16="http://schemas.microsoft.com/office/drawing/2014/main" id="{00000000-0008-0000-0200-0000B1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74" name="Text Box 56">
          <a:extLst>
            <a:ext uri="{FF2B5EF4-FFF2-40B4-BE49-F238E27FC236}">
              <a16:creationId xmlns:a16="http://schemas.microsoft.com/office/drawing/2014/main" id="{00000000-0008-0000-0200-0000B2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75" name="Text Box 57">
          <a:extLst>
            <a:ext uri="{FF2B5EF4-FFF2-40B4-BE49-F238E27FC236}">
              <a16:creationId xmlns:a16="http://schemas.microsoft.com/office/drawing/2014/main" id="{00000000-0008-0000-0200-0000B3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76" name="Text Box 58">
          <a:extLst>
            <a:ext uri="{FF2B5EF4-FFF2-40B4-BE49-F238E27FC236}">
              <a16:creationId xmlns:a16="http://schemas.microsoft.com/office/drawing/2014/main" id="{00000000-0008-0000-0200-0000B4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77" name="Text Box 59">
          <a:extLst>
            <a:ext uri="{FF2B5EF4-FFF2-40B4-BE49-F238E27FC236}">
              <a16:creationId xmlns:a16="http://schemas.microsoft.com/office/drawing/2014/main" id="{00000000-0008-0000-0200-0000B5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78" name="Text Box 60">
          <a:extLst>
            <a:ext uri="{FF2B5EF4-FFF2-40B4-BE49-F238E27FC236}">
              <a16:creationId xmlns:a16="http://schemas.microsoft.com/office/drawing/2014/main" id="{00000000-0008-0000-0200-0000B6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79" name="Text Box 61">
          <a:extLst>
            <a:ext uri="{FF2B5EF4-FFF2-40B4-BE49-F238E27FC236}">
              <a16:creationId xmlns:a16="http://schemas.microsoft.com/office/drawing/2014/main" id="{00000000-0008-0000-0200-0000B7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80" name="Text Box 62">
          <a:extLst>
            <a:ext uri="{FF2B5EF4-FFF2-40B4-BE49-F238E27FC236}">
              <a16:creationId xmlns:a16="http://schemas.microsoft.com/office/drawing/2014/main" id="{00000000-0008-0000-0200-0000B8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81" name="Text Box 63">
          <a:extLst>
            <a:ext uri="{FF2B5EF4-FFF2-40B4-BE49-F238E27FC236}">
              <a16:creationId xmlns:a16="http://schemas.microsoft.com/office/drawing/2014/main" id="{00000000-0008-0000-0200-0000B9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82" name="Text Box 64">
          <a:extLst>
            <a:ext uri="{FF2B5EF4-FFF2-40B4-BE49-F238E27FC236}">
              <a16:creationId xmlns:a16="http://schemas.microsoft.com/office/drawing/2014/main" id="{00000000-0008-0000-0200-0000BA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83" name="Text Box 66">
          <a:extLst>
            <a:ext uri="{FF2B5EF4-FFF2-40B4-BE49-F238E27FC236}">
              <a16:creationId xmlns:a16="http://schemas.microsoft.com/office/drawing/2014/main" id="{00000000-0008-0000-0200-0000BB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84" name="Text Box 67">
          <a:extLst>
            <a:ext uri="{FF2B5EF4-FFF2-40B4-BE49-F238E27FC236}">
              <a16:creationId xmlns:a16="http://schemas.microsoft.com/office/drawing/2014/main" id="{00000000-0008-0000-0200-0000BC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85" name="Text Box 68">
          <a:extLst>
            <a:ext uri="{FF2B5EF4-FFF2-40B4-BE49-F238E27FC236}">
              <a16:creationId xmlns:a16="http://schemas.microsoft.com/office/drawing/2014/main" id="{00000000-0008-0000-0200-0000BD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86" name="Text Box 69">
          <a:extLst>
            <a:ext uri="{FF2B5EF4-FFF2-40B4-BE49-F238E27FC236}">
              <a16:creationId xmlns:a16="http://schemas.microsoft.com/office/drawing/2014/main" id="{00000000-0008-0000-0200-0000BE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87" name="Text Box 70">
          <a:extLst>
            <a:ext uri="{FF2B5EF4-FFF2-40B4-BE49-F238E27FC236}">
              <a16:creationId xmlns:a16="http://schemas.microsoft.com/office/drawing/2014/main" id="{00000000-0008-0000-0200-0000BF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88" name="Text Box 71">
          <a:extLst>
            <a:ext uri="{FF2B5EF4-FFF2-40B4-BE49-F238E27FC236}">
              <a16:creationId xmlns:a16="http://schemas.microsoft.com/office/drawing/2014/main" id="{00000000-0008-0000-0200-0000C0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89" name="Text Box 72">
          <a:extLst>
            <a:ext uri="{FF2B5EF4-FFF2-40B4-BE49-F238E27FC236}">
              <a16:creationId xmlns:a16="http://schemas.microsoft.com/office/drawing/2014/main" id="{00000000-0008-0000-0200-0000C1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90" name="Text Box 73">
          <a:extLst>
            <a:ext uri="{FF2B5EF4-FFF2-40B4-BE49-F238E27FC236}">
              <a16:creationId xmlns:a16="http://schemas.microsoft.com/office/drawing/2014/main" id="{00000000-0008-0000-0200-0000C2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91" name="Text Box 74">
          <a:extLst>
            <a:ext uri="{FF2B5EF4-FFF2-40B4-BE49-F238E27FC236}">
              <a16:creationId xmlns:a16="http://schemas.microsoft.com/office/drawing/2014/main" id="{00000000-0008-0000-0200-0000C3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92" name="Text Box 75">
          <a:extLst>
            <a:ext uri="{FF2B5EF4-FFF2-40B4-BE49-F238E27FC236}">
              <a16:creationId xmlns:a16="http://schemas.microsoft.com/office/drawing/2014/main" id="{00000000-0008-0000-0200-0000C4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93" name="Text Box 77">
          <a:extLst>
            <a:ext uri="{FF2B5EF4-FFF2-40B4-BE49-F238E27FC236}">
              <a16:creationId xmlns:a16="http://schemas.microsoft.com/office/drawing/2014/main" id="{00000000-0008-0000-0200-0000C5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94" name="Text Box 78">
          <a:extLst>
            <a:ext uri="{FF2B5EF4-FFF2-40B4-BE49-F238E27FC236}">
              <a16:creationId xmlns:a16="http://schemas.microsoft.com/office/drawing/2014/main" id="{00000000-0008-0000-0200-0000C6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95" name="Text Box 80">
          <a:extLst>
            <a:ext uri="{FF2B5EF4-FFF2-40B4-BE49-F238E27FC236}">
              <a16:creationId xmlns:a16="http://schemas.microsoft.com/office/drawing/2014/main" id="{00000000-0008-0000-0200-0000C7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96" name="Text Box 81">
          <a:extLst>
            <a:ext uri="{FF2B5EF4-FFF2-40B4-BE49-F238E27FC236}">
              <a16:creationId xmlns:a16="http://schemas.microsoft.com/office/drawing/2014/main" id="{00000000-0008-0000-0200-0000C8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97" name="Text Box 39">
          <a:extLst>
            <a:ext uri="{FF2B5EF4-FFF2-40B4-BE49-F238E27FC236}">
              <a16:creationId xmlns:a16="http://schemas.microsoft.com/office/drawing/2014/main" id="{00000000-0008-0000-0200-0000C9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98" name="Text Box 40">
          <a:extLst>
            <a:ext uri="{FF2B5EF4-FFF2-40B4-BE49-F238E27FC236}">
              <a16:creationId xmlns:a16="http://schemas.microsoft.com/office/drawing/2014/main" id="{00000000-0008-0000-0200-0000CA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299" name="Text Box 41">
          <a:extLst>
            <a:ext uri="{FF2B5EF4-FFF2-40B4-BE49-F238E27FC236}">
              <a16:creationId xmlns:a16="http://schemas.microsoft.com/office/drawing/2014/main" id="{00000000-0008-0000-0200-0000CB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00" name="Text Box 42">
          <a:extLst>
            <a:ext uri="{FF2B5EF4-FFF2-40B4-BE49-F238E27FC236}">
              <a16:creationId xmlns:a16="http://schemas.microsoft.com/office/drawing/2014/main" id="{00000000-0008-0000-0200-0000CC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01" name="Text Box 43">
          <a:extLst>
            <a:ext uri="{FF2B5EF4-FFF2-40B4-BE49-F238E27FC236}">
              <a16:creationId xmlns:a16="http://schemas.microsoft.com/office/drawing/2014/main" id="{00000000-0008-0000-0200-0000CD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02" name="Text Box 44">
          <a:extLst>
            <a:ext uri="{FF2B5EF4-FFF2-40B4-BE49-F238E27FC236}">
              <a16:creationId xmlns:a16="http://schemas.microsoft.com/office/drawing/2014/main" id="{00000000-0008-0000-0200-0000CE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03" name="Text Box 45">
          <a:extLst>
            <a:ext uri="{FF2B5EF4-FFF2-40B4-BE49-F238E27FC236}">
              <a16:creationId xmlns:a16="http://schemas.microsoft.com/office/drawing/2014/main" id="{00000000-0008-0000-0200-0000CF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04" name="Text Box 46">
          <a:extLst>
            <a:ext uri="{FF2B5EF4-FFF2-40B4-BE49-F238E27FC236}">
              <a16:creationId xmlns:a16="http://schemas.microsoft.com/office/drawing/2014/main" id="{00000000-0008-0000-0200-0000D0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05" name="Text Box 47">
          <a:extLst>
            <a:ext uri="{FF2B5EF4-FFF2-40B4-BE49-F238E27FC236}">
              <a16:creationId xmlns:a16="http://schemas.microsoft.com/office/drawing/2014/main" id="{00000000-0008-0000-0200-0000D1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06" name="Text Box 48">
          <a:extLst>
            <a:ext uri="{FF2B5EF4-FFF2-40B4-BE49-F238E27FC236}">
              <a16:creationId xmlns:a16="http://schemas.microsoft.com/office/drawing/2014/main" id="{00000000-0008-0000-0200-0000D2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07" name="Text Box 55">
          <a:extLst>
            <a:ext uri="{FF2B5EF4-FFF2-40B4-BE49-F238E27FC236}">
              <a16:creationId xmlns:a16="http://schemas.microsoft.com/office/drawing/2014/main" id="{00000000-0008-0000-0200-0000D3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08" name="Text Box 56">
          <a:extLst>
            <a:ext uri="{FF2B5EF4-FFF2-40B4-BE49-F238E27FC236}">
              <a16:creationId xmlns:a16="http://schemas.microsoft.com/office/drawing/2014/main" id="{00000000-0008-0000-0200-0000D4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09" name="Text Box 57">
          <a:extLst>
            <a:ext uri="{FF2B5EF4-FFF2-40B4-BE49-F238E27FC236}">
              <a16:creationId xmlns:a16="http://schemas.microsoft.com/office/drawing/2014/main" id="{00000000-0008-0000-0200-0000D5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10" name="Text Box 58">
          <a:extLst>
            <a:ext uri="{FF2B5EF4-FFF2-40B4-BE49-F238E27FC236}">
              <a16:creationId xmlns:a16="http://schemas.microsoft.com/office/drawing/2014/main" id="{00000000-0008-0000-0200-0000D6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11" name="Text Box 59">
          <a:extLst>
            <a:ext uri="{FF2B5EF4-FFF2-40B4-BE49-F238E27FC236}">
              <a16:creationId xmlns:a16="http://schemas.microsoft.com/office/drawing/2014/main" id="{00000000-0008-0000-0200-0000D7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12" name="Text Box 60">
          <a:extLst>
            <a:ext uri="{FF2B5EF4-FFF2-40B4-BE49-F238E27FC236}">
              <a16:creationId xmlns:a16="http://schemas.microsoft.com/office/drawing/2014/main" id="{00000000-0008-0000-0200-0000D8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13" name="Text Box 61">
          <a:extLst>
            <a:ext uri="{FF2B5EF4-FFF2-40B4-BE49-F238E27FC236}">
              <a16:creationId xmlns:a16="http://schemas.microsoft.com/office/drawing/2014/main" id="{00000000-0008-0000-0200-0000D9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14" name="Text Box 62">
          <a:extLst>
            <a:ext uri="{FF2B5EF4-FFF2-40B4-BE49-F238E27FC236}">
              <a16:creationId xmlns:a16="http://schemas.microsoft.com/office/drawing/2014/main" id="{00000000-0008-0000-0200-0000DA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15" name="Text Box 63">
          <a:extLst>
            <a:ext uri="{FF2B5EF4-FFF2-40B4-BE49-F238E27FC236}">
              <a16:creationId xmlns:a16="http://schemas.microsoft.com/office/drawing/2014/main" id="{00000000-0008-0000-0200-0000DB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16" name="Text Box 64">
          <a:extLst>
            <a:ext uri="{FF2B5EF4-FFF2-40B4-BE49-F238E27FC236}">
              <a16:creationId xmlns:a16="http://schemas.microsoft.com/office/drawing/2014/main" id="{00000000-0008-0000-0200-0000DC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17" name="Text Box 66">
          <a:extLst>
            <a:ext uri="{FF2B5EF4-FFF2-40B4-BE49-F238E27FC236}">
              <a16:creationId xmlns:a16="http://schemas.microsoft.com/office/drawing/2014/main" id="{00000000-0008-0000-0200-0000DD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18" name="Text Box 67">
          <a:extLst>
            <a:ext uri="{FF2B5EF4-FFF2-40B4-BE49-F238E27FC236}">
              <a16:creationId xmlns:a16="http://schemas.microsoft.com/office/drawing/2014/main" id="{00000000-0008-0000-0200-0000DE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19" name="Text Box 68">
          <a:extLst>
            <a:ext uri="{FF2B5EF4-FFF2-40B4-BE49-F238E27FC236}">
              <a16:creationId xmlns:a16="http://schemas.microsoft.com/office/drawing/2014/main" id="{00000000-0008-0000-0200-0000DF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20" name="Text Box 69">
          <a:extLst>
            <a:ext uri="{FF2B5EF4-FFF2-40B4-BE49-F238E27FC236}">
              <a16:creationId xmlns:a16="http://schemas.microsoft.com/office/drawing/2014/main" id="{00000000-0008-0000-0200-0000E0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21" name="Text Box 70">
          <a:extLst>
            <a:ext uri="{FF2B5EF4-FFF2-40B4-BE49-F238E27FC236}">
              <a16:creationId xmlns:a16="http://schemas.microsoft.com/office/drawing/2014/main" id="{00000000-0008-0000-0200-0000E1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22" name="Text Box 71">
          <a:extLst>
            <a:ext uri="{FF2B5EF4-FFF2-40B4-BE49-F238E27FC236}">
              <a16:creationId xmlns:a16="http://schemas.microsoft.com/office/drawing/2014/main" id="{00000000-0008-0000-0200-0000E2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23" name="Text Box 72">
          <a:extLst>
            <a:ext uri="{FF2B5EF4-FFF2-40B4-BE49-F238E27FC236}">
              <a16:creationId xmlns:a16="http://schemas.microsoft.com/office/drawing/2014/main" id="{00000000-0008-0000-0200-0000E3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24" name="Text Box 73">
          <a:extLst>
            <a:ext uri="{FF2B5EF4-FFF2-40B4-BE49-F238E27FC236}">
              <a16:creationId xmlns:a16="http://schemas.microsoft.com/office/drawing/2014/main" id="{00000000-0008-0000-0200-0000E4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25" name="Text Box 74">
          <a:extLst>
            <a:ext uri="{FF2B5EF4-FFF2-40B4-BE49-F238E27FC236}">
              <a16:creationId xmlns:a16="http://schemas.microsoft.com/office/drawing/2014/main" id="{00000000-0008-0000-0200-0000E5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26" name="Text Box 75">
          <a:extLst>
            <a:ext uri="{FF2B5EF4-FFF2-40B4-BE49-F238E27FC236}">
              <a16:creationId xmlns:a16="http://schemas.microsoft.com/office/drawing/2014/main" id="{00000000-0008-0000-0200-0000E6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27" name="Text Box 77">
          <a:extLst>
            <a:ext uri="{FF2B5EF4-FFF2-40B4-BE49-F238E27FC236}">
              <a16:creationId xmlns:a16="http://schemas.microsoft.com/office/drawing/2014/main" id="{00000000-0008-0000-0200-0000E7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28" name="Text Box 78">
          <a:extLst>
            <a:ext uri="{FF2B5EF4-FFF2-40B4-BE49-F238E27FC236}">
              <a16:creationId xmlns:a16="http://schemas.microsoft.com/office/drawing/2014/main" id="{00000000-0008-0000-0200-0000E8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29" name="Text Box 80">
          <a:extLst>
            <a:ext uri="{FF2B5EF4-FFF2-40B4-BE49-F238E27FC236}">
              <a16:creationId xmlns:a16="http://schemas.microsoft.com/office/drawing/2014/main" id="{00000000-0008-0000-0200-0000E9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30" name="Text Box 8">
          <a:extLst>
            <a:ext uri="{FF2B5EF4-FFF2-40B4-BE49-F238E27FC236}">
              <a16:creationId xmlns:a16="http://schemas.microsoft.com/office/drawing/2014/main" id="{00000000-0008-0000-0200-0000EA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31" name="Text Box 9">
          <a:extLst>
            <a:ext uri="{FF2B5EF4-FFF2-40B4-BE49-F238E27FC236}">
              <a16:creationId xmlns:a16="http://schemas.microsoft.com/office/drawing/2014/main" id="{00000000-0008-0000-0200-0000EB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32" name="Text Box 10">
          <a:extLst>
            <a:ext uri="{FF2B5EF4-FFF2-40B4-BE49-F238E27FC236}">
              <a16:creationId xmlns:a16="http://schemas.microsoft.com/office/drawing/2014/main" id="{00000000-0008-0000-0200-0000EC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33" name="Text Box 11">
          <a:extLst>
            <a:ext uri="{FF2B5EF4-FFF2-40B4-BE49-F238E27FC236}">
              <a16:creationId xmlns:a16="http://schemas.microsoft.com/office/drawing/2014/main" id="{00000000-0008-0000-0200-0000ED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34" name="Text Box 12">
          <a:extLst>
            <a:ext uri="{FF2B5EF4-FFF2-40B4-BE49-F238E27FC236}">
              <a16:creationId xmlns:a16="http://schemas.microsoft.com/office/drawing/2014/main" id="{00000000-0008-0000-0200-0000EE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35" name="Text Box 49">
          <a:extLst>
            <a:ext uri="{FF2B5EF4-FFF2-40B4-BE49-F238E27FC236}">
              <a16:creationId xmlns:a16="http://schemas.microsoft.com/office/drawing/2014/main" id="{00000000-0008-0000-0200-0000EF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36" name="Text Box 50">
          <a:extLst>
            <a:ext uri="{FF2B5EF4-FFF2-40B4-BE49-F238E27FC236}">
              <a16:creationId xmlns:a16="http://schemas.microsoft.com/office/drawing/2014/main" id="{00000000-0008-0000-0200-0000F0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37" name="Text Box 52">
          <a:extLst>
            <a:ext uri="{FF2B5EF4-FFF2-40B4-BE49-F238E27FC236}">
              <a16:creationId xmlns:a16="http://schemas.microsoft.com/office/drawing/2014/main" id="{00000000-0008-0000-0200-0000F1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38" name="Text Box 53">
          <a:extLst>
            <a:ext uri="{FF2B5EF4-FFF2-40B4-BE49-F238E27FC236}">
              <a16:creationId xmlns:a16="http://schemas.microsoft.com/office/drawing/2014/main" id="{00000000-0008-0000-0200-0000F2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39" name="Text Box 39">
          <a:extLst>
            <a:ext uri="{FF2B5EF4-FFF2-40B4-BE49-F238E27FC236}">
              <a16:creationId xmlns:a16="http://schemas.microsoft.com/office/drawing/2014/main" id="{00000000-0008-0000-0200-0000F3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40" name="Text Box 40">
          <a:extLst>
            <a:ext uri="{FF2B5EF4-FFF2-40B4-BE49-F238E27FC236}">
              <a16:creationId xmlns:a16="http://schemas.microsoft.com/office/drawing/2014/main" id="{00000000-0008-0000-0200-0000F4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41" name="Text Box 41">
          <a:extLst>
            <a:ext uri="{FF2B5EF4-FFF2-40B4-BE49-F238E27FC236}">
              <a16:creationId xmlns:a16="http://schemas.microsoft.com/office/drawing/2014/main" id="{00000000-0008-0000-0200-0000F5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42" name="Text Box 42">
          <a:extLst>
            <a:ext uri="{FF2B5EF4-FFF2-40B4-BE49-F238E27FC236}">
              <a16:creationId xmlns:a16="http://schemas.microsoft.com/office/drawing/2014/main" id="{00000000-0008-0000-0200-0000F6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43" name="Text Box 43">
          <a:extLst>
            <a:ext uri="{FF2B5EF4-FFF2-40B4-BE49-F238E27FC236}">
              <a16:creationId xmlns:a16="http://schemas.microsoft.com/office/drawing/2014/main" id="{00000000-0008-0000-0200-0000F7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44" name="Text Box 44">
          <a:extLst>
            <a:ext uri="{FF2B5EF4-FFF2-40B4-BE49-F238E27FC236}">
              <a16:creationId xmlns:a16="http://schemas.microsoft.com/office/drawing/2014/main" id="{00000000-0008-0000-0200-0000F8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45" name="Text Box 45">
          <a:extLst>
            <a:ext uri="{FF2B5EF4-FFF2-40B4-BE49-F238E27FC236}">
              <a16:creationId xmlns:a16="http://schemas.microsoft.com/office/drawing/2014/main" id="{00000000-0008-0000-0200-0000F9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46" name="Text Box 46">
          <a:extLst>
            <a:ext uri="{FF2B5EF4-FFF2-40B4-BE49-F238E27FC236}">
              <a16:creationId xmlns:a16="http://schemas.microsoft.com/office/drawing/2014/main" id="{00000000-0008-0000-0200-0000FA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47" name="Text Box 47">
          <a:extLst>
            <a:ext uri="{FF2B5EF4-FFF2-40B4-BE49-F238E27FC236}">
              <a16:creationId xmlns:a16="http://schemas.microsoft.com/office/drawing/2014/main" id="{00000000-0008-0000-0200-0000FB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48" name="Text Box 48">
          <a:extLst>
            <a:ext uri="{FF2B5EF4-FFF2-40B4-BE49-F238E27FC236}">
              <a16:creationId xmlns:a16="http://schemas.microsoft.com/office/drawing/2014/main" id="{00000000-0008-0000-0200-0000FC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49" name="Text Box 55">
          <a:extLst>
            <a:ext uri="{FF2B5EF4-FFF2-40B4-BE49-F238E27FC236}">
              <a16:creationId xmlns:a16="http://schemas.microsoft.com/office/drawing/2014/main" id="{00000000-0008-0000-0200-0000FD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50" name="Text Box 56">
          <a:extLst>
            <a:ext uri="{FF2B5EF4-FFF2-40B4-BE49-F238E27FC236}">
              <a16:creationId xmlns:a16="http://schemas.microsoft.com/office/drawing/2014/main" id="{00000000-0008-0000-0200-0000FE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51" name="Text Box 57">
          <a:extLst>
            <a:ext uri="{FF2B5EF4-FFF2-40B4-BE49-F238E27FC236}">
              <a16:creationId xmlns:a16="http://schemas.microsoft.com/office/drawing/2014/main" id="{00000000-0008-0000-0200-0000FF10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52" name="Text Box 58">
          <a:extLst>
            <a:ext uri="{FF2B5EF4-FFF2-40B4-BE49-F238E27FC236}">
              <a16:creationId xmlns:a16="http://schemas.microsoft.com/office/drawing/2014/main" id="{00000000-0008-0000-0200-000000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53" name="Text Box 59">
          <a:extLst>
            <a:ext uri="{FF2B5EF4-FFF2-40B4-BE49-F238E27FC236}">
              <a16:creationId xmlns:a16="http://schemas.microsoft.com/office/drawing/2014/main" id="{00000000-0008-0000-0200-000001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54" name="Text Box 60">
          <a:extLst>
            <a:ext uri="{FF2B5EF4-FFF2-40B4-BE49-F238E27FC236}">
              <a16:creationId xmlns:a16="http://schemas.microsoft.com/office/drawing/2014/main" id="{00000000-0008-0000-0200-000002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55" name="Text Box 61">
          <a:extLst>
            <a:ext uri="{FF2B5EF4-FFF2-40B4-BE49-F238E27FC236}">
              <a16:creationId xmlns:a16="http://schemas.microsoft.com/office/drawing/2014/main" id="{00000000-0008-0000-0200-000003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56" name="Text Box 62">
          <a:extLst>
            <a:ext uri="{FF2B5EF4-FFF2-40B4-BE49-F238E27FC236}">
              <a16:creationId xmlns:a16="http://schemas.microsoft.com/office/drawing/2014/main" id="{00000000-0008-0000-0200-000004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57" name="Text Box 63">
          <a:extLst>
            <a:ext uri="{FF2B5EF4-FFF2-40B4-BE49-F238E27FC236}">
              <a16:creationId xmlns:a16="http://schemas.microsoft.com/office/drawing/2014/main" id="{00000000-0008-0000-0200-000005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58" name="Text Box 64">
          <a:extLst>
            <a:ext uri="{FF2B5EF4-FFF2-40B4-BE49-F238E27FC236}">
              <a16:creationId xmlns:a16="http://schemas.microsoft.com/office/drawing/2014/main" id="{00000000-0008-0000-0200-000006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59" name="Text Box 66">
          <a:extLst>
            <a:ext uri="{FF2B5EF4-FFF2-40B4-BE49-F238E27FC236}">
              <a16:creationId xmlns:a16="http://schemas.microsoft.com/office/drawing/2014/main" id="{00000000-0008-0000-0200-000007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60" name="Text Box 67">
          <a:extLst>
            <a:ext uri="{FF2B5EF4-FFF2-40B4-BE49-F238E27FC236}">
              <a16:creationId xmlns:a16="http://schemas.microsoft.com/office/drawing/2014/main" id="{00000000-0008-0000-0200-000008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61" name="Text Box 68">
          <a:extLst>
            <a:ext uri="{FF2B5EF4-FFF2-40B4-BE49-F238E27FC236}">
              <a16:creationId xmlns:a16="http://schemas.microsoft.com/office/drawing/2014/main" id="{00000000-0008-0000-0200-000009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62" name="Text Box 69">
          <a:extLst>
            <a:ext uri="{FF2B5EF4-FFF2-40B4-BE49-F238E27FC236}">
              <a16:creationId xmlns:a16="http://schemas.microsoft.com/office/drawing/2014/main" id="{00000000-0008-0000-0200-00000A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63" name="Text Box 70">
          <a:extLst>
            <a:ext uri="{FF2B5EF4-FFF2-40B4-BE49-F238E27FC236}">
              <a16:creationId xmlns:a16="http://schemas.microsoft.com/office/drawing/2014/main" id="{00000000-0008-0000-0200-00000B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64" name="Text Box 71">
          <a:extLst>
            <a:ext uri="{FF2B5EF4-FFF2-40B4-BE49-F238E27FC236}">
              <a16:creationId xmlns:a16="http://schemas.microsoft.com/office/drawing/2014/main" id="{00000000-0008-0000-0200-00000C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65" name="Text Box 72">
          <a:extLst>
            <a:ext uri="{FF2B5EF4-FFF2-40B4-BE49-F238E27FC236}">
              <a16:creationId xmlns:a16="http://schemas.microsoft.com/office/drawing/2014/main" id="{00000000-0008-0000-0200-00000D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66" name="Text Box 73">
          <a:extLst>
            <a:ext uri="{FF2B5EF4-FFF2-40B4-BE49-F238E27FC236}">
              <a16:creationId xmlns:a16="http://schemas.microsoft.com/office/drawing/2014/main" id="{00000000-0008-0000-0200-00000E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67" name="Text Box 74">
          <a:extLst>
            <a:ext uri="{FF2B5EF4-FFF2-40B4-BE49-F238E27FC236}">
              <a16:creationId xmlns:a16="http://schemas.microsoft.com/office/drawing/2014/main" id="{00000000-0008-0000-0200-00000F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68" name="Text Box 75">
          <a:extLst>
            <a:ext uri="{FF2B5EF4-FFF2-40B4-BE49-F238E27FC236}">
              <a16:creationId xmlns:a16="http://schemas.microsoft.com/office/drawing/2014/main" id="{00000000-0008-0000-0200-000010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69" name="Text Box 77">
          <a:extLst>
            <a:ext uri="{FF2B5EF4-FFF2-40B4-BE49-F238E27FC236}">
              <a16:creationId xmlns:a16="http://schemas.microsoft.com/office/drawing/2014/main" id="{00000000-0008-0000-0200-000011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70" name="Text Box 78">
          <a:extLst>
            <a:ext uri="{FF2B5EF4-FFF2-40B4-BE49-F238E27FC236}">
              <a16:creationId xmlns:a16="http://schemas.microsoft.com/office/drawing/2014/main" id="{00000000-0008-0000-0200-000012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71" name="Text Box 80">
          <a:extLst>
            <a:ext uri="{FF2B5EF4-FFF2-40B4-BE49-F238E27FC236}">
              <a16:creationId xmlns:a16="http://schemas.microsoft.com/office/drawing/2014/main" id="{00000000-0008-0000-0200-000013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72" name="Text Box 81">
          <a:extLst>
            <a:ext uri="{FF2B5EF4-FFF2-40B4-BE49-F238E27FC236}">
              <a16:creationId xmlns:a16="http://schemas.microsoft.com/office/drawing/2014/main" id="{00000000-0008-0000-0200-000014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73" name="Text Box 39">
          <a:extLst>
            <a:ext uri="{FF2B5EF4-FFF2-40B4-BE49-F238E27FC236}">
              <a16:creationId xmlns:a16="http://schemas.microsoft.com/office/drawing/2014/main" id="{00000000-0008-0000-0200-000015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74" name="Text Box 40">
          <a:extLst>
            <a:ext uri="{FF2B5EF4-FFF2-40B4-BE49-F238E27FC236}">
              <a16:creationId xmlns:a16="http://schemas.microsoft.com/office/drawing/2014/main" id="{00000000-0008-0000-0200-000016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75" name="Text Box 41">
          <a:extLst>
            <a:ext uri="{FF2B5EF4-FFF2-40B4-BE49-F238E27FC236}">
              <a16:creationId xmlns:a16="http://schemas.microsoft.com/office/drawing/2014/main" id="{00000000-0008-0000-0200-000017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76" name="Text Box 42">
          <a:extLst>
            <a:ext uri="{FF2B5EF4-FFF2-40B4-BE49-F238E27FC236}">
              <a16:creationId xmlns:a16="http://schemas.microsoft.com/office/drawing/2014/main" id="{00000000-0008-0000-0200-000018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77" name="Text Box 43">
          <a:extLst>
            <a:ext uri="{FF2B5EF4-FFF2-40B4-BE49-F238E27FC236}">
              <a16:creationId xmlns:a16="http://schemas.microsoft.com/office/drawing/2014/main" id="{00000000-0008-0000-0200-000019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78" name="Text Box 44">
          <a:extLst>
            <a:ext uri="{FF2B5EF4-FFF2-40B4-BE49-F238E27FC236}">
              <a16:creationId xmlns:a16="http://schemas.microsoft.com/office/drawing/2014/main" id="{00000000-0008-0000-0200-00001A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79" name="Text Box 45">
          <a:extLst>
            <a:ext uri="{FF2B5EF4-FFF2-40B4-BE49-F238E27FC236}">
              <a16:creationId xmlns:a16="http://schemas.microsoft.com/office/drawing/2014/main" id="{00000000-0008-0000-0200-00001B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80" name="Text Box 46">
          <a:extLst>
            <a:ext uri="{FF2B5EF4-FFF2-40B4-BE49-F238E27FC236}">
              <a16:creationId xmlns:a16="http://schemas.microsoft.com/office/drawing/2014/main" id="{00000000-0008-0000-0200-00001C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81" name="Text Box 47">
          <a:extLst>
            <a:ext uri="{FF2B5EF4-FFF2-40B4-BE49-F238E27FC236}">
              <a16:creationId xmlns:a16="http://schemas.microsoft.com/office/drawing/2014/main" id="{00000000-0008-0000-0200-00001D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82" name="Text Box 48">
          <a:extLst>
            <a:ext uri="{FF2B5EF4-FFF2-40B4-BE49-F238E27FC236}">
              <a16:creationId xmlns:a16="http://schemas.microsoft.com/office/drawing/2014/main" id="{00000000-0008-0000-0200-00001E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83" name="Text Box 55">
          <a:extLst>
            <a:ext uri="{FF2B5EF4-FFF2-40B4-BE49-F238E27FC236}">
              <a16:creationId xmlns:a16="http://schemas.microsoft.com/office/drawing/2014/main" id="{00000000-0008-0000-0200-00001F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84" name="Text Box 56">
          <a:extLst>
            <a:ext uri="{FF2B5EF4-FFF2-40B4-BE49-F238E27FC236}">
              <a16:creationId xmlns:a16="http://schemas.microsoft.com/office/drawing/2014/main" id="{00000000-0008-0000-0200-000020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85" name="Text Box 57">
          <a:extLst>
            <a:ext uri="{FF2B5EF4-FFF2-40B4-BE49-F238E27FC236}">
              <a16:creationId xmlns:a16="http://schemas.microsoft.com/office/drawing/2014/main" id="{00000000-0008-0000-0200-000021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86" name="Text Box 58">
          <a:extLst>
            <a:ext uri="{FF2B5EF4-FFF2-40B4-BE49-F238E27FC236}">
              <a16:creationId xmlns:a16="http://schemas.microsoft.com/office/drawing/2014/main" id="{00000000-0008-0000-0200-000022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87" name="Text Box 59">
          <a:extLst>
            <a:ext uri="{FF2B5EF4-FFF2-40B4-BE49-F238E27FC236}">
              <a16:creationId xmlns:a16="http://schemas.microsoft.com/office/drawing/2014/main" id="{00000000-0008-0000-0200-000023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88" name="Text Box 60">
          <a:extLst>
            <a:ext uri="{FF2B5EF4-FFF2-40B4-BE49-F238E27FC236}">
              <a16:creationId xmlns:a16="http://schemas.microsoft.com/office/drawing/2014/main" id="{00000000-0008-0000-0200-000024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89" name="Text Box 61">
          <a:extLst>
            <a:ext uri="{FF2B5EF4-FFF2-40B4-BE49-F238E27FC236}">
              <a16:creationId xmlns:a16="http://schemas.microsoft.com/office/drawing/2014/main" id="{00000000-0008-0000-0200-000025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90" name="Text Box 62">
          <a:extLst>
            <a:ext uri="{FF2B5EF4-FFF2-40B4-BE49-F238E27FC236}">
              <a16:creationId xmlns:a16="http://schemas.microsoft.com/office/drawing/2014/main" id="{00000000-0008-0000-0200-000026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91" name="Text Box 63">
          <a:extLst>
            <a:ext uri="{FF2B5EF4-FFF2-40B4-BE49-F238E27FC236}">
              <a16:creationId xmlns:a16="http://schemas.microsoft.com/office/drawing/2014/main" id="{00000000-0008-0000-0200-000027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92" name="Text Box 64">
          <a:extLst>
            <a:ext uri="{FF2B5EF4-FFF2-40B4-BE49-F238E27FC236}">
              <a16:creationId xmlns:a16="http://schemas.microsoft.com/office/drawing/2014/main" id="{00000000-0008-0000-0200-000028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93" name="Text Box 66">
          <a:extLst>
            <a:ext uri="{FF2B5EF4-FFF2-40B4-BE49-F238E27FC236}">
              <a16:creationId xmlns:a16="http://schemas.microsoft.com/office/drawing/2014/main" id="{00000000-0008-0000-0200-000029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94" name="Text Box 67">
          <a:extLst>
            <a:ext uri="{FF2B5EF4-FFF2-40B4-BE49-F238E27FC236}">
              <a16:creationId xmlns:a16="http://schemas.microsoft.com/office/drawing/2014/main" id="{00000000-0008-0000-0200-00002A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95" name="Text Box 68">
          <a:extLst>
            <a:ext uri="{FF2B5EF4-FFF2-40B4-BE49-F238E27FC236}">
              <a16:creationId xmlns:a16="http://schemas.microsoft.com/office/drawing/2014/main" id="{00000000-0008-0000-0200-00002B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96" name="Text Box 69">
          <a:extLst>
            <a:ext uri="{FF2B5EF4-FFF2-40B4-BE49-F238E27FC236}">
              <a16:creationId xmlns:a16="http://schemas.microsoft.com/office/drawing/2014/main" id="{00000000-0008-0000-0200-00002C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97" name="Text Box 70">
          <a:extLst>
            <a:ext uri="{FF2B5EF4-FFF2-40B4-BE49-F238E27FC236}">
              <a16:creationId xmlns:a16="http://schemas.microsoft.com/office/drawing/2014/main" id="{00000000-0008-0000-0200-00002D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98" name="Text Box 71">
          <a:extLst>
            <a:ext uri="{FF2B5EF4-FFF2-40B4-BE49-F238E27FC236}">
              <a16:creationId xmlns:a16="http://schemas.microsoft.com/office/drawing/2014/main" id="{00000000-0008-0000-0200-00002E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399" name="Text Box 72">
          <a:extLst>
            <a:ext uri="{FF2B5EF4-FFF2-40B4-BE49-F238E27FC236}">
              <a16:creationId xmlns:a16="http://schemas.microsoft.com/office/drawing/2014/main" id="{00000000-0008-0000-0200-00002F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00" name="Text Box 73">
          <a:extLst>
            <a:ext uri="{FF2B5EF4-FFF2-40B4-BE49-F238E27FC236}">
              <a16:creationId xmlns:a16="http://schemas.microsoft.com/office/drawing/2014/main" id="{00000000-0008-0000-0200-000030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01" name="Text Box 74">
          <a:extLst>
            <a:ext uri="{FF2B5EF4-FFF2-40B4-BE49-F238E27FC236}">
              <a16:creationId xmlns:a16="http://schemas.microsoft.com/office/drawing/2014/main" id="{00000000-0008-0000-0200-000031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02" name="Text Box 75">
          <a:extLst>
            <a:ext uri="{FF2B5EF4-FFF2-40B4-BE49-F238E27FC236}">
              <a16:creationId xmlns:a16="http://schemas.microsoft.com/office/drawing/2014/main" id="{00000000-0008-0000-0200-000032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03" name="Text Box 77">
          <a:extLst>
            <a:ext uri="{FF2B5EF4-FFF2-40B4-BE49-F238E27FC236}">
              <a16:creationId xmlns:a16="http://schemas.microsoft.com/office/drawing/2014/main" id="{00000000-0008-0000-0200-000033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04" name="Text Box 78">
          <a:extLst>
            <a:ext uri="{FF2B5EF4-FFF2-40B4-BE49-F238E27FC236}">
              <a16:creationId xmlns:a16="http://schemas.microsoft.com/office/drawing/2014/main" id="{00000000-0008-0000-0200-000034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05" name="Text Box 80">
          <a:extLst>
            <a:ext uri="{FF2B5EF4-FFF2-40B4-BE49-F238E27FC236}">
              <a16:creationId xmlns:a16="http://schemas.microsoft.com/office/drawing/2014/main" id="{00000000-0008-0000-0200-000035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06" name="Text Box 81">
          <a:extLst>
            <a:ext uri="{FF2B5EF4-FFF2-40B4-BE49-F238E27FC236}">
              <a16:creationId xmlns:a16="http://schemas.microsoft.com/office/drawing/2014/main" id="{00000000-0008-0000-0200-000036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07" name="Text Box 39">
          <a:extLst>
            <a:ext uri="{FF2B5EF4-FFF2-40B4-BE49-F238E27FC236}">
              <a16:creationId xmlns:a16="http://schemas.microsoft.com/office/drawing/2014/main" id="{00000000-0008-0000-0200-000037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08" name="Text Box 40">
          <a:extLst>
            <a:ext uri="{FF2B5EF4-FFF2-40B4-BE49-F238E27FC236}">
              <a16:creationId xmlns:a16="http://schemas.microsoft.com/office/drawing/2014/main" id="{00000000-0008-0000-0200-000038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09" name="Text Box 41">
          <a:extLst>
            <a:ext uri="{FF2B5EF4-FFF2-40B4-BE49-F238E27FC236}">
              <a16:creationId xmlns:a16="http://schemas.microsoft.com/office/drawing/2014/main" id="{00000000-0008-0000-0200-000039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10" name="Text Box 42">
          <a:extLst>
            <a:ext uri="{FF2B5EF4-FFF2-40B4-BE49-F238E27FC236}">
              <a16:creationId xmlns:a16="http://schemas.microsoft.com/office/drawing/2014/main" id="{00000000-0008-0000-0200-00003A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11" name="Text Box 43">
          <a:extLst>
            <a:ext uri="{FF2B5EF4-FFF2-40B4-BE49-F238E27FC236}">
              <a16:creationId xmlns:a16="http://schemas.microsoft.com/office/drawing/2014/main" id="{00000000-0008-0000-0200-00003B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12" name="Text Box 44">
          <a:extLst>
            <a:ext uri="{FF2B5EF4-FFF2-40B4-BE49-F238E27FC236}">
              <a16:creationId xmlns:a16="http://schemas.microsoft.com/office/drawing/2014/main" id="{00000000-0008-0000-0200-00003C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13" name="Text Box 45">
          <a:extLst>
            <a:ext uri="{FF2B5EF4-FFF2-40B4-BE49-F238E27FC236}">
              <a16:creationId xmlns:a16="http://schemas.microsoft.com/office/drawing/2014/main" id="{00000000-0008-0000-0200-00003D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14" name="Text Box 46">
          <a:extLst>
            <a:ext uri="{FF2B5EF4-FFF2-40B4-BE49-F238E27FC236}">
              <a16:creationId xmlns:a16="http://schemas.microsoft.com/office/drawing/2014/main" id="{00000000-0008-0000-0200-00003E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15" name="Text Box 47">
          <a:extLst>
            <a:ext uri="{FF2B5EF4-FFF2-40B4-BE49-F238E27FC236}">
              <a16:creationId xmlns:a16="http://schemas.microsoft.com/office/drawing/2014/main" id="{00000000-0008-0000-0200-00003F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16" name="Text Box 48">
          <a:extLst>
            <a:ext uri="{FF2B5EF4-FFF2-40B4-BE49-F238E27FC236}">
              <a16:creationId xmlns:a16="http://schemas.microsoft.com/office/drawing/2014/main" id="{00000000-0008-0000-0200-000040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17" name="Text Box 55">
          <a:extLst>
            <a:ext uri="{FF2B5EF4-FFF2-40B4-BE49-F238E27FC236}">
              <a16:creationId xmlns:a16="http://schemas.microsoft.com/office/drawing/2014/main" id="{00000000-0008-0000-0200-000041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18" name="Text Box 56">
          <a:extLst>
            <a:ext uri="{FF2B5EF4-FFF2-40B4-BE49-F238E27FC236}">
              <a16:creationId xmlns:a16="http://schemas.microsoft.com/office/drawing/2014/main" id="{00000000-0008-0000-0200-000042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19" name="Text Box 57">
          <a:extLst>
            <a:ext uri="{FF2B5EF4-FFF2-40B4-BE49-F238E27FC236}">
              <a16:creationId xmlns:a16="http://schemas.microsoft.com/office/drawing/2014/main" id="{00000000-0008-0000-0200-000043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20" name="Text Box 58">
          <a:extLst>
            <a:ext uri="{FF2B5EF4-FFF2-40B4-BE49-F238E27FC236}">
              <a16:creationId xmlns:a16="http://schemas.microsoft.com/office/drawing/2014/main" id="{00000000-0008-0000-0200-000044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21" name="Text Box 59">
          <a:extLst>
            <a:ext uri="{FF2B5EF4-FFF2-40B4-BE49-F238E27FC236}">
              <a16:creationId xmlns:a16="http://schemas.microsoft.com/office/drawing/2014/main" id="{00000000-0008-0000-0200-000045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22" name="Text Box 60">
          <a:extLst>
            <a:ext uri="{FF2B5EF4-FFF2-40B4-BE49-F238E27FC236}">
              <a16:creationId xmlns:a16="http://schemas.microsoft.com/office/drawing/2014/main" id="{00000000-0008-0000-0200-000046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23" name="Text Box 61">
          <a:extLst>
            <a:ext uri="{FF2B5EF4-FFF2-40B4-BE49-F238E27FC236}">
              <a16:creationId xmlns:a16="http://schemas.microsoft.com/office/drawing/2014/main" id="{00000000-0008-0000-0200-000047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24" name="Text Box 62">
          <a:extLst>
            <a:ext uri="{FF2B5EF4-FFF2-40B4-BE49-F238E27FC236}">
              <a16:creationId xmlns:a16="http://schemas.microsoft.com/office/drawing/2014/main" id="{00000000-0008-0000-0200-000048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25" name="Text Box 63">
          <a:extLst>
            <a:ext uri="{FF2B5EF4-FFF2-40B4-BE49-F238E27FC236}">
              <a16:creationId xmlns:a16="http://schemas.microsoft.com/office/drawing/2014/main" id="{00000000-0008-0000-0200-000049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26" name="Text Box 64">
          <a:extLst>
            <a:ext uri="{FF2B5EF4-FFF2-40B4-BE49-F238E27FC236}">
              <a16:creationId xmlns:a16="http://schemas.microsoft.com/office/drawing/2014/main" id="{00000000-0008-0000-0200-00004A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27" name="Text Box 66">
          <a:extLst>
            <a:ext uri="{FF2B5EF4-FFF2-40B4-BE49-F238E27FC236}">
              <a16:creationId xmlns:a16="http://schemas.microsoft.com/office/drawing/2014/main" id="{00000000-0008-0000-0200-00004B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28" name="Text Box 67">
          <a:extLst>
            <a:ext uri="{FF2B5EF4-FFF2-40B4-BE49-F238E27FC236}">
              <a16:creationId xmlns:a16="http://schemas.microsoft.com/office/drawing/2014/main" id="{00000000-0008-0000-0200-00004C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29" name="Text Box 68">
          <a:extLst>
            <a:ext uri="{FF2B5EF4-FFF2-40B4-BE49-F238E27FC236}">
              <a16:creationId xmlns:a16="http://schemas.microsoft.com/office/drawing/2014/main" id="{00000000-0008-0000-0200-00004D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30" name="Text Box 69">
          <a:extLst>
            <a:ext uri="{FF2B5EF4-FFF2-40B4-BE49-F238E27FC236}">
              <a16:creationId xmlns:a16="http://schemas.microsoft.com/office/drawing/2014/main" id="{00000000-0008-0000-0200-00004E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31" name="Text Box 70">
          <a:extLst>
            <a:ext uri="{FF2B5EF4-FFF2-40B4-BE49-F238E27FC236}">
              <a16:creationId xmlns:a16="http://schemas.microsoft.com/office/drawing/2014/main" id="{00000000-0008-0000-0200-00004F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32" name="Text Box 71">
          <a:extLst>
            <a:ext uri="{FF2B5EF4-FFF2-40B4-BE49-F238E27FC236}">
              <a16:creationId xmlns:a16="http://schemas.microsoft.com/office/drawing/2014/main" id="{00000000-0008-0000-0200-000050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33" name="Text Box 72">
          <a:extLst>
            <a:ext uri="{FF2B5EF4-FFF2-40B4-BE49-F238E27FC236}">
              <a16:creationId xmlns:a16="http://schemas.microsoft.com/office/drawing/2014/main" id="{00000000-0008-0000-0200-000051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34" name="Text Box 73">
          <a:extLst>
            <a:ext uri="{FF2B5EF4-FFF2-40B4-BE49-F238E27FC236}">
              <a16:creationId xmlns:a16="http://schemas.microsoft.com/office/drawing/2014/main" id="{00000000-0008-0000-0200-000052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35" name="Text Box 74">
          <a:extLst>
            <a:ext uri="{FF2B5EF4-FFF2-40B4-BE49-F238E27FC236}">
              <a16:creationId xmlns:a16="http://schemas.microsoft.com/office/drawing/2014/main" id="{00000000-0008-0000-0200-000053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36" name="Text Box 75">
          <a:extLst>
            <a:ext uri="{FF2B5EF4-FFF2-40B4-BE49-F238E27FC236}">
              <a16:creationId xmlns:a16="http://schemas.microsoft.com/office/drawing/2014/main" id="{00000000-0008-0000-0200-000054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37" name="Text Box 77">
          <a:extLst>
            <a:ext uri="{FF2B5EF4-FFF2-40B4-BE49-F238E27FC236}">
              <a16:creationId xmlns:a16="http://schemas.microsoft.com/office/drawing/2014/main" id="{00000000-0008-0000-0200-000055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38" name="Text Box 78">
          <a:extLst>
            <a:ext uri="{FF2B5EF4-FFF2-40B4-BE49-F238E27FC236}">
              <a16:creationId xmlns:a16="http://schemas.microsoft.com/office/drawing/2014/main" id="{00000000-0008-0000-0200-000056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39" name="Text Box 80">
          <a:extLst>
            <a:ext uri="{FF2B5EF4-FFF2-40B4-BE49-F238E27FC236}">
              <a16:creationId xmlns:a16="http://schemas.microsoft.com/office/drawing/2014/main" id="{00000000-0008-0000-0200-000057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40" name="Text Box 81">
          <a:extLst>
            <a:ext uri="{FF2B5EF4-FFF2-40B4-BE49-F238E27FC236}">
              <a16:creationId xmlns:a16="http://schemas.microsoft.com/office/drawing/2014/main" id="{00000000-0008-0000-0200-000058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41" name="Text Box 3">
          <a:extLst>
            <a:ext uri="{FF2B5EF4-FFF2-40B4-BE49-F238E27FC236}">
              <a16:creationId xmlns:a16="http://schemas.microsoft.com/office/drawing/2014/main" id="{00000000-0008-0000-0200-000059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42" name="Text Box 4">
          <a:extLst>
            <a:ext uri="{FF2B5EF4-FFF2-40B4-BE49-F238E27FC236}">
              <a16:creationId xmlns:a16="http://schemas.microsoft.com/office/drawing/2014/main" id="{00000000-0008-0000-0200-00005A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43" name="Text Box 5">
          <a:extLst>
            <a:ext uri="{FF2B5EF4-FFF2-40B4-BE49-F238E27FC236}">
              <a16:creationId xmlns:a16="http://schemas.microsoft.com/office/drawing/2014/main" id="{00000000-0008-0000-0200-00005B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44" name="Text Box 6">
          <a:extLst>
            <a:ext uri="{FF2B5EF4-FFF2-40B4-BE49-F238E27FC236}">
              <a16:creationId xmlns:a16="http://schemas.microsoft.com/office/drawing/2014/main" id="{00000000-0008-0000-0200-00005C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45" name="Text Box 7">
          <a:extLst>
            <a:ext uri="{FF2B5EF4-FFF2-40B4-BE49-F238E27FC236}">
              <a16:creationId xmlns:a16="http://schemas.microsoft.com/office/drawing/2014/main" id="{00000000-0008-0000-0200-00005D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46" name="Text Box 8">
          <a:extLst>
            <a:ext uri="{FF2B5EF4-FFF2-40B4-BE49-F238E27FC236}">
              <a16:creationId xmlns:a16="http://schemas.microsoft.com/office/drawing/2014/main" id="{00000000-0008-0000-0200-00005E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47" name="Text Box 9">
          <a:extLst>
            <a:ext uri="{FF2B5EF4-FFF2-40B4-BE49-F238E27FC236}">
              <a16:creationId xmlns:a16="http://schemas.microsoft.com/office/drawing/2014/main" id="{00000000-0008-0000-0200-00005F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48" name="Text Box 10">
          <a:extLst>
            <a:ext uri="{FF2B5EF4-FFF2-40B4-BE49-F238E27FC236}">
              <a16:creationId xmlns:a16="http://schemas.microsoft.com/office/drawing/2014/main" id="{00000000-0008-0000-0200-000060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49" name="Text Box 11">
          <a:extLst>
            <a:ext uri="{FF2B5EF4-FFF2-40B4-BE49-F238E27FC236}">
              <a16:creationId xmlns:a16="http://schemas.microsoft.com/office/drawing/2014/main" id="{00000000-0008-0000-0200-000061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50" name="Text Box 12">
          <a:extLst>
            <a:ext uri="{FF2B5EF4-FFF2-40B4-BE49-F238E27FC236}">
              <a16:creationId xmlns:a16="http://schemas.microsoft.com/office/drawing/2014/main" id="{00000000-0008-0000-0200-000062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51" name="Text Box 49">
          <a:extLst>
            <a:ext uri="{FF2B5EF4-FFF2-40B4-BE49-F238E27FC236}">
              <a16:creationId xmlns:a16="http://schemas.microsoft.com/office/drawing/2014/main" id="{00000000-0008-0000-0200-000063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52" name="Text Box 50">
          <a:extLst>
            <a:ext uri="{FF2B5EF4-FFF2-40B4-BE49-F238E27FC236}">
              <a16:creationId xmlns:a16="http://schemas.microsoft.com/office/drawing/2014/main" id="{00000000-0008-0000-0200-000064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53" name="Text Box 52">
          <a:extLst>
            <a:ext uri="{FF2B5EF4-FFF2-40B4-BE49-F238E27FC236}">
              <a16:creationId xmlns:a16="http://schemas.microsoft.com/office/drawing/2014/main" id="{00000000-0008-0000-0200-000065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54" name="Text Box 53">
          <a:extLst>
            <a:ext uri="{FF2B5EF4-FFF2-40B4-BE49-F238E27FC236}">
              <a16:creationId xmlns:a16="http://schemas.microsoft.com/office/drawing/2014/main" id="{00000000-0008-0000-0200-000066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55" name="Text Box 3">
          <a:extLst>
            <a:ext uri="{FF2B5EF4-FFF2-40B4-BE49-F238E27FC236}">
              <a16:creationId xmlns:a16="http://schemas.microsoft.com/office/drawing/2014/main" id="{00000000-0008-0000-0200-000067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56" name="Text Box 4">
          <a:extLst>
            <a:ext uri="{FF2B5EF4-FFF2-40B4-BE49-F238E27FC236}">
              <a16:creationId xmlns:a16="http://schemas.microsoft.com/office/drawing/2014/main" id="{00000000-0008-0000-0200-000068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57" name="Text Box 5">
          <a:extLst>
            <a:ext uri="{FF2B5EF4-FFF2-40B4-BE49-F238E27FC236}">
              <a16:creationId xmlns:a16="http://schemas.microsoft.com/office/drawing/2014/main" id="{00000000-0008-0000-0200-000069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58" name="Text Box 6">
          <a:extLst>
            <a:ext uri="{FF2B5EF4-FFF2-40B4-BE49-F238E27FC236}">
              <a16:creationId xmlns:a16="http://schemas.microsoft.com/office/drawing/2014/main" id="{00000000-0008-0000-0200-00006A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59" name="Text Box 7">
          <a:extLst>
            <a:ext uri="{FF2B5EF4-FFF2-40B4-BE49-F238E27FC236}">
              <a16:creationId xmlns:a16="http://schemas.microsoft.com/office/drawing/2014/main" id="{00000000-0008-0000-0200-00006B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60" name="Text Box 8">
          <a:extLst>
            <a:ext uri="{FF2B5EF4-FFF2-40B4-BE49-F238E27FC236}">
              <a16:creationId xmlns:a16="http://schemas.microsoft.com/office/drawing/2014/main" id="{00000000-0008-0000-0200-00006C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61" name="Text Box 9">
          <a:extLst>
            <a:ext uri="{FF2B5EF4-FFF2-40B4-BE49-F238E27FC236}">
              <a16:creationId xmlns:a16="http://schemas.microsoft.com/office/drawing/2014/main" id="{00000000-0008-0000-0200-00006D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62" name="Text Box 10">
          <a:extLst>
            <a:ext uri="{FF2B5EF4-FFF2-40B4-BE49-F238E27FC236}">
              <a16:creationId xmlns:a16="http://schemas.microsoft.com/office/drawing/2014/main" id="{00000000-0008-0000-0200-00006E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63" name="Text Box 11">
          <a:extLst>
            <a:ext uri="{FF2B5EF4-FFF2-40B4-BE49-F238E27FC236}">
              <a16:creationId xmlns:a16="http://schemas.microsoft.com/office/drawing/2014/main" id="{00000000-0008-0000-0200-00006F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64" name="Text Box 12">
          <a:extLst>
            <a:ext uri="{FF2B5EF4-FFF2-40B4-BE49-F238E27FC236}">
              <a16:creationId xmlns:a16="http://schemas.microsoft.com/office/drawing/2014/main" id="{00000000-0008-0000-0200-000070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65" name="Text Box 39">
          <a:extLst>
            <a:ext uri="{FF2B5EF4-FFF2-40B4-BE49-F238E27FC236}">
              <a16:creationId xmlns:a16="http://schemas.microsoft.com/office/drawing/2014/main" id="{00000000-0008-0000-0200-000071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66" name="Text Box 40">
          <a:extLst>
            <a:ext uri="{FF2B5EF4-FFF2-40B4-BE49-F238E27FC236}">
              <a16:creationId xmlns:a16="http://schemas.microsoft.com/office/drawing/2014/main" id="{00000000-0008-0000-0200-000072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67" name="Text Box 41">
          <a:extLst>
            <a:ext uri="{FF2B5EF4-FFF2-40B4-BE49-F238E27FC236}">
              <a16:creationId xmlns:a16="http://schemas.microsoft.com/office/drawing/2014/main" id="{00000000-0008-0000-0200-000073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68" name="Text Box 42">
          <a:extLst>
            <a:ext uri="{FF2B5EF4-FFF2-40B4-BE49-F238E27FC236}">
              <a16:creationId xmlns:a16="http://schemas.microsoft.com/office/drawing/2014/main" id="{00000000-0008-0000-0200-000074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69" name="Text Box 43">
          <a:extLst>
            <a:ext uri="{FF2B5EF4-FFF2-40B4-BE49-F238E27FC236}">
              <a16:creationId xmlns:a16="http://schemas.microsoft.com/office/drawing/2014/main" id="{00000000-0008-0000-0200-000075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70" name="Text Box 44">
          <a:extLst>
            <a:ext uri="{FF2B5EF4-FFF2-40B4-BE49-F238E27FC236}">
              <a16:creationId xmlns:a16="http://schemas.microsoft.com/office/drawing/2014/main" id="{00000000-0008-0000-0200-000076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71" name="Text Box 45">
          <a:extLst>
            <a:ext uri="{FF2B5EF4-FFF2-40B4-BE49-F238E27FC236}">
              <a16:creationId xmlns:a16="http://schemas.microsoft.com/office/drawing/2014/main" id="{00000000-0008-0000-0200-000077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72" name="Text Box 46">
          <a:extLst>
            <a:ext uri="{FF2B5EF4-FFF2-40B4-BE49-F238E27FC236}">
              <a16:creationId xmlns:a16="http://schemas.microsoft.com/office/drawing/2014/main" id="{00000000-0008-0000-0200-000078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73" name="Text Box 47">
          <a:extLst>
            <a:ext uri="{FF2B5EF4-FFF2-40B4-BE49-F238E27FC236}">
              <a16:creationId xmlns:a16="http://schemas.microsoft.com/office/drawing/2014/main" id="{00000000-0008-0000-0200-000079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74" name="Text Box 48">
          <a:extLst>
            <a:ext uri="{FF2B5EF4-FFF2-40B4-BE49-F238E27FC236}">
              <a16:creationId xmlns:a16="http://schemas.microsoft.com/office/drawing/2014/main" id="{00000000-0008-0000-0200-00007A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75" name="Text Box 49">
          <a:extLst>
            <a:ext uri="{FF2B5EF4-FFF2-40B4-BE49-F238E27FC236}">
              <a16:creationId xmlns:a16="http://schemas.microsoft.com/office/drawing/2014/main" id="{00000000-0008-0000-0200-00007B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76" name="Text Box 50">
          <a:extLst>
            <a:ext uri="{FF2B5EF4-FFF2-40B4-BE49-F238E27FC236}">
              <a16:creationId xmlns:a16="http://schemas.microsoft.com/office/drawing/2014/main" id="{00000000-0008-0000-0200-00007C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77" name="Text Box 52">
          <a:extLst>
            <a:ext uri="{FF2B5EF4-FFF2-40B4-BE49-F238E27FC236}">
              <a16:creationId xmlns:a16="http://schemas.microsoft.com/office/drawing/2014/main" id="{00000000-0008-0000-0200-00007D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78" name="Text Box 53">
          <a:extLst>
            <a:ext uri="{FF2B5EF4-FFF2-40B4-BE49-F238E27FC236}">
              <a16:creationId xmlns:a16="http://schemas.microsoft.com/office/drawing/2014/main" id="{00000000-0008-0000-0200-00007E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79" name="Text Box 55">
          <a:extLst>
            <a:ext uri="{FF2B5EF4-FFF2-40B4-BE49-F238E27FC236}">
              <a16:creationId xmlns:a16="http://schemas.microsoft.com/office/drawing/2014/main" id="{00000000-0008-0000-0200-00007F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80" name="Text Box 56">
          <a:extLst>
            <a:ext uri="{FF2B5EF4-FFF2-40B4-BE49-F238E27FC236}">
              <a16:creationId xmlns:a16="http://schemas.microsoft.com/office/drawing/2014/main" id="{00000000-0008-0000-0200-000080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81" name="Text Box 57">
          <a:extLst>
            <a:ext uri="{FF2B5EF4-FFF2-40B4-BE49-F238E27FC236}">
              <a16:creationId xmlns:a16="http://schemas.microsoft.com/office/drawing/2014/main" id="{00000000-0008-0000-0200-000081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82" name="Text Box 58">
          <a:extLst>
            <a:ext uri="{FF2B5EF4-FFF2-40B4-BE49-F238E27FC236}">
              <a16:creationId xmlns:a16="http://schemas.microsoft.com/office/drawing/2014/main" id="{00000000-0008-0000-0200-000082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83" name="Text Box 59">
          <a:extLst>
            <a:ext uri="{FF2B5EF4-FFF2-40B4-BE49-F238E27FC236}">
              <a16:creationId xmlns:a16="http://schemas.microsoft.com/office/drawing/2014/main" id="{00000000-0008-0000-0200-000083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84" name="Text Box 60">
          <a:extLst>
            <a:ext uri="{FF2B5EF4-FFF2-40B4-BE49-F238E27FC236}">
              <a16:creationId xmlns:a16="http://schemas.microsoft.com/office/drawing/2014/main" id="{00000000-0008-0000-0200-000084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85" name="Text Box 61">
          <a:extLst>
            <a:ext uri="{FF2B5EF4-FFF2-40B4-BE49-F238E27FC236}">
              <a16:creationId xmlns:a16="http://schemas.microsoft.com/office/drawing/2014/main" id="{00000000-0008-0000-0200-000085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86" name="Text Box 62">
          <a:extLst>
            <a:ext uri="{FF2B5EF4-FFF2-40B4-BE49-F238E27FC236}">
              <a16:creationId xmlns:a16="http://schemas.microsoft.com/office/drawing/2014/main" id="{00000000-0008-0000-0200-000086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87" name="Text Box 63">
          <a:extLst>
            <a:ext uri="{FF2B5EF4-FFF2-40B4-BE49-F238E27FC236}">
              <a16:creationId xmlns:a16="http://schemas.microsoft.com/office/drawing/2014/main" id="{00000000-0008-0000-0200-000087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88" name="Text Box 64">
          <a:extLst>
            <a:ext uri="{FF2B5EF4-FFF2-40B4-BE49-F238E27FC236}">
              <a16:creationId xmlns:a16="http://schemas.microsoft.com/office/drawing/2014/main" id="{00000000-0008-0000-0200-000088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89" name="Text Box 66">
          <a:extLst>
            <a:ext uri="{FF2B5EF4-FFF2-40B4-BE49-F238E27FC236}">
              <a16:creationId xmlns:a16="http://schemas.microsoft.com/office/drawing/2014/main" id="{00000000-0008-0000-0200-000089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90" name="Text Box 67">
          <a:extLst>
            <a:ext uri="{FF2B5EF4-FFF2-40B4-BE49-F238E27FC236}">
              <a16:creationId xmlns:a16="http://schemas.microsoft.com/office/drawing/2014/main" id="{00000000-0008-0000-0200-00008A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91" name="Text Box 68">
          <a:extLst>
            <a:ext uri="{FF2B5EF4-FFF2-40B4-BE49-F238E27FC236}">
              <a16:creationId xmlns:a16="http://schemas.microsoft.com/office/drawing/2014/main" id="{00000000-0008-0000-0200-00008B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92" name="Text Box 69">
          <a:extLst>
            <a:ext uri="{FF2B5EF4-FFF2-40B4-BE49-F238E27FC236}">
              <a16:creationId xmlns:a16="http://schemas.microsoft.com/office/drawing/2014/main" id="{00000000-0008-0000-0200-00008C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93" name="Text Box 70">
          <a:extLst>
            <a:ext uri="{FF2B5EF4-FFF2-40B4-BE49-F238E27FC236}">
              <a16:creationId xmlns:a16="http://schemas.microsoft.com/office/drawing/2014/main" id="{00000000-0008-0000-0200-00008D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94" name="Text Box 71">
          <a:extLst>
            <a:ext uri="{FF2B5EF4-FFF2-40B4-BE49-F238E27FC236}">
              <a16:creationId xmlns:a16="http://schemas.microsoft.com/office/drawing/2014/main" id="{00000000-0008-0000-0200-00008E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95" name="Text Box 72">
          <a:extLst>
            <a:ext uri="{FF2B5EF4-FFF2-40B4-BE49-F238E27FC236}">
              <a16:creationId xmlns:a16="http://schemas.microsoft.com/office/drawing/2014/main" id="{00000000-0008-0000-0200-00008F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96" name="Text Box 73">
          <a:extLst>
            <a:ext uri="{FF2B5EF4-FFF2-40B4-BE49-F238E27FC236}">
              <a16:creationId xmlns:a16="http://schemas.microsoft.com/office/drawing/2014/main" id="{00000000-0008-0000-0200-000090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97" name="Text Box 74">
          <a:extLst>
            <a:ext uri="{FF2B5EF4-FFF2-40B4-BE49-F238E27FC236}">
              <a16:creationId xmlns:a16="http://schemas.microsoft.com/office/drawing/2014/main" id="{00000000-0008-0000-0200-000091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98" name="Text Box 75">
          <a:extLst>
            <a:ext uri="{FF2B5EF4-FFF2-40B4-BE49-F238E27FC236}">
              <a16:creationId xmlns:a16="http://schemas.microsoft.com/office/drawing/2014/main" id="{00000000-0008-0000-0200-000092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499" name="Text Box 77">
          <a:extLst>
            <a:ext uri="{FF2B5EF4-FFF2-40B4-BE49-F238E27FC236}">
              <a16:creationId xmlns:a16="http://schemas.microsoft.com/office/drawing/2014/main" id="{00000000-0008-0000-0200-000093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00" name="Text Box 78">
          <a:extLst>
            <a:ext uri="{FF2B5EF4-FFF2-40B4-BE49-F238E27FC236}">
              <a16:creationId xmlns:a16="http://schemas.microsoft.com/office/drawing/2014/main" id="{00000000-0008-0000-0200-000094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01" name="Text Box 80">
          <a:extLst>
            <a:ext uri="{FF2B5EF4-FFF2-40B4-BE49-F238E27FC236}">
              <a16:creationId xmlns:a16="http://schemas.microsoft.com/office/drawing/2014/main" id="{00000000-0008-0000-0200-000095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02" name="Text Box 81">
          <a:extLst>
            <a:ext uri="{FF2B5EF4-FFF2-40B4-BE49-F238E27FC236}">
              <a16:creationId xmlns:a16="http://schemas.microsoft.com/office/drawing/2014/main" id="{00000000-0008-0000-0200-000096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03" name="Text Box 39">
          <a:extLst>
            <a:ext uri="{FF2B5EF4-FFF2-40B4-BE49-F238E27FC236}">
              <a16:creationId xmlns:a16="http://schemas.microsoft.com/office/drawing/2014/main" id="{00000000-0008-0000-0200-000097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04" name="Text Box 40">
          <a:extLst>
            <a:ext uri="{FF2B5EF4-FFF2-40B4-BE49-F238E27FC236}">
              <a16:creationId xmlns:a16="http://schemas.microsoft.com/office/drawing/2014/main" id="{00000000-0008-0000-0200-000098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05" name="Text Box 41">
          <a:extLst>
            <a:ext uri="{FF2B5EF4-FFF2-40B4-BE49-F238E27FC236}">
              <a16:creationId xmlns:a16="http://schemas.microsoft.com/office/drawing/2014/main" id="{00000000-0008-0000-0200-000099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06" name="Text Box 42">
          <a:extLst>
            <a:ext uri="{FF2B5EF4-FFF2-40B4-BE49-F238E27FC236}">
              <a16:creationId xmlns:a16="http://schemas.microsoft.com/office/drawing/2014/main" id="{00000000-0008-0000-0200-00009A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07" name="Text Box 43">
          <a:extLst>
            <a:ext uri="{FF2B5EF4-FFF2-40B4-BE49-F238E27FC236}">
              <a16:creationId xmlns:a16="http://schemas.microsoft.com/office/drawing/2014/main" id="{00000000-0008-0000-0200-00009B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08" name="Text Box 44">
          <a:extLst>
            <a:ext uri="{FF2B5EF4-FFF2-40B4-BE49-F238E27FC236}">
              <a16:creationId xmlns:a16="http://schemas.microsoft.com/office/drawing/2014/main" id="{00000000-0008-0000-0200-00009C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09" name="Text Box 45">
          <a:extLst>
            <a:ext uri="{FF2B5EF4-FFF2-40B4-BE49-F238E27FC236}">
              <a16:creationId xmlns:a16="http://schemas.microsoft.com/office/drawing/2014/main" id="{00000000-0008-0000-0200-00009D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10" name="Text Box 46">
          <a:extLst>
            <a:ext uri="{FF2B5EF4-FFF2-40B4-BE49-F238E27FC236}">
              <a16:creationId xmlns:a16="http://schemas.microsoft.com/office/drawing/2014/main" id="{00000000-0008-0000-0200-00009E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11" name="Text Box 47">
          <a:extLst>
            <a:ext uri="{FF2B5EF4-FFF2-40B4-BE49-F238E27FC236}">
              <a16:creationId xmlns:a16="http://schemas.microsoft.com/office/drawing/2014/main" id="{00000000-0008-0000-0200-00009F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12" name="Text Box 48">
          <a:extLst>
            <a:ext uri="{FF2B5EF4-FFF2-40B4-BE49-F238E27FC236}">
              <a16:creationId xmlns:a16="http://schemas.microsoft.com/office/drawing/2014/main" id="{00000000-0008-0000-0200-0000A0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13" name="Text Box 55">
          <a:extLst>
            <a:ext uri="{FF2B5EF4-FFF2-40B4-BE49-F238E27FC236}">
              <a16:creationId xmlns:a16="http://schemas.microsoft.com/office/drawing/2014/main" id="{00000000-0008-0000-0200-0000A1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14" name="Text Box 56">
          <a:extLst>
            <a:ext uri="{FF2B5EF4-FFF2-40B4-BE49-F238E27FC236}">
              <a16:creationId xmlns:a16="http://schemas.microsoft.com/office/drawing/2014/main" id="{00000000-0008-0000-0200-0000A2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15" name="Text Box 57">
          <a:extLst>
            <a:ext uri="{FF2B5EF4-FFF2-40B4-BE49-F238E27FC236}">
              <a16:creationId xmlns:a16="http://schemas.microsoft.com/office/drawing/2014/main" id="{00000000-0008-0000-0200-0000A3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16" name="Text Box 58">
          <a:extLst>
            <a:ext uri="{FF2B5EF4-FFF2-40B4-BE49-F238E27FC236}">
              <a16:creationId xmlns:a16="http://schemas.microsoft.com/office/drawing/2014/main" id="{00000000-0008-0000-0200-0000A4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17" name="Text Box 59">
          <a:extLst>
            <a:ext uri="{FF2B5EF4-FFF2-40B4-BE49-F238E27FC236}">
              <a16:creationId xmlns:a16="http://schemas.microsoft.com/office/drawing/2014/main" id="{00000000-0008-0000-0200-0000A5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18" name="Text Box 60">
          <a:extLst>
            <a:ext uri="{FF2B5EF4-FFF2-40B4-BE49-F238E27FC236}">
              <a16:creationId xmlns:a16="http://schemas.microsoft.com/office/drawing/2014/main" id="{00000000-0008-0000-0200-0000A6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19" name="Text Box 61">
          <a:extLst>
            <a:ext uri="{FF2B5EF4-FFF2-40B4-BE49-F238E27FC236}">
              <a16:creationId xmlns:a16="http://schemas.microsoft.com/office/drawing/2014/main" id="{00000000-0008-0000-0200-0000A7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20" name="Text Box 62">
          <a:extLst>
            <a:ext uri="{FF2B5EF4-FFF2-40B4-BE49-F238E27FC236}">
              <a16:creationId xmlns:a16="http://schemas.microsoft.com/office/drawing/2014/main" id="{00000000-0008-0000-0200-0000A8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21" name="Text Box 63">
          <a:extLst>
            <a:ext uri="{FF2B5EF4-FFF2-40B4-BE49-F238E27FC236}">
              <a16:creationId xmlns:a16="http://schemas.microsoft.com/office/drawing/2014/main" id="{00000000-0008-0000-0200-0000A9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22" name="Text Box 64">
          <a:extLst>
            <a:ext uri="{FF2B5EF4-FFF2-40B4-BE49-F238E27FC236}">
              <a16:creationId xmlns:a16="http://schemas.microsoft.com/office/drawing/2014/main" id="{00000000-0008-0000-0200-0000AA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23" name="Text Box 66">
          <a:extLst>
            <a:ext uri="{FF2B5EF4-FFF2-40B4-BE49-F238E27FC236}">
              <a16:creationId xmlns:a16="http://schemas.microsoft.com/office/drawing/2014/main" id="{00000000-0008-0000-0200-0000AB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24" name="Text Box 67">
          <a:extLst>
            <a:ext uri="{FF2B5EF4-FFF2-40B4-BE49-F238E27FC236}">
              <a16:creationId xmlns:a16="http://schemas.microsoft.com/office/drawing/2014/main" id="{00000000-0008-0000-0200-0000AC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25" name="Text Box 68">
          <a:extLst>
            <a:ext uri="{FF2B5EF4-FFF2-40B4-BE49-F238E27FC236}">
              <a16:creationId xmlns:a16="http://schemas.microsoft.com/office/drawing/2014/main" id="{00000000-0008-0000-0200-0000AD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26" name="Text Box 69">
          <a:extLst>
            <a:ext uri="{FF2B5EF4-FFF2-40B4-BE49-F238E27FC236}">
              <a16:creationId xmlns:a16="http://schemas.microsoft.com/office/drawing/2014/main" id="{00000000-0008-0000-0200-0000AE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27" name="Text Box 70">
          <a:extLst>
            <a:ext uri="{FF2B5EF4-FFF2-40B4-BE49-F238E27FC236}">
              <a16:creationId xmlns:a16="http://schemas.microsoft.com/office/drawing/2014/main" id="{00000000-0008-0000-0200-0000AF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28" name="Text Box 71">
          <a:extLst>
            <a:ext uri="{FF2B5EF4-FFF2-40B4-BE49-F238E27FC236}">
              <a16:creationId xmlns:a16="http://schemas.microsoft.com/office/drawing/2014/main" id="{00000000-0008-0000-0200-0000B0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29" name="Text Box 72">
          <a:extLst>
            <a:ext uri="{FF2B5EF4-FFF2-40B4-BE49-F238E27FC236}">
              <a16:creationId xmlns:a16="http://schemas.microsoft.com/office/drawing/2014/main" id="{00000000-0008-0000-0200-0000B1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30" name="Text Box 73">
          <a:extLst>
            <a:ext uri="{FF2B5EF4-FFF2-40B4-BE49-F238E27FC236}">
              <a16:creationId xmlns:a16="http://schemas.microsoft.com/office/drawing/2014/main" id="{00000000-0008-0000-0200-0000B2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31" name="Text Box 74">
          <a:extLst>
            <a:ext uri="{FF2B5EF4-FFF2-40B4-BE49-F238E27FC236}">
              <a16:creationId xmlns:a16="http://schemas.microsoft.com/office/drawing/2014/main" id="{00000000-0008-0000-0200-0000B3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32" name="Text Box 75">
          <a:extLst>
            <a:ext uri="{FF2B5EF4-FFF2-40B4-BE49-F238E27FC236}">
              <a16:creationId xmlns:a16="http://schemas.microsoft.com/office/drawing/2014/main" id="{00000000-0008-0000-0200-0000B4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33" name="Text Box 77">
          <a:extLst>
            <a:ext uri="{FF2B5EF4-FFF2-40B4-BE49-F238E27FC236}">
              <a16:creationId xmlns:a16="http://schemas.microsoft.com/office/drawing/2014/main" id="{00000000-0008-0000-0200-0000B5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34" name="Text Box 78">
          <a:extLst>
            <a:ext uri="{FF2B5EF4-FFF2-40B4-BE49-F238E27FC236}">
              <a16:creationId xmlns:a16="http://schemas.microsoft.com/office/drawing/2014/main" id="{00000000-0008-0000-0200-0000B6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35" name="Text Box 80">
          <a:extLst>
            <a:ext uri="{FF2B5EF4-FFF2-40B4-BE49-F238E27FC236}">
              <a16:creationId xmlns:a16="http://schemas.microsoft.com/office/drawing/2014/main" id="{00000000-0008-0000-0200-0000B7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36" name="Text Box 81">
          <a:extLst>
            <a:ext uri="{FF2B5EF4-FFF2-40B4-BE49-F238E27FC236}">
              <a16:creationId xmlns:a16="http://schemas.microsoft.com/office/drawing/2014/main" id="{00000000-0008-0000-0200-0000B8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37" name="Text Box 39">
          <a:extLst>
            <a:ext uri="{FF2B5EF4-FFF2-40B4-BE49-F238E27FC236}">
              <a16:creationId xmlns:a16="http://schemas.microsoft.com/office/drawing/2014/main" id="{00000000-0008-0000-0200-0000B9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38" name="Text Box 40">
          <a:extLst>
            <a:ext uri="{FF2B5EF4-FFF2-40B4-BE49-F238E27FC236}">
              <a16:creationId xmlns:a16="http://schemas.microsoft.com/office/drawing/2014/main" id="{00000000-0008-0000-0200-0000BA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39" name="Text Box 41">
          <a:extLst>
            <a:ext uri="{FF2B5EF4-FFF2-40B4-BE49-F238E27FC236}">
              <a16:creationId xmlns:a16="http://schemas.microsoft.com/office/drawing/2014/main" id="{00000000-0008-0000-0200-0000BB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40" name="Text Box 42">
          <a:extLst>
            <a:ext uri="{FF2B5EF4-FFF2-40B4-BE49-F238E27FC236}">
              <a16:creationId xmlns:a16="http://schemas.microsoft.com/office/drawing/2014/main" id="{00000000-0008-0000-0200-0000BC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41" name="Text Box 43">
          <a:extLst>
            <a:ext uri="{FF2B5EF4-FFF2-40B4-BE49-F238E27FC236}">
              <a16:creationId xmlns:a16="http://schemas.microsoft.com/office/drawing/2014/main" id="{00000000-0008-0000-0200-0000BD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42" name="Text Box 44">
          <a:extLst>
            <a:ext uri="{FF2B5EF4-FFF2-40B4-BE49-F238E27FC236}">
              <a16:creationId xmlns:a16="http://schemas.microsoft.com/office/drawing/2014/main" id="{00000000-0008-0000-0200-0000BE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43" name="Text Box 45">
          <a:extLst>
            <a:ext uri="{FF2B5EF4-FFF2-40B4-BE49-F238E27FC236}">
              <a16:creationId xmlns:a16="http://schemas.microsoft.com/office/drawing/2014/main" id="{00000000-0008-0000-0200-0000BF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44" name="Text Box 46">
          <a:extLst>
            <a:ext uri="{FF2B5EF4-FFF2-40B4-BE49-F238E27FC236}">
              <a16:creationId xmlns:a16="http://schemas.microsoft.com/office/drawing/2014/main" id="{00000000-0008-0000-0200-0000C0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45" name="Text Box 47">
          <a:extLst>
            <a:ext uri="{FF2B5EF4-FFF2-40B4-BE49-F238E27FC236}">
              <a16:creationId xmlns:a16="http://schemas.microsoft.com/office/drawing/2014/main" id="{00000000-0008-0000-0200-0000C1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46" name="Text Box 48">
          <a:extLst>
            <a:ext uri="{FF2B5EF4-FFF2-40B4-BE49-F238E27FC236}">
              <a16:creationId xmlns:a16="http://schemas.microsoft.com/office/drawing/2014/main" id="{00000000-0008-0000-0200-0000C2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47" name="Text Box 55">
          <a:extLst>
            <a:ext uri="{FF2B5EF4-FFF2-40B4-BE49-F238E27FC236}">
              <a16:creationId xmlns:a16="http://schemas.microsoft.com/office/drawing/2014/main" id="{00000000-0008-0000-0200-0000C3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48" name="Text Box 56">
          <a:extLst>
            <a:ext uri="{FF2B5EF4-FFF2-40B4-BE49-F238E27FC236}">
              <a16:creationId xmlns:a16="http://schemas.microsoft.com/office/drawing/2014/main" id="{00000000-0008-0000-0200-0000C4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49" name="Text Box 57">
          <a:extLst>
            <a:ext uri="{FF2B5EF4-FFF2-40B4-BE49-F238E27FC236}">
              <a16:creationId xmlns:a16="http://schemas.microsoft.com/office/drawing/2014/main" id="{00000000-0008-0000-0200-0000C5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50" name="Text Box 58">
          <a:extLst>
            <a:ext uri="{FF2B5EF4-FFF2-40B4-BE49-F238E27FC236}">
              <a16:creationId xmlns:a16="http://schemas.microsoft.com/office/drawing/2014/main" id="{00000000-0008-0000-0200-0000C6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51" name="Text Box 59">
          <a:extLst>
            <a:ext uri="{FF2B5EF4-FFF2-40B4-BE49-F238E27FC236}">
              <a16:creationId xmlns:a16="http://schemas.microsoft.com/office/drawing/2014/main" id="{00000000-0008-0000-0200-0000C7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52" name="Text Box 60">
          <a:extLst>
            <a:ext uri="{FF2B5EF4-FFF2-40B4-BE49-F238E27FC236}">
              <a16:creationId xmlns:a16="http://schemas.microsoft.com/office/drawing/2014/main" id="{00000000-0008-0000-0200-0000C8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53" name="Text Box 61">
          <a:extLst>
            <a:ext uri="{FF2B5EF4-FFF2-40B4-BE49-F238E27FC236}">
              <a16:creationId xmlns:a16="http://schemas.microsoft.com/office/drawing/2014/main" id="{00000000-0008-0000-0200-0000C9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54" name="Text Box 62">
          <a:extLst>
            <a:ext uri="{FF2B5EF4-FFF2-40B4-BE49-F238E27FC236}">
              <a16:creationId xmlns:a16="http://schemas.microsoft.com/office/drawing/2014/main" id="{00000000-0008-0000-0200-0000CA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55" name="Text Box 63">
          <a:extLst>
            <a:ext uri="{FF2B5EF4-FFF2-40B4-BE49-F238E27FC236}">
              <a16:creationId xmlns:a16="http://schemas.microsoft.com/office/drawing/2014/main" id="{00000000-0008-0000-0200-0000CB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56" name="Text Box 64">
          <a:extLst>
            <a:ext uri="{FF2B5EF4-FFF2-40B4-BE49-F238E27FC236}">
              <a16:creationId xmlns:a16="http://schemas.microsoft.com/office/drawing/2014/main" id="{00000000-0008-0000-0200-0000CC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57" name="Text Box 66">
          <a:extLst>
            <a:ext uri="{FF2B5EF4-FFF2-40B4-BE49-F238E27FC236}">
              <a16:creationId xmlns:a16="http://schemas.microsoft.com/office/drawing/2014/main" id="{00000000-0008-0000-0200-0000CD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58" name="Text Box 67">
          <a:extLst>
            <a:ext uri="{FF2B5EF4-FFF2-40B4-BE49-F238E27FC236}">
              <a16:creationId xmlns:a16="http://schemas.microsoft.com/office/drawing/2014/main" id="{00000000-0008-0000-0200-0000CE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59" name="Text Box 68">
          <a:extLst>
            <a:ext uri="{FF2B5EF4-FFF2-40B4-BE49-F238E27FC236}">
              <a16:creationId xmlns:a16="http://schemas.microsoft.com/office/drawing/2014/main" id="{00000000-0008-0000-0200-0000CF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60" name="Text Box 69">
          <a:extLst>
            <a:ext uri="{FF2B5EF4-FFF2-40B4-BE49-F238E27FC236}">
              <a16:creationId xmlns:a16="http://schemas.microsoft.com/office/drawing/2014/main" id="{00000000-0008-0000-0200-0000D0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61" name="Text Box 70">
          <a:extLst>
            <a:ext uri="{FF2B5EF4-FFF2-40B4-BE49-F238E27FC236}">
              <a16:creationId xmlns:a16="http://schemas.microsoft.com/office/drawing/2014/main" id="{00000000-0008-0000-0200-0000D1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62" name="Text Box 71">
          <a:extLst>
            <a:ext uri="{FF2B5EF4-FFF2-40B4-BE49-F238E27FC236}">
              <a16:creationId xmlns:a16="http://schemas.microsoft.com/office/drawing/2014/main" id="{00000000-0008-0000-0200-0000D2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63" name="Text Box 72">
          <a:extLst>
            <a:ext uri="{FF2B5EF4-FFF2-40B4-BE49-F238E27FC236}">
              <a16:creationId xmlns:a16="http://schemas.microsoft.com/office/drawing/2014/main" id="{00000000-0008-0000-0200-0000D3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64" name="Text Box 73">
          <a:extLst>
            <a:ext uri="{FF2B5EF4-FFF2-40B4-BE49-F238E27FC236}">
              <a16:creationId xmlns:a16="http://schemas.microsoft.com/office/drawing/2014/main" id="{00000000-0008-0000-0200-0000D4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65" name="Text Box 74">
          <a:extLst>
            <a:ext uri="{FF2B5EF4-FFF2-40B4-BE49-F238E27FC236}">
              <a16:creationId xmlns:a16="http://schemas.microsoft.com/office/drawing/2014/main" id="{00000000-0008-0000-0200-0000D5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66" name="Text Box 75">
          <a:extLst>
            <a:ext uri="{FF2B5EF4-FFF2-40B4-BE49-F238E27FC236}">
              <a16:creationId xmlns:a16="http://schemas.microsoft.com/office/drawing/2014/main" id="{00000000-0008-0000-0200-0000D6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67" name="Text Box 77">
          <a:extLst>
            <a:ext uri="{FF2B5EF4-FFF2-40B4-BE49-F238E27FC236}">
              <a16:creationId xmlns:a16="http://schemas.microsoft.com/office/drawing/2014/main" id="{00000000-0008-0000-0200-0000D7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68" name="Text Box 78">
          <a:extLst>
            <a:ext uri="{FF2B5EF4-FFF2-40B4-BE49-F238E27FC236}">
              <a16:creationId xmlns:a16="http://schemas.microsoft.com/office/drawing/2014/main" id="{00000000-0008-0000-0200-0000D8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69" name="Text Box 80">
          <a:extLst>
            <a:ext uri="{FF2B5EF4-FFF2-40B4-BE49-F238E27FC236}">
              <a16:creationId xmlns:a16="http://schemas.microsoft.com/office/drawing/2014/main" id="{00000000-0008-0000-0200-0000D9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70" name="Text Box 81">
          <a:extLst>
            <a:ext uri="{FF2B5EF4-FFF2-40B4-BE49-F238E27FC236}">
              <a16:creationId xmlns:a16="http://schemas.microsoft.com/office/drawing/2014/main" id="{00000000-0008-0000-0200-0000DA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71" name="Text Box 39">
          <a:extLst>
            <a:ext uri="{FF2B5EF4-FFF2-40B4-BE49-F238E27FC236}">
              <a16:creationId xmlns:a16="http://schemas.microsoft.com/office/drawing/2014/main" id="{00000000-0008-0000-0200-0000DB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72" name="Text Box 40">
          <a:extLst>
            <a:ext uri="{FF2B5EF4-FFF2-40B4-BE49-F238E27FC236}">
              <a16:creationId xmlns:a16="http://schemas.microsoft.com/office/drawing/2014/main" id="{00000000-0008-0000-0200-0000DC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73" name="Text Box 41">
          <a:extLst>
            <a:ext uri="{FF2B5EF4-FFF2-40B4-BE49-F238E27FC236}">
              <a16:creationId xmlns:a16="http://schemas.microsoft.com/office/drawing/2014/main" id="{00000000-0008-0000-0200-0000DD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74" name="Text Box 42">
          <a:extLst>
            <a:ext uri="{FF2B5EF4-FFF2-40B4-BE49-F238E27FC236}">
              <a16:creationId xmlns:a16="http://schemas.microsoft.com/office/drawing/2014/main" id="{00000000-0008-0000-0200-0000DE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75" name="Text Box 43">
          <a:extLst>
            <a:ext uri="{FF2B5EF4-FFF2-40B4-BE49-F238E27FC236}">
              <a16:creationId xmlns:a16="http://schemas.microsoft.com/office/drawing/2014/main" id="{00000000-0008-0000-0200-0000DF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76" name="Text Box 44">
          <a:extLst>
            <a:ext uri="{FF2B5EF4-FFF2-40B4-BE49-F238E27FC236}">
              <a16:creationId xmlns:a16="http://schemas.microsoft.com/office/drawing/2014/main" id="{00000000-0008-0000-0200-0000E0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77" name="Text Box 45">
          <a:extLst>
            <a:ext uri="{FF2B5EF4-FFF2-40B4-BE49-F238E27FC236}">
              <a16:creationId xmlns:a16="http://schemas.microsoft.com/office/drawing/2014/main" id="{00000000-0008-0000-0200-0000E1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78" name="Text Box 46">
          <a:extLst>
            <a:ext uri="{FF2B5EF4-FFF2-40B4-BE49-F238E27FC236}">
              <a16:creationId xmlns:a16="http://schemas.microsoft.com/office/drawing/2014/main" id="{00000000-0008-0000-0200-0000E2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79" name="Text Box 47">
          <a:extLst>
            <a:ext uri="{FF2B5EF4-FFF2-40B4-BE49-F238E27FC236}">
              <a16:creationId xmlns:a16="http://schemas.microsoft.com/office/drawing/2014/main" id="{00000000-0008-0000-0200-0000E3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80" name="Text Box 48">
          <a:extLst>
            <a:ext uri="{FF2B5EF4-FFF2-40B4-BE49-F238E27FC236}">
              <a16:creationId xmlns:a16="http://schemas.microsoft.com/office/drawing/2014/main" id="{00000000-0008-0000-0200-0000E4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81" name="Text Box 55">
          <a:extLst>
            <a:ext uri="{FF2B5EF4-FFF2-40B4-BE49-F238E27FC236}">
              <a16:creationId xmlns:a16="http://schemas.microsoft.com/office/drawing/2014/main" id="{00000000-0008-0000-0200-0000E5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82" name="Text Box 56">
          <a:extLst>
            <a:ext uri="{FF2B5EF4-FFF2-40B4-BE49-F238E27FC236}">
              <a16:creationId xmlns:a16="http://schemas.microsoft.com/office/drawing/2014/main" id="{00000000-0008-0000-0200-0000E6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83" name="Text Box 57">
          <a:extLst>
            <a:ext uri="{FF2B5EF4-FFF2-40B4-BE49-F238E27FC236}">
              <a16:creationId xmlns:a16="http://schemas.microsoft.com/office/drawing/2014/main" id="{00000000-0008-0000-0200-0000E7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84" name="Text Box 58">
          <a:extLst>
            <a:ext uri="{FF2B5EF4-FFF2-40B4-BE49-F238E27FC236}">
              <a16:creationId xmlns:a16="http://schemas.microsoft.com/office/drawing/2014/main" id="{00000000-0008-0000-0200-0000E8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85" name="Text Box 59">
          <a:extLst>
            <a:ext uri="{FF2B5EF4-FFF2-40B4-BE49-F238E27FC236}">
              <a16:creationId xmlns:a16="http://schemas.microsoft.com/office/drawing/2014/main" id="{00000000-0008-0000-0200-0000E9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86" name="Text Box 60">
          <a:extLst>
            <a:ext uri="{FF2B5EF4-FFF2-40B4-BE49-F238E27FC236}">
              <a16:creationId xmlns:a16="http://schemas.microsoft.com/office/drawing/2014/main" id="{00000000-0008-0000-0200-0000EA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87" name="Text Box 61">
          <a:extLst>
            <a:ext uri="{FF2B5EF4-FFF2-40B4-BE49-F238E27FC236}">
              <a16:creationId xmlns:a16="http://schemas.microsoft.com/office/drawing/2014/main" id="{00000000-0008-0000-0200-0000EB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88" name="Text Box 62">
          <a:extLst>
            <a:ext uri="{FF2B5EF4-FFF2-40B4-BE49-F238E27FC236}">
              <a16:creationId xmlns:a16="http://schemas.microsoft.com/office/drawing/2014/main" id="{00000000-0008-0000-0200-0000EC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89" name="Text Box 63">
          <a:extLst>
            <a:ext uri="{FF2B5EF4-FFF2-40B4-BE49-F238E27FC236}">
              <a16:creationId xmlns:a16="http://schemas.microsoft.com/office/drawing/2014/main" id="{00000000-0008-0000-0200-0000ED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90" name="Text Box 64">
          <a:extLst>
            <a:ext uri="{FF2B5EF4-FFF2-40B4-BE49-F238E27FC236}">
              <a16:creationId xmlns:a16="http://schemas.microsoft.com/office/drawing/2014/main" id="{00000000-0008-0000-0200-0000EE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91" name="Text Box 66">
          <a:extLst>
            <a:ext uri="{FF2B5EF4-FFF2-40B4-BE49-F238E27FC236}">
              <a16:creationId xmlns:a16="http://schemas.microsoft.com/office/drawing/2014/main" id="{00000000-0008-0000-0200-0000EF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92" name="Text Box 67">
          <a:extLst>
            <a:ext uri="{FF2B5EF4-FFF2-40B4-BE49-F238E27FC236}">
              <a16:creationId xmlns:a16="http://schemas.microsoft.com/office/drawing/2014/main" id="{00000000-0008-0000-0200-0000F0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93" name="Text Box 68">
          <a:extLst>
            <a:ext uri="{FF2B5EF4-FFF2-40B4-BE49-F238E27FC236}">
              <a16:creationId xmlns:a16="http://schemas.microsoft.com/office/drawing/2014/main" id="{00000000-0008-0000-0200-0000F1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94" name="Text Box 69">
          <a:extLst>
            <a:ext uri="{FF2B5EF4-FFF2-40B4-BE49-F238E27FC236}">
              <a16:creationId xmlns:a16="http://schemas.microsoft.com/office/drawing/2014/main" id="{00000000-0008-0000-0200-0000F2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95" name="Text Box 70">
          <a:extLst>
            <a:ext uri="{FF2B5EF4-FFF2-40B4-BE49-F238E27FC236}">
              <a16:creationId xmlns:a16="http://schemas.microsoft.com/office/drawing/2014/main" id="{00000000-0008-0000-0200-0000F3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96" name="Text Box 71">
          <a:extLst>
            <a:ext uri="{FF2B5EF4-FFF2-40B4-BE49-F238E27FC236}">
              <a16:creationId xmlns:a16="http://schemas.microsoft.com/office/drawing/2014/main" id="{00000000-0008-0000-0200-0000F4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97" name="Text Box 72">
          <a:extLst>
            <a:ext uri="{FF2B5EF4-FFF2-40B4-BE49-F238E27FC236}">
              <a16:creationId xmlns:a16="http://schemas.microsoft.com/office/drawing/2014/main" id="{00000000-0008-0000-0200-0000F5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98" name="Text Box 73">
          <a:extLst>
            <a:ext uri="{FF2B5EF4-FFF2-40B4-BE49-F238E27FC236}">
              <a16:creationId xmlns:a16="http://schemas.microsoft.com/office/drawing/2014/main" id="{00000000-0008-0000-0200-0000F6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599" name="Text Box 74">
          <a:extLst>
            <a:ext uri="{FF2B5EF4-FFF2-40B4-BE49-F238E27FC236}">
              <a16:creationId xmlns:a16="http://schemas.microsoft.com/office/drawing/2014/main" id="{00000000-0008-0000-0200-0000F7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00" name="Text Box 75">
          <a:extLst>
            <a:ext uri="{FF2B5EF4-FFF2-40B4-BE49-F238E27FC236}">
              <a16:creationId xmlns:a16="http://schemas.microsoft.com/office/drawing/2014/main" id="{00000000-0008-0000-0200-0000F8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01" name="Text Box 77">
          <a:extLst>
            <a:ext uri="{FF2B5EF4-FFF2-40B4-BE49-F238E27FC236}">
              <a16:creationId xmlns:a16="http://schemas.microsoft.com/office/drawing/2014/main" id="{00000000-0008-0000-0200-0000F9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02" name="Text Box 78">
          <a:extLst>
            <a:ext uri="{FF2B5EF4-FFF2-40B4-BE49-F238E27FC236}">
              <a16:creationId xmlns:a16="http://schemas.microsoft.com/office/drawing/2014/main" id="{00000000-0008-0000-0200-0000FA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03" name="Text Box 80">
          <a:extLst>
            <a:ext uri="{FF2B5EF4-FFF2-40B4-BE49-F238E27FC236}">
              <a16:creationId xmlns:a16="http://schemas.microsoft.com/office/drawing/2014/main" id="{00000000-0008-0000-0200-0000FB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04" name="Text Box 8">
          <a:extLst>
            <a:ext uri="{FF2B5EF4-FFF2-40B4-BE49-F238E27FC236}">
              <a16:creationId xmlns:a16="http://schemas.microsoft.com/office/drawing/2014/main" id="{00000000-0008-0000-0200-0000FC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05" name="Text Box 9">
          <a:extLst>
            <a:ext uri="{FF2B5EF4-FFF2-40B4-BE49-F238E27FC236}">
              <a16:creationId xmlns:a16="http://schemas.microsoft.com/office/drawing/2014/main" id="{00000000-0008-0000-0200-0000FD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06" name="Text Box 10">
          <a:extLst>
            <a:ext uri="{FF2B5EF4-FFF2-40B4-BE49-F238E27FC236}">
              <a16:creationId xmlns:a16="http://schemas.microsoft.com/office/drawing/2014/main" id="{00000000-0008-0000-0200-0000FE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07" name="Text Box 11">
          <a:extLst>
            <a:ext uri="{FF2B5EF4-FFF2-40B4-BE49-F238E27FC236}">
              <a16:creationId xmlns:a16="http://schemas.microsoft.com/office/drawing/2014/main" id="{00000000-0008-0000-0200-0000FF11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08" name="Text Box 12">
          <a:extLst>
            <a:ext uri="{FF2B5EF4-FFF2-40B4-BE49-F238E27FC236}">
              <a16:creationId xmlns:a16="http://schemas.microsoft.com/office/drawing/2014/main" id="{00000000-0008-0000-0200-000000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09" name="Text Box 49">
          <a:extLst>
            <a:ext uri="{FF2B5EF4-FFF2-40B4-BE49-F238E27FC236}">
              <a16:creationId xmlns:a16="http://schemas.microsoft.com/office/drawing/2014/main" id="{00000000-0008-0000-0200-000001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10" name="Text Box 50">
          <a:extLst>
            <a:ext uri="{FF2B5EF4-FFF2-40B4-BE49-F238E27FC236}">
              <a16:creationId xmlns:a16="http://schemas.microsoft.com/office/drawing/2014/main" id="{00000000-0008-0000-0200-000002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11" name="Text Box 52">
          <a:extLst>
            <a:ext uri="{FF2B5EF4-FFF2-40B4-BE49-F238E27FC236}">
              <a16:creationId xmlns:a16="http://schemas.microsoft.com/office/drawing/2014/main" id="{00000000-0008-0000-0200-000003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12" name="Text Box 53">
          <a:extLst>
            <a:ext uri="{FF2B5EF4-FFF2-40B4-BE49-F238E27FC236}">
              <a16:creationId xmlns:a16="http://schemas.microsoft.com/office/drawing/2014/main" id="{00000000-0008-0000-0200-000004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13" name="Text Box 39">
          <a:extLst>
            <a:ext uri="{FF2B5EF4-FFF2-40B4-BE49-F238E27FC236}">
              <a16:creationId xmlns:a16="http://schemas.microsoft.com/office/drawing/2014/main" id="{00000000-0008-0000-0200-000005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14" name="Text Box 40">
          <a:extLst>
            <a:ext uri="{FF2B5EF4-FFF2-40B4-BE49-F238E27FC236}">
              <a16:creationId xmlns:a16="http://schemas.microsoft.com/office/drawing/2014/main" id="{00000000-0008-0000-0200-000006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15" name="Text Box 41">
          <a:extLst>
            <a:ext uri="{FF2B5EF4-FFF2-40B4-BE49-F238E27FC236}">
              <a16:creationId xmlns:a16="http://schemas.microsoft.com/office/drawing/2014/main" id="{00000000-0008-0000-0200-000007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16" name="Text Box 42">
          <a:extLst>
            <a:ext uri="{FF2B5EF4-FFF2-40B4-BE49-F238E27FC236}">
              <a16:creationId xmlns:a16="http://schemas.microsoft.com/office/drawing/2014/main" id="{00000000-0008-0000-0200-000008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17" name="Text Box 43">
          <a:extLst>
            <a:ext uri="{FF2B5EF4-FFF2-40B4-BE49-F238E27FC236}">
              <a16:creationId xmlns:a16="http://schemas.microsoft.com/office/drawing/2014/main" id="{00000000-0008-0000-0200-000009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18" name="Text Box 44">
          <a:extLst>
            <a:ext uri="{FF2B5EF4-FFF2-40B4-BE49-F238E27FC236}">
              <a16:creationId xmlns:a16="http://schemas.microsoft.com/office/drawing/2014/main" id="{00000000-0008-0000-0200-00000A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19" name="Text Box 45">
          <a:extLst>
            <a:ext uri="{FF2B5EF4-FFF2-40B4-BE49-F238E27FC236}">
              <a16:creationId xmlns:a16="http://schemas.microsoft.com/office/drawing/2014/main" id="{00000000-0008-0000-0200-00000B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20" name="Text Box 46">
          <a:extLst>
            <a:ext uri="{FF2B5EF4-FFF2-40B4-BE49-F238E27FC236}">
              <a16:creationId xmlns:a16="http://schemas.microsoft.com/office/drawing/2014/main" id="{00000000-0008-0000-0200-00000C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21" name="Text Box 47">
          <a:extLst>
            <a:ext uri="{FF2B5EF4-FFF2-40B4-BE49-F238E27FC236}">
              <a16:creationId xmlns:a16="http://schemas.microsoft.com/office/drawing/2014/main" id="{00000000-0008-0000-0200-00000D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22" name="Text Box 48">
          <a:extLst>
            <a:ext uri="{FF2B5EF4-FFF2-40B4-BE49-F238E27FC236}">
              <a16:creationId xmlns:a16="http://schemas.microsoft.com/office/drawing/2014/main" id="{00000000-0008-0000-0200-00000E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23" name="Text Box 55">
          <a:extLst>
            <a:ext uri="{FF2B5EF4-FFF2-40B4-BE49-F238E27FC236}">
              <a16:creationId xmlns:a16="http://schemas.microsoft.com/office/drawing/2014/main" id="{00000000-0008-0000-0200-00000F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24" name="Text Box 56">
          <a:extLst>
            <a:ext uri="{FF2B5EF4-FFF2-40B4-BE49-F238E27FC236}">
              <a16:creationId xmlns:a16="http://schemas.microsoft.com/office/drawing/2014/main" id="{00000000-0008-0000-0200-000010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25" name="Text Box 57">
          <a:extLst>
            <a:ext uri="{FF2B5EF4-FFF2-40B4-BE49-F238E27FC236}">
              <a16:creationId xmlns:a16="http://schemas.microsoft.com/office/drawing/2014/main" id="{00000000-0008-0000-0200-000011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26" name="Text Box 58">
          <a:extLst>
            <a:ext uri="{FF2B5EF4-FFF2-40B4-BE49-F238E27FC236}">
              <a16:creationId xmlns:a16="http://schemas.microsoft.com/office/drawing/2014/main" id="{00000000-0008-0000-0200-000012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27" name="Text Box 59">
          <a:extLst>
            <a:ext uri="{FF2B5EF4-FFF2-40B4-BE49-F238E27FC236}">
              <a16:creationId xmlns:a16="http://schemas.microsoft.com/office/drawing/2014/main" id="{00000000-0008-0000-0200-000013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28" name="Text Box 60">
          <a:extLst>
            <a:ext uri="{FF2B5EF4-FFF2-40B4-BE49-F238E27FC236}">
              <a16:creationId xmlns:a16="http://schemas.microsoft.com/office/drawing/2014/main" id="{00000000-0008-0000-0200-000014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29" name="Text Box 61">
          <a:extLst>
            <a:ext uri="{FF2B5EF4-FFF2-40B4-BE49-F238E27FC236}">
              <a16:creationId xmlns:a16="http://schemas.microsoft.com/office/drawing/2014/main" id="{00000000-0008-0000-0200-000015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30" name="Text Box 62">
          <a:extLst>
            <a:ext uri="{FF2B5EF4-FFF2-40B4-BE49-F238E27FC236}">
              <a16:creationId xmlns:a16="http://schemas.microsoft.com/office/drawing/2014/main" id="{00000000-0008-0000-0200-000016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31" name="Text Box 63">
          <a:extLst>
            <a:ext uri="{FF2B5EF4-FFF2-40B4-BE49-F238E27FC236}">
              <a16:creationId xmlns:a16="http://schemas.microsoft.com/office/drawing/2014/main" id="{00000000-0008-0000-0200-000017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32" name="Text Box 64">
          <a:extLst>
            <a:ext uri="{FF2B5EF4-FFF2-40B4-BE49-F238E27FC236}">
              <a16:creationId xmlns:a16="http://schemas.microsoft.com/office/drawing/2014/main" id="{00000000-0008-0000-0200-000018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33" name="Text Box 66">
          <a:extLst>
            <a:ext uri="{FF2B5EF4-FFF2-40B4-BE49-F238E27FC236}">
              <a16:creationId xmlns:a16="http://schemas.microsoft.com/office/drawing/2014/main" id="{00000000-0008-0000-0200-000019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34" name="Text Box 67">
          <a:extLst>
            <a:ext uri="{FF2B5EF4-FFF2-40B4-BE49-F238E27FC236}">
              <a16:creationId xmlns:a16="http://schemas.microsoft.com/office/drawing/2014/main" id="{00000000-0008-0000-0200-00001A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35" name="Text Box 68">
          <a:extLst>
            <a:ext uri="{FF2B5EF4-FFF2-40B4-BE49-F238E27FC236}">
              <a16:creationId xmlns:a16="http://schemas.microsoft.com/office/drawing/2014/main" id="{00000000-0008-0000-0200-00001B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36" name="Text Box 69">
          <a:extLst>
            <a:ext uri="{FF2B5EF4-FFF2-40B4-BE49-F238E27FC236}">
              <a16:creationId xmlns:a16="http://schemas.microsoft.com/office/drawing/2014/main" id="{00000000-0008-0000-0200-00001C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37" name="Text Box 70">
          <a:extLst>
            <a:ext uri="{FF2B5EF4-FFF2-40B4-BE49-F238E27FC236}">
              <a16:creationId xmlns:a16="http://schemas.microsoft.com/office/drawing/2014/main" id="{00000000-0008-0000-0200-00001D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38" name="Text Box 71">
          <a:extLst>
            <a:ext uri="{FF2B5EF4-FFF2-40B4-BE49-F238E27FC236}">
              <a16:creationId xmlns:a16="http://schemas.microsoft.com/office/drawing/2014/main" id="{00000000-0008-0000-0200-00001E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39" name="Text Box 72">
          <a:extLst>
            <a:ext uri="{FF2B5EF4-FFF2-40B4-BE49-F238E27FC236}">
              <a16:creationId xmlns:a16="http://schemas.microsoft.com/office/drawing/2014/main" id="{00000000-0008-0000-0200-00001F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40" name="Text Box 73">
          <a:extLst>
            <a:ext uri="{FF2B5EF4-FFF2-40B4-BE49-F238E27FC236}">
              <a16:creationId xmlns:a16="http://schemas.microsoft.com/office/drawing/2014/main" id="{00000000-0008-0000-0200-000020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41" name="Text Box 74">
          <a:extLst>
            <a:ext uri="{FF2B5EF4-FFF2-40B4-BE49-F238E27FC236}">
              <a16:creationId xmlns:a16="http://schemas.microsoft.com/office/drawing/2014/main" id="{00000000-0008-0000-0200-000021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42" name="Text Box 75">
          <a:extLst>
            <a:ext uri="{FF2B5EF4-FFF2-40B4-BE49-F238E27FC236}">
              <a16:creationId xmlns:a16="http://schemas.microsoft.com/office/drawing/2014/main" id="{00000000-0008-0000-0200-000022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43" name="Text Box 77">
          <a:extLst>
            <a:ext uri="{FF2B5EF4-FFF2-40B4-BE49-F238E27FC236}">
              <a16:creationId xmlns:a16="http://schemas.microsoft.com/office/drawing/2014/main" id="{00000000-0008-0000-0200-000023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44" name="Text Box 78">
          <a:extLst>
            <a:ext uri="{FF2B5EF4-FFF2-40B4-BE49-F238E27FC236}">
              <a16:creationId xmlns:a16="http://schemas.microsoft.com/office/drawing/2014/main" id="{00000000-0008-0000-0200-000024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45" name="Text Box 80">
          <a:extLst>
            <a:ext uri="{FF2B5EF4-FFF2-40B4-BE49-F238E27FC236}">
              <a16:creationId xmlns:a16="http://schemas.microsoft.com/office/drawing/2014/main" id="{00000000-0008-0000-0200-000025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46" name="Text Box 81">
          <a:extLst>
            <a:ext uri="{FF2B5EF4-FFF2-40B4-BE49-F238E27FC236}">
              <a16:creationId xmlns:a16="http://schemas.microsoft.com/office/drawing/2014/main" id="{00000000-0008-0000-0200-000026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47" name="Text Box 39">
          <a:extLst>
            <a:ext uri="{FF2B5EF4-FFF2-40B4-BE49-F238E27FC236}">
              <a16:creationId xmlns:a16="http://schemas.microsoft.com/office/drawing/2014/main" id="{00000000-0008-0000-0200-000027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48" name="Text Box 40">
          <a:extLst>
            <a:ext uri="{FF2B5EF4-FFF2-40B4-BE49-F238E27FC236}">
              <a16:creationId xmlns:a16="http://schemas.microsoft.com/office/drawing/2014/main" id="{00000000-0008-0000-0200-000028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49" name="Text Box 41">
          <a:extLst>
            <a:ext uri="{FF2B5EF4-FFF2-40B4-BE49-F238E27FC236}">
              <a16:creationId xmlns:a16="http://schemas.microsoft.com/office/drawing/2014/main" id="{00000000-0008-0000-0200-000029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50" name="Text Box 42">
          <a:extLst>
            <a:ext uri="{FF2B5EF4-FFF2-40B4-BE49-F238E27FC236}">
              <a16:creationId xmlns:a16="http://schemas.microsoft.com/office/drawing/2014/main" id="{00000000-0008-0000-0200-00002A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51" name="Text Box 43">
          <a:extLst>
            <a:ext uri="{FF2B5EF4-FFF2-40B4-BE49-F238E27FC236}">
              <a16:creationId xmlns:a16="http://schemas.microsoft.com/office/drawing/2014/main" id="{00000000-0008-0000-0200-00002B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52" name="Text Box 44">
          <a:extLst>
            <a:ext uri="{FF2B5EF4-FFF2-40B4-BE49-F238E27FC236}">
              <a16:creationId xmlns:a16="http://schemas.microsoft.com/office/drawing/2014/main" id="{00000000-0008-0000-0200-00002C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53" name="Text Box 45">
          <a:extLst>
            <a:ext uri="{FF2B5EF4-FFF2-40B4-BE49-F238E27FC236}">
              <a16:creationId xmlns:a16="http://schemas.microsoft.com/office/drawing/2014/main" id="{00000000-0008-0000-0200-00002D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54" name="Text Box 46">
          <a:extLst>
            <a:ext uri="{FF2B5EF4-FFF2-40B4-BE49-F238E27FC236}">
              <a16:creationId xmlns:a16="http://schemas.microsoft.com/office/drawing/2014/main" id="{00000000-0008-0000-0200-00002E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55" name="Text Box 47">
          <a:extLst>
            <a:ext uri="{FF2B5EF4-FFF2-40B4-BE49-F238E27FC236}">
              <a16:creationId xmlns:a16="http://schemas.microsoft.com/office/drawing/2014/main" id="{00000000-0008-0000-0200-00002F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56" name="Text Box 48">
          <a:extLst>
            <a:ext uri="{FF2B5EF4-FFF2-40B4-BE49-F238E27FC236}">
              <a16:creationId xmlns:a16="http://schemas.microsoft.com/office/drawing/2014/main" id="{00000000-0008-0000-0200-000030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57" name="Text Box 55">
          <a:extLst>
            <a:ext uri="{FF2B5EF4-FFF2-40B4-BE49-F238E27FC236}">
              <a16:creationId xmlns:a16="http://schemas.microsoft.com/office/drawing/2014/main" id="{00000000-0008-0000-0200-000031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58" name="Text Box 56">
          <a:extLst>
            <a:ext uri="{FF2B5EF4-FFF2-40B4-BE49-F238E27FC236}">
              <a16:creationId xmlns:a16="http://schemas.microsoft.com/office/drawing/2014/main" id="{00000000-0008-0000-0200-000032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59" name="Text Box 57">
          <a:extLst>
            <a:ext uri="{FF2B5EF4-FFF2-40B4-BE49-F238E27FC236}">
              <a16:creationId xmlns:a16="http://schemas.microsoft.com/office/drawing/2014/main" id="{00000000-0008-0000-0200-000033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60" name="Text Box 58">
          <a:extLst>
            <a:ext uri="{FF2B5EF4-FFF2-40B4-BE49-F238E27FC236}">
              <a16:creationId xmlns:a16="http://schemas.microsoft.com/office/drawing/2014/main" id="{00000000-0008-0000-0200-000034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61" name="Text Box 59">
          <a:extLst>
            <a:ext uri="{FF2B5EF4-FFF2-40B4-BE49-F238E27FC236}">
              <a16:creationId xmlns:a16="http://schemas.microsoft.com/office/drawing/2014/main" id="{00000000-0008-0000-0200-000035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62" name="Text Box 60">
          <a:extLst>
            <a:ext uri="{FF2B5EF4-FFF2-40B4-BE49-F238E27FC236}">
              <a16:creationId xmlns:a16="http://schemas.microsoft.com/office/drawing/2014/main" id="{00000000-0008-0000-0200-000036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63" name="Text Box 61">
          <a:extLst>
            <a:ext uri="{FF2B5EF4-FFF2-40B4-BE49-F238E27FC236}">
              <a16:creationId xmlns:a16="http://schemas.microsoft.com/office/drawing/2014/main" id="{00000000-0008-0000-0200-000037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64" name="Text Box 62">
          <a:extLst>
            <a:ext uri="{FF2B5EF4-FFF2-40B4-BE49-F238E27FC236}">
              <a16:creationId xmlns:a16="http://schemas.microsoft.com/office/drawing/2014/main" id="{00000000-0008-0000-0200-000038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65" name="Text Box 63">
          <a:extLst>
            <a:ext uri="{FF2B5EF4-FFF2-40B4-BE49-F238E27FC236}">
              <a16:creationId xmlns:a16="http://schemas.microsoft.com/office/drawing/2014/main" id="{00000000-0008-0000-0200-000039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66" name="Text Box 64">
          <a:extLst>
            <a:ext uri="{FF2B5EF4-FFF2-40B4-BE49-F238E27FC236}">
              <a16:creationId xmlns:a16="http://schemas.microsoft.com/office/drawing/2014/main" id="{00000000-0008-0000-0200-00003A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67" name="Text Box 66">
          <a:extLst>
            <a:ext uri="{FF2B5EF4-FFF2-40B4-BE49-F238E27FC236}">
              <a16:creationId xmlns:a16="http://schemas.microsoft.com/office/drawing/2014/main" id="{00000000-0008-0000-0200-00003B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68" name="Text Box 67">
          <a:extLst>
            <a:ext uri="{FF2B5EF4-FFF2-40B4-BE49-F238E27FC236}">
              <a16:creationId xmlns:a16="http://schemas.microsoft.com/office/drawing/2014/main" id="{00000000-0008-0000-0200-00003C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69" name="Text Box 68">
          <a:extLst>
            <a:ext uri="{FF2B5EF4-FFF2-40B4-BE49-F238E27FC236}">
              <a16:creationId xmlns:a16="http://schemas.microsoft.com/office/drawing/2014/main" id="{00000000-0008-0000-0200-00003D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70" name="Text Box 69">
          <a:extLst>
            <a:ext uri="{FF2B5EF4-FFF2-40B4-BE49-F238E27FC236}">
              <a16:creationId xmlns:a16="http://schemas.microsoft.com/office/drawing/2014/main" id="{00000000-0008-0000-0200-00003E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71" name="Text Box 70">
          <a:extLst>
            <a:ext uri="{FF2B5EF4-FFF2-40B4-BE49-F238E27FC236}">
              <a16:creationId xmlns:a16="http://schemas.microsoft.com/office/drawing/2014/main" id="{00000000-0008-0000-0200-00003F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72" name="Text Box 71">
          <a:extLst>
            <a:ext uri="{FF2B5EF4-FFF2-40B4-BE49-F238E27FC236}">
              <a16:creationId xmlns:a16="http://schemas.microsoft.com/office/drawing/2014/main" id="{00000000-0008-0000-0200-000040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73" name="Text Box 72">
          <a:extLst>
            <a:ext uri="{FF2B5EF4-FFF2-40B4-BE49-F238E27FC236}">
              <a16:creationId xmlns:a16="http://schemas.microsoft.com/office/drawing/2014/main" id="{00000000-0008-0000-0200-000041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74" name="Text Box 73">
          <a:extLst>
            <a:ext uri="{FF2B5EF4-FFF2-40B4-BE49-F238E27FC236}">
              <a16:creationId xmlns:a16="http://schemas.microsoft.com/office/drawing/2014/main" id="{00000000-0008-0000-0200-000042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75" name="Text Box 74">
          <a:extLst>
            <a:ext uri="{FF2B5EF4-FFF2-40B4-BE49-F238E27FC236}">
              <a16:creationId xmlns:a16="http://schemas.microsoft.com/office/drawing/2014/main" id="{00000000-0008-0000-0200-000043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76" name="Text Box 75">
          <a:extLst>
            <a:ext uri="{FF2B5EF4-FFF2-40B4-BE49-F238E27FC236}">
              <a16:creationId xmlns:a16="http://schemas.microsoft.com/office/drawing/2014/main" id="{00000000-0008-0000-0200-000044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77" name="Text Box 77">
          <a:extLst>
            <a:ext uri="{FF2B5EF4-FFF2-40B4-BE49-F238E27FC236}">
              <a16:creationId xmlns:a16="http://schemas.microsoft.com/office/drawing/2014/main" id="{00000000-0008-0000-0200-000045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78" name="Text Box 78">
          <a:extLst>
            <a:ext uri="{FF2B5EF4-FFF2-40B4-BE49-F238E27FC236}">
              <a16:creationId xmlns:a16="http://schemas.microsoft.com/office/drawing/2014/main" id="{00000000-0008-0000-0200-000046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79" name="Text Box 80">
          <a:extLst>
            <a:ext uri="{FF2B5EF4-FFF2-40B4-BE49-F238E27FC236}">
              <a16:creationId xmlns:a16="http://schemas.microsoft.com/office/drawing/2014/main" id="{00000000-0008-0000-0200-000047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80" name="Text Box 81">
          <a:extLst>
            <a:ext uri="{FF2B5EF4-FFF2-40B4-BE49-F238E27FC236}">
              <a16:creationId xmlns:a16="http://schemas.microsoft.com/office/drawing/2014/main" id="{00000000-0008-0000-0200-000048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81" name="Text Box 39">
          <a:extLst>
            <a:ext uri="{FF2B5EF4-FFF2-40B4-BE49-F238E27FC236}">
              <a16:creationId xmlns:a16="http://schemas.microsoft.com/office/drawing/2014/main" id="{00000000-0008-0000-0200-000049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82" name="Text Box 40">
          <a:extLst>
            <a:ext uri="{FF2B5EF4-FFF2-40B4-BE49-F238E27FC236}">
              <a16:creationId xmlns:a16="http://schemas.microsoft.com/office/drawing/2014/main" id="{00000000-0008-0000-0200-00004A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83" name="Text Box 41">
          <a:extLst>
            <a:ext uri="{FF2B5EF4-FFF2-40B4-BE49-F238E27FC236}">
              <a16:creationId xmlns:a16="http://schemas.microsoft.com/office/drawing/2014/main" id="{00000000-0008-0000-0200-00004B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84" name="Text Box 42">
          <a:extLst>
            <a:ext uri="{FF2B5EF4-FFF2-40B4-BE49-F238E27FC236}">
              <a16:creationId xmlns:a16="http://schemas.microsoft.com/office/drawing/2014/main" id="{00000000-0008-0000-0200-00004C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85" name="Text Box 43">
          <a:extLst>
            <a:ext uri="{FF2B5EF4-FFF2-40B4-BE49-F238E27FC236}">
              <a16:creationId xmlns:a16="http://schemas.microsoft.com/office/drawing/2014/main" id="{00000000-0008-0000-0200-00004D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86" name="Text Box 44">
          <a:extLst>
            <a:ext uri="{FF2B5EF4-FFF2-40B4-BE49-F238E27FC236}">
              <a16:creationId xmlns:a16="http://schemas.microsoft.com/office/drawing/2014/main" id="{00000000-0008-0000-0200-00004E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87" name="Text Box 45">
          <a:extLst>
            <a:ext uri="{FF2B5EF4-FFF2-40B4-BE49-F238E27FC236}">
              <a16:creationId xmlns:a16="http://schemas.microsoft.com/office/drawing/2014/main" id="{00000000-0008-0000-0200-00004F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88" name="Text Box 46">
          <a:extLst>
            <a:ext uri="{FF2B5EF4-FFF2-40B4-BE49-F238E27FC236}">
              <a16:creationId xmlns:a16="http://schemas.microsoft.com/office/drawing/2014/main" id="{00000000-0008-0000-0200-000050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89" name="Text Box 47">
          <a:extLst>
            <a:ext uri="{FF2B5EF4-FFF2-40B4-BE49-F238E27FC236}">
              <a16:creationId xmlns:a16="http://schemas.microsoft.com/office/drawing/2014/main" id="{00000000-0008-0000-0200-000051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90" name="Text Box 48">
          <a:extLst>
            <a:ext uri="{FF2B5EF4-FFF2-40B4-BE49-F238E27FC236}">
              <a16:creationId xmlns:a16="http://schemas.microsoft.com/office/drawing/2014/main" id="{00000000-0008-0000-0200-000052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91" name="Text Box 55">
          <a:extLst>
            <a:ext uri="{FF2B5EF4-FFF2-40B4-BE49-F238E27FC236}">
              <a16:creationId xmlns:a16="http://schemas.microsoft.com/office/drawing/2014/main" id="{00000000-0008-0000-0200-000053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92" name="Text Box 56">
          <a:extLst>
            <a:ext uri="{FF2B5EF4-FFF2-40B4-BE49-F238E27FC236}">
              <a16:creationId xmlns:a16="http://schemas.microsoft.com/office/drawing/2014/main" id="{00000000-0008-0000-0200-000054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93" name="Text Box 57">
          <a:extLst>
            <a:ext uri="{FF2B5EF4-FFF2-40B4-BE49-F238E27FC236}">
              <a16:creationId xmlns:a16="http://schemas.microsoft.com/office/drawing/2014/main" id="{00000000-0008-0000-0200-000055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94" name="Text Box 58">
          <a:extLst>
            <a:ext uri="{FF2B5EF4-FFF2-40B4-BE49-F238E27FC236}">
              <a16:creationId xmlns:a16="http://schemas.microsoft.com/office/drawing/2014/main" id="{00000000-0008-0000-0200-000056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95" name="Text Box 59">
          <a:extLst>
            <a:ext uri="{FF2B5EF4-FFF2-40B4-BE49-F238E27FC236}">
              <a16:creationId xmlns:a16="http://schemas.microsoft.com/office/drawing/2014/main" id="{00000000-0008-0000-0200-000057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96" name="Text Box 60">
          <a:extLst>
            <a:ext uri="{FF2B5EF4-FFF2-40B4-BE49-F238E27FC236}">
              <a16:creationId xmlns:a16="http://schemas.microsoft.com/office/drawing/2014/main" id="{00000000-0008-0000-0200-000058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97" name="Text Box 61">
          <a:extLst>
            <a:ext uri="{FF2B5EF4-FFF2-40B4-BE49-F238E27FC236}">
              <a16:creationId xmlns:a16="http://schemas.microsoft.com/office/drawing/2014/main" id="{00000000-0008-0000-0200-000059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98" name="Text Box 62">
          <a:extLst>
            <a:ext uri="{FF2B5EF4-FFF2-40B4-BE49-F238E27FC236}">
              <a16:creationId xmlns:a16="http://schemas.microsoft.com/office/drawing/2014/main" id="{00000000-0008-0000-0200-00005A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699" name="Text Box 63">
          <a:extLst>
            <a:ext uri="{FF2B5EF4-FFF2-40B4-BE49-F238E27FC236}">
              <a16:creationId xmlns:a16="http://schemas.microsoft.com/office/drawing/2014/main" id="{00000000-0008-0000-0200-00005B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00" name="Text Box 64">
          <a:extLst>
            <a:ext uri="{FF2B5EF4-FFF2-40B4-BE49-F238E27FC236}">
              <a16:creationId xmlns:a16="http://schemas.microsoft.com/office/drawing/2014/main" id="{00000000-0008-0000-0200-00005C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01" name="Text Box 66">
          <a:extLst>
            <a:ext uri="{FF2B5EF4-FFF2-40B4-BE49-F238E27FC236}">
              <a16:creationId xmlns:a16="http://schemas.microsoft.com/office/drawing/2014/main" id="{00000000-0008-0000-0200-00005D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02" name="Text Box 67">
          <a:extLst>
            <a:ext uri="{FF2B5EF4-FFF2-40B4-BE49-F238E27FC236}">
              <a16:creationId xmlns:a16="http://schemas.microsoft.com/office/drawing/2014/main" id="{00000000-0008-0000-0200-00005E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03" name="Text Box 68">
          <a:extLst>
            <a:ext uri="{FF2B5EF4-FFF2-40B4-BE49-F238E27FC236}">
              <a16:creationId xmlns:a16="http://schemas.microsoft.com/office/drawing/2014/main" id="{00000000-0008-0000-0200-00005F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04" name="Text Box 69">
          <a:extLst>
            <a:ext uri="{FF2B5EF4-FFF2-40B4-BE49-F238E27FC236}">
              <a16:creationId xmlns:a16="http://schemas.microsoft.com/office/drawing/2014/main" id="{00000000-0008-0000-0200-000060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05" name="Text Box 70">
          <a:extLst>
            <a:ext uri="{FF2B5EF4-FFF2-40B4-BE49-F238E27FC236}">
              <a16:creationId xmlns:a16="http://schemas.microsoft.com/office/drawing/2014/main" id="{00000000-0008-0000-0200-000061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06" name="Text Box 71">
          <a:extLst>
            <a:ext uri="{FF2B5EF4-FFF2-40B4-BE49-F238E27FC236}">
              <a16:creationId xmlns:a16="http://schemas.microsoft.com/office/drawing/2014/main" id="{00000000-0008-0000-0200-000062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07" name="Text Box 72">
          <a:extLst>
            <a:ext uri="{FF2B5EF4-FFF2-40B4-BE49-F238E27FC236}">
              <a16:creationId xmlns:a16="http://schemas.microsoft.com/office/drawing/2014/main" id="{00000000-0008-0000-0200-000063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08" name="Text Box 73">
          <a:extLst>
            <a:ext uri="{FF2B5EF4-FFF2-40B4-BE49-F238E27FC236}">
              <a16:creationId xmlns:a16="http://schemas.microsoft.com/office/drawing/2014/main" id="{00000000-0008-0000-0200-000064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09" name="Text Box 74">
          <a:extLst>
            <a:ext uri="{FF2B5EF4-FFF2-40B4-BE49-F238E27FC236}">
              <a16:creationId xmlns:a16="http://schemas.microsoft.com/office/drawing/2014/main" id="{00000000-0008-0000-0200-000065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10" name="Text Box 75">
          <a:extLst>
            <a:ext uri="{FF2B5EF4-FFF2-40B4-BE49-F238E27FC236}">
              <a16:creationId xmlns:a16="http://schemas.microsoft.com/office/drawing/2014/main" id="{00000000-0008-0000-0200-000066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11" name="Text Box 77">
          <a:extLst>
            <a:ext uri="{FF2B5EF4-FFF2-40B4-BE49-F238E27FC236}">
              <a16:creationId xmlns:a16="http://schemas.microsoft.com/office/drawing/2014/main" id="{00000000-0008-0000-0200-000067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12" name="Text Box 78">
          <a:extLst>
            <a:ext uri="{FF2B5EF4-FFF2-40B4-BE49-F238E27FC236}">
              <a16:creationId xmlns:a16="http://schemas.microsoft.com/office/drawing/2014/main" id="{00000000-0008-0000-0200-000068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13" name="Text Box 80">
          <a:extLst>
            <a:ext uri="{FF2B5EF4-FFF2-40B4-BE49-F238E27FC236}">
              <a16:creationId xmlns:a16="http://schemas.microsoft.com/office/drawing/2014/main" id="{00000000-0008-0000-0200-000069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14" name="Text Box 81">
          <a:extLst>
            <a:ext uri="{FF2B5EF4-FFF2-40B4-BE49-F238E27FC236}">
              <a16:creationId xmlns:a16="http://schemas.microsoft.com/office/drawing/2014/main" id="{00000000-0008-0000-0200-00006A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15" name="Text Box 3">
          <a:extLst>
            <a:ext uri="{FF2B5EF4-FFF2-40B4-BE49-F238E27FC236}">
              <a16:creationId xmlns:a16="http://schemas.microsoft.com/office/drawing/2014/main" id="{00000000-0008-0000-0200-00006B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16" name="Text Box 4">
          <a:extLst>
            <a:ext uri="{FF2B5EF4-FFF2-40B4-BE49-F238E27FC236}">
              <a16:creationId xmlns:a16="http://schemas.microsoft.com/office/drawing/2014/main" id="{00000000-0008-0000-0200-00006C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17" name="Text Box 5">
          <a:extLst>
            <a:ext uri="{FF2B5EF4-FFF2-40B4-BE49-F238E27FC236}">
              <a16:creationId xmlns:a16="http://schemas.microsoft.com/office/drawing/2014/main" id="{00000000-0008-0000-0200-00006D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18" name="Text Box 6">
          <a:extLst>
            <a:ext uri="{FF2B5EF4-FFF2-40B4-BE49-F238E27FC236}">
              <a16:creationId xmlns:a16="http://schemas.microsoft.com/office/drawing/2014/main" id="{00000000-0008-0000-0200-00006E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19" name="Text Box 7">
          <a:extLst>
            <a:ext uri="{FF2B5EF4-FFF2-40B4-BE49-F238E27FC236}">
              <a16:creationId xmlns:a16="http://schemas.microsoft.com/office/drawing/2014/main" id="{00000000-0008-0000-0200-00006F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20" name="Text Box 8">
          <a:extLst>
            <a:ext uri="{FF2B5EF4-FFF2-40B4-BE49-F238E27FC236}">
              <a16:creationId xmlns:a16="http://schemas.microsoft.com/office/drawing/2014/main" id="{00000000-0008-0000-0200-000070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21" name="Text Box 9">
          <a:extLst>
            <a:ext uri="{FF2B5EF4-FFF2-40B4-BE49-F238E27FC236}">
              <a16:creationId xmlns:a16="http://schemas.microsoft.com/office/drawing/2014/main" id="{00000000-0008-0000-0200-000071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22" name="Text Box 10">
          <a:extLst>
            <a:ext uri="{FF2B5EF4-FFF2-40B4-BE49-F238E27FC236}">
              <a16:creationId xmlns:a16="http://schemas.microsoft.com/office/drawing/2014/main" id="{00000000-0008-0000-0200-000072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23" name="Text Box 11">
          <a:extLst>
            <a:ext uri="{FF2B5EF4-FFF2-40B4-BE49-F238E27FC236}">
              <a16:creationId xmlns:a16="http://schemas.microsoft.com/office/drawing/2014/main" id="{00000000-0008-0000-0200-000073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24" name="Text Box 12">
          <a:extLst>
            <a:ext uri="{FF2B5EF4-FFF2-40B4-BE49-F238E27FC236}">
              <a16:creationId xmlns:a16="http://schemas.microsoft.com/office/drawing/2014/main" id="{00000000-0008-0000-0200-000074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25" name="Text Box 49">
          <a:extLst>
            <a:ext uri="{FF2B5EF4-FFF2-40B4-BE49-F238E27FC236}">
              <a16:creationId xmlns:a16="http://schemas.microsoft.com/office/drawing/2014/main" id="{00000000-0008-0000-0200-000075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26" name="Text Box 50">
          <a:extLst>
            <a:ext uri="{FF2B5EF4-FFF2-40B4-BE49-F238E27FC236}">
              <a16:creationId xmlns:a16="http://schemas.microsoft.com/office/drawing/2014/main" id="{00000000-0008-0000-0200-000076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27" name="Text Box 52">
          <a:extLst>
            <a:ext uri="{FF2B5EF4-FFF2-40B4-BE49-F238E27FC236}">
              <a16:creationId xmlns:a16="http://schemas.microsoft.com/office/drawing/2014/main" id="{00000000-0008-0000-0200-000077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28" name="Text Box 53">
          <a:extLst>
            <a:ext uri="{FF2B5EF4-FFF2-40B4-BE49-F238E27FC236}">
              <a16:creationId xmlns:a16="http://schemas.microsoft.com/office/drawing/2014/main" id="{00000000-0008-0000-0200-000078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29" name="Text Box 3">
          <a:extLst>
            <a:ext uri="{FF2B5EF4-FFF2-40B4-BE49-F238E27FC236}">
              <a16:creationId xmlns:a16="http://schemas.microsoft.com/office/drawing/2014/main" id="{00000000-0008-0000-0200-000079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30" name="Text Box 4">
          <a:extLst>
            <a:ext uri="{FF2B5EF4-FFF2-40B4-BE49-F238E27FC236}">
              <a16:creationId xmlns:a16="http://schemas.microsoft.com/office/drawing/2014/main" id="{00000000-0008-0000-0200-00007A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31" name="Text Box 5">
          <a:extLst>
            <a:ext uri="{FF2B5EF4-FFF2-40B4-BE49-F238E27FC236}">
              <a16:creationId xmlns:a16="http://schemas.microsoft.com/office/drawing/2014/main" id="{00000000-0008-0000-0200-00007B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32" name="Text Box 6">
          <a:extLst>
            <a:ext uri="{FF2B5EF4-FFF2-40B4-BE49-F238E27FC236}">
              <a16:creationId xmlns:a16="http://schemas.microsoft.com/office/drawing/2014/main" id="{00000000-0008-0000-0200-00007C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33" name="Text Box 7">
          <a:extLst>
            <a:ext uri="{FF2B5EF4-FFF2-40B4-BE49-F238E27FC236}">
              <a16:creationId xmlns:a16="http://schemas.microsoft.com/office/drawing/2014/main" id="{00000000-0008-0000-0200-00007D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34" name="Text Box 8">
          <a:extLst>
            <a:ext uri="{FF2B5EF4-FFF2-40B4-BE49-F238E27FC236}">
              <a16:creationId xmlns:a16="http://schemas.microsoft.com/office/drawing/2014/main" id="{00000000-0008-0000-0200-00007E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35" name="Text Box 9">
          <a:extLst>
            <a:ext uri="{FF2B5EF4-FFF2-40B4-BE49-F238E27FC236}">
              <a16:creationId xmlns:a16="http://schemas.microsoft.com/office/drawing/2014/main" id="{00000000-0008-0000-0200-00007F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36" name="Text Box 10">
          <a:extLst>
            <a:ext uri="{FF2B5EF4-FFF2-40B4-BE49-F238E27FC236}">
              <a16:creationId xmlns:a16="http://schemas.microsoft.com/office/drawing/2014/main" id="{00000000-0008-0000-0200-000080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37" name="Text Box 11">
          <a:extLst>
            <a:ext uri="{FF2B5EF4-FFF2-40B4-BE49-F238E27FC236}">
              <a16:creationId xmlns:a16="http://schemas.microsoft.com/office/drawing/2014/main" id="{00000000-0008-0000-0200-000081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38" name="Text Box 12">
          <a:extLst>
            <a:ext uri="{FF2B5EF4-FFF2-40B4-BE49-F238E27FC236}">
              <a16:creationId xmlns:a16="http://schemas.microsoft.com/office/drawing/2014/main" id="{00000000-0008-0000-0200-000082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39" name="Text Box 39">
          <a:extLst>
            <a:ext uri="{FF2B5EF4-FFF2-40B4-BE49-F238E27FC236}">
              <a16:creationId xmlns:a16="http://schemas.microsoft.com/office/drawing/2014/main" id="{00000000-0008-0000-0200-000083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40" name="Text Box 40">
          <a:extLst>
            <a:ext uri="{FF2B5EF4-FFF2-40B4-BE49-F238E27FC236}">
              <a16:creationId xmlns:a16="http://schemas.microsoft.com/office/drawing/2014/main" id="{00000000-0008-0000-0200-000084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41" name="Text Box 41">
          <a:extLst>
            <a:ext uri="{FF2B5EF4-FFF2-40B4-BE49-F238E27FC236}">
              <a16:creationId xmlns:a16="http://schemas.microsoft.com/office/drawing/2014/main" id="{00000000-0008-0000-0200-000085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42" name="Text Box 42">
          <a:extLst>
            <a:ext uri="{FF2B5EF4-FFF2-40B4-BE49-F238E27FC236}">
              <a16:creationId xmlns:a16="http://schemas.microsoft.com/office/drawing/2014/main" id="{00000000-0008-0000-0200-000086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43" name="Text Box 43">
          <a:extLst>
            <a:ext uri="{FF2B5EF4-FFF2-40B4-BE49-F238E27FC236}">
              <a16:creationId xmlns:a16="http://schemas.microsoft.com/office/drawing/2014/main" id="{00000000-0008-0000-0200-000087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44" name="Text Box 44">
          <a:extLst>
            <a:ext uri="{FF2B5EF4-FFF2-40B4-BE49-F238E27FC236}">
              <a16:creationId xmlns:a16="http://schemas.microsoft.com/office/drawing/2014/main" id="{00000000-0008-0000-0200-000088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45" name="Text Box 45">
          <a:extLst>
            <a:ext uri="{FF2B5EF4-FFF2-40B4-BE49-F238E27FC236}">
              <a16:creationId xmlns:a16="http://schemas.microsoft.com/office/drawing/2014/main" id="{00000000-0008-0000-0200-000089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46" name="Text Box 46">
          <a:extLst>
            <a:ext uri="{FF2B5EF4-FFF2-40B4-BE49-F238E27FC236}">
              <a16:creationId xmlns:a16="http://schemas.microsoft.com/office/drawing/2014/main" id="{00000000-0008-0000-0200-00008A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47" name="Text Box 47">
          <a:extLst>
            <a:ext uri="{FF2B5EF4-FFF2-40B4-BE49-F238E27FC236}">
              <a16:creationId xmlns:a16="http://schemas.microsoft.com/office/drawing/2014/main" id="{00000000-0008-0000-0200-00008B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48" name="Text Box 48">
          <a:extLst>
            <a:ext uri="{FF2B5EF4-FFF2-40B4-BE49-F238E27FC236}">
              <a16:creationId xmlns:a16="http://schemas.microsoft.com/office/drawing/2014/main" id="{00000000-0008-0000-0200-00008C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49" name="Text Box 49">
          <a:extLst>
            <a:ext uri="{FF2B5EF4-FFF2-40B4-BE49-F238E27FC236}">
              <a16:creationId xmlns:a16="http://schemas.microsoft.com/office/drawing/2014/main" id="{00000000-0008-0000-0200-00008D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50" name="Text Box 50">
          <a:extLst>
            <a:ext uri="{FF2B5EF4-FFF2-40B4-BE49-F238E27FC236}">
              <a16:creationId xmlns:a16="http://schemas.microsoft.com/office/drawing/2014/main" id="{00000000-0008-0000-0200-00008E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51" name="Text Box 52">
          <a:extLst>
            <a:ext uri="{FF2B5EF4-FFF2-40B4-BE49-F238E27FC236}">
              <a16:creationId xmlns:a16="http://schemas.microsoft.com/office/drawing/2014/main" id="{00000000-0008-0000-0200-00008F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52" name="Text Box 53">
          <a:extLst>
            <a:ext uri="{FF2B5EF4-FFF2-40B4-BE49-F238E27FC236}">
              <a16:creationId xmlns:a16="http://schemas.microsoft.com/office/drawing/2014/main" id="{00000000-0008-0000-0200-000090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53" name="Text Box 55">
          <a:extLst>
            <a:ext uri="{FF2B5EF4-FFF2-40B4-BE49-F238E27FC236}">
              <a16:creationId xmlns:a16="http://schemas.microsoft.com/office/drawing/2014/main" id="{00000000-0008-0000-0200-000091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54" name="Text Box 56">
          <a:extLst>
            <a:ext uri="{FF2B5EF4-FFF2-40B4-BE49-F238E27FC236}">
              <a16:creationId xmlns:a16="http://schemas.microsoft.com/office/drawing/2014/main" id="{00000000-0008-0000-0200-000092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55" name="Text Box 57">
          <a:extLst>
            <a:ext uri="{FF2B5EF4-FFF2-40B4-BE49-F238E27FC236}">
              <a16:creationId xmlns:a16="http://schemas.microsoft.com/office/drawing/2014/main" id="{00000000-0008-0000-0200-000093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56" name="Text Box 58">
          <a:extLst>
            <a:ext uri="{FF2B5EF4-FFF2-40B4-BE49-F238E27FC236}">
              <a16:creationId xmlns:a16="http://schemas.microsoft.com/office/drawing/2014/main" id="{00000000-0008-0000-0200-000094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57" name="Text Box 59">
          <a:extLst>
            <a:ext uri="{FF2B5EF4-FFF2-40B4-BE49-F238E27FC236}">
              <a16:creationId xmlns:a16="http://schemas.microsoft.com/office/drawing/2014/main" id="{00000000-0008-0000-0200-000095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58" name="Text Box 60">
          <a:extLst>
            <a:ext uri="{FF2B5EF4-FFF2-40B4-BE49-F238E27FC236}">
              <a16:creationId xmlns:a16="http://schemas.microsoft.com/office/drawing/2014/main" id="{00000000-0008-0000-0200-000096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59" name="Text Box 61">
          <a:extLst>
            <a:ext uri="{FF2B5EF4-FFF2-40B4-BE49-F238E27FC236}">
              <a16:creationId xmlns:a16="http://schemas.microsoft.com/office/drawing/2014/main" id="{00000000-0008-0000-0200-000097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60" name="Text Box 62">
          <a:extLst>
            <a:ext uri="{FF2B5EF4-FFF2-40B4-BE49-F238E27FC236}">
              <a16:creationId xmlns:a16="http://schemas.microsoft.com/office/drawing/2014/main" id="{00000000-0008-0000-0200-000098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61" name="Text Box 63">
          <a:extLst>
            <a:ext uri="{FF2B5EF4-FFF2-40B4-BE49-F238E27FC236}">
              <a16:creationId xmlns:a16="http://schemas.microsoft.com/office/drawing/2014/main" id="{00000000-0008-0000-0200-000099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62" name="Text Box 64">
          <a:extLst>
            <a:ext uri="{FF2B5EF4-FFF2-40B4-BE49-F238E27FC236}">
              <a16:creationId xmlns:a16="http://schemas.microsoft.com/office/drawing/2014/main" id="{00000000-0008-0000-0200-00009A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63" name="Text Box 66">
          <a:extLst>
            <a:ext uri="{FF2B5EF4-FFF2-40B4-BE49-F238E27FC236}">
              <a16:creationId xmlns:a16="http://schemas.microsoft.com/office/drawing/2014/main" id="{00000000-0008-0000-0200-00009B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64" name="Text Box 67">
          <a:extLst>
            <a:ext uri="{FF2B5EF4-FFF2-40B4-BE49-F238E27FC236}">
              <a16:creationId xmlns:a16="http://schemas.microsoft.com/office/drawing/2014/main" id="{00000000-0008-0000-0200-00009C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65" name="Text Box 68">
          <a:extLst>
            <a:ext uri="{FF2B5EF4-FFF2-40B4-BE49-F238E27FC236}">
              <a16:creationId xmlns:a16="http://schemas.microsoft.com/office/drawing/2014/main" id="{00000000-0008-0000-0200-00009D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66" name="Text Box 69">
          <a:extLst>
            <a:ext uri="{FF2B5EF4-FFF2-40B4-BE49-F238E27FC236}">
              <a16:creationId xmlns:a16="http://schemas.microsoft.com/office/drawing/2014/main" id="{00000000-0008-0000-0200-00009E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67" name="Text Box 70">
          <a:extLst>
            <a:ext uri="{FF2B5EF4-FFF2-40B4-BE49-F238E27FC236}">
              <a16:creationId xmlns:a16="http://schemas.microsoft.com/office/drawing/2014/main" id="{00000000-0008-0000-0200-00009F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68" name="Text Box 71">
          <a:extLst>
            <a:ext uri="{FF2B5EF4-FFF2-40B4-BE49-F238E27FC236}">
              <a16:creationId xmlns:a16="http://schemas.microsoft.com/office/drawing/2014/main" id="{00000000-0008-0000-0200-0000A0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69" name="Text Box 72">
          <a:extLst>
            <a:ext uri="{FF2B5EF4-FFF2-40B4-BE49-F238E27FC236}">
              <a16:creationId xmlns:a16="http://schemas.microsoft.com/office/drawing/2014/main" id="{00000000-0008-0000-0200-0000A1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70" name="Text Box 73">
          <a:extLst>
            <a:ext uri="{FF2B5EF4-FFF2-40B4-BE49-F238E27FC236}">
              <a16:creationId xmlns:a16="http://schemas.microsoft.com/office/drawing/2014/main" id="{00000000-0008-0000-0200-0000A2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71" name="Text Box 74">
          <a:extLst>
            <a:ext uri="{FF2B5EF4-FFF2-40B4-BE49-F238E27FC236}">
              <a16:creationId xmlns:a16="http://schemas.microsoft.com/office/drawing/2014/main" id="{00000000-0008-0000-0200-0000A3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72" name="Text Box 75">
          <a:extLst>
            <a:ext uri="{FF2B5EF4-FFF2-40B4-BE49-F238E27FC236}">
              <a16:creationId xmlns:a16="http://schemas.microsoft.com/office/drawing/2014/main" id="{00000000-0008-0000-0200-0000A4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73" name="Text Box 77">
          <a:extLst>
            <a:ext uri="{FF2B5EF4-FFF2-40B4-BE49-F238E27FC236}">
              <a16:creationId xmlns:a16="http://schemas.microsoft.com/office/drawing/2014/main" id="{00000000-0008-0000-0200-0000A5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74" name="Text Box 78">
          <a:extLst>
            <a:ext uri="{FF2B5EF4-FFF2-40B4-BE49-F238E27FC236}">
              <a16:creationId xmlns:a16="http://schemas.microsoft.com/office/drawing/2014/main" id="{00000000-0008-0000-0200-0000A6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75" name="Text Box 80">
          <a:extLst>
            <a:ext uri="{FF2B5EF4-FFF2-40B4-BE49-F238E27FC236}">
              <a16:creationId xmlns:a16="http://schemas.microsoft.com/office/drawing/2014/main" id="{00000000-0008-0000-0200-0000A7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76" name="Text Box 81">
          <a:extLst>
            <a:ext uri="{FF2B5EF4-FFF2-40B4-BE49-F238E27FC236}">
              <a16:creationId xmlns:a16="http://schemas.microsoft.com/office/drawing/2014/main" id="{00000000-0008-0000-0200-0000A8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77" name="Text Box 39">
          <a:extLst>
            <a:ext uri="{FF2B5EF4-FFF2-40B4-BE49-F238E27FC236}">
              <a16:creationId xmlns:a16="http://schemas.microsoft.com/office/drawing/2014/main" id="{00000000-0008-0000-0200-0000A9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78" name="Text Box 40">
          <a:extLst>
            <a:ext uri="{FF2B5EF4-FFF2-40B4-BE49-F238E27FC236}">
              <a16:creationId xmlns:a16="http://schemas.microsoft.com/office/drawing/2014/main" id="{00000000-0008-0000-0200-0000AA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79" name="Text Box 41">
          <a:extLst>
            <a:ext uri="{FF2B5EF4-FFF2-40B4-BE49-F238E27FC236}">
              <a16:creationId xmlns:a16="http://schemas.microsoft.com/office/drawing/2014/main" id="{00000000-0008-0000-0200-0000AB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80" name="Text Box 42">
          <a:extLst>
            <a:ext uri="{FF2B5EF4-FFF2-40B4-BE49-F238E27FC236}">
              <a16:creationId xmlns:a16="http://schemas.microsoft.com/office/drawing/2014/main" id="{00000000-0008-0000-0200-0000AC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81" name="Text Box 43">
          <a:extLst>
            <a:ext uri="{FF2B5EF4-FFF2-40B4-BE49-F238E27FC236}">
              <a16:creationId xmlns:a16="http://schemas.microsoft.com/office/drawing/2014/main" id="{00000000-0008-0000-0200-0000AD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82" name="Text Box 44">
          <a:extLst>
            <a:ext uri="{FF2B5EF4-FFF2-40B4-BE49-F238E27FC236}">
              <a16:creationId xmlns:a16="http://schemas.microsoft.com/office/drawing/2014/main" id="{00000000-0008-0000-0200-0000AE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83" name="Text Box 45">
          <a:extLst>
            <a:ext uri="{FF2B5EF4-FFF2-40B4-BE49-F238E27FC236}">
              <a16:creationId xmlns:a16="http://schemas.microsoft.com/office/drawing/2014/main" id="{00000000-0008-0000-0200-0000AF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84" name="Text Box 46">
          <a:extLst>
            <a:ext uri="{FF2B5EF4-FFF2-40B4-BE49-F238E27FC236}">
              <a16:creationId xmlns:a16="http://schemas.microsoft.com/office/drawing/2014/main" id="{00000000-0008-0000-0200-0000B0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85" name="Text Box 47">
          <a:extLst>
            <a:ext uri="{FF2B5EF4-FFF2-40B4-BE49-F238E27FC236}">
              <a16:creationId xmlns:a16="http://schemas.microsoft.com/office/drawing/2014/main" id="{00000000-0008-0000-0200-0000B1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86" name="Text Box 48">
          <a:extLst>
            <a:ext uri="{FF2B5EF4-FFF2-40B4-BE49-F238E27FC236}">
              <a16:creationId xmlns:a16="http://schemas.microsoft.com/office/drawing/2014/main" id="{00000000-0008-0000-0200-0000B2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87" name="Text Box 55">
          <a:extLst>
            <a:ext uri="{FF2B5EF4-FFF2-40B4-BE49-F238E27FC236}">
              <a16:creationId xmlns:a16="http://schemas.microsoft.com/office/drawing/2014/main" id="{00000000-0008-0000-0200-0000B3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88" name="Text Box 56">
          <a:extLst>
            <a:ext uri="{FF2B5EF4-FFF2-40B4-BE49-F238E27FC236}">
              <a16:creationId xmlns:a16="http://schemas.microsoft.com/office/drawing/2014/main" id="{00000000-0008-0000-0200-0000B4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89" name="Text Box 57">
          <a:extLst>
            <a:ext uri="{FF2B5EF4-FFF2-40B4-BE49-F238E27FC236}">
              <a16:creationId xmlns:a16="http://schemas.microsoft.com/office/drawing/2014/main" id="{00000000-0008-0000-0200-0000B5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90" name="Text Box 58">
          <a:extLst>
            <a:ext uri="{FF2B5EF4-FFF2-40B4-BE49-F238E27FC236}">
              <a16:creationId xmlns:a16="http://schemas.microsoft.com/office/drawing/2014/main" id="{00000000-0008-0000-0200-0000B6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91" name="Text Box 59">
          <a:extLst>
            <a:ext uri="{FF2B5EF4-FFF2-40B4-BE49-F238E27FC236}">
              <a16:creationId xmlns:a16="http://schemas.microsoft.com/office/drawing/2014/main" id="{00000000-0008-0000-0200-0000B7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92" name="Text Box 60">
          <a:extLst>
            <a:ext uri="{FF2B5EF4-FFF2-40B4-BE49-F238E27FC236}">
              <a16:creationId xmlns:a16="http://schemas.microsoft.com/office/drawing/2014/main" id="{00000000-0008-0000-0200-0000B8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93" name="Text Box 61">
          <a:extLst>
            <a:ext uri="{FF2B5EF4-FFF2-40B4-BE49-F238E27FC236}">
              <a16:creationId xmlns:a16="http://schemas.microsoft.com/office/drawing/2014/main" id="{00000000-0008-0000-0200-0000B9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94" name="Text Box 62">
          <a:extLst>
            <a:ext uri="{FF2B5EF4-FFF2-40B4-BE49-F238E27FC236}">
              <a16:creationId xmlns:a16="http://schemas.microsoft.com/office/drawing/2014/main" id="{00000000-0008-0000-0200-0000BA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95" name="Text Box 63">
          <a:extLst>
            <a:ext uri="{FF2B5EF4-FFF2-40B4-BE49-F238E27FC236}">
              <a16:creationId xmlns:a16="http://schemas.microsoft.com/office/drawing/2014/main" id="{00000000-0008-0000-0200-0000BB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96" name="Text Box 64">
          <a:extLst>
            <a:ext uri="{FF2B5EF4-FFF2-40B4-BE49-F238E27FC236}">
              <a16:creationId xmlns:a16="http://schemas.microsoft.com/office/drawing/2014/main" id="{00000000-0008-0000-0200-0000BC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97" name="Text Box 66">
          <a:extLst>
            <a:ext uri="{FF2B5EF4-FFF2-40B4-BE49-F238E27FC236}">
              <a16:creationId xmlns:a16="http://schemas.microsoft.com/office/drawing/2014/main" id="{00000000-0008-0000-0200-0000BD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98" name="Text Box 67">
          <a:extLst>
            <a:ext uri="{FF2B5EF4-FFF2-40B4-BE49-F238E27FC236}">
              <a16:creationId xmlns:a16="http://schemas.microsoft.com/office/drawing/2014/main" id="{00000000-0008-0000-0200-0000BE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799" name="Text Box 68">
          <a:extLst>
            <a:ext uri="{FF2B5EF4-FFF2-40B4-BE49-F238E27FC236}">
              <a16:creationId xmlns:a16="http://schemas.microsoft.com/office/drawing/2014/main" id="{00000000-0008-0000-0200-0000BF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00" name="Text Box 69">
          <a:extLst>
            <a:ext uri="{FF2B5EF4-FFF2-40B4-BE49-F238E27FC236}">
              <a16:creationId xmlns:a16="http://schemas.microsoft.com/office/drawing/2014/main" id="{00000000-0008-0000-0200-0000C0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01" name="Text Box 70">
          <a:extLst>
            <a:ext uri="{FF2B5EF4-FFF2-40B4-BE49-F238E27FC236}">
              <a16:creationId xmlns:a16="http://schemas.microsoft.com/office/drawing/2014/main" id="{00000000-0008-0000-0200-0000C1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02" name="Text Box 71">
          <a:extLst>
            <a:ext uri="{FF2B5EF4-FFF2-40B4-BE49-F238E27FC236}">
              <a16:creationId xmlns:a16="http://schemas.microsoft.com/office/drawing/2014/main" id="{00000000-0008-0000-0200-0000C2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03" name="Text Box 72">
          <a:extLst>
            <a:ext uri="{FF2B5EF4-FFF2-40B4-BE49-F238E27FC236}">
              <a16:creationId xmlns:a16="http://schemas.microsoft.com/office/drawing/2014/main" id="{00000000-0008-0000-0200-0000C3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04" name="Text Box 73">
          <a:extLst>
            <a:ext uri="{FF2B5EF4-FFF2-40B4-BE49-F238E27FC236}">
              <a16:creationId xmlns:a16="http://schemas.microsoft.com/office/drawing/2014/main" id="{00000000-0008-0000-0200-0000C4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05" name="Text Box 74">
          <a:extLst>
            <a:ext uri="{FF2B5EF4-FFF2-40B4-BE49-F238E27FC236}">
              <a16:creationId xmlns:a16="http://schemas.microsoft.com/office/drawing/2014/main" id="{00000000-0008-0000-0200-0000C5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06" name="Text Box 75">
          <a:extLst>
            <a:ext uri="{FF2B5EF4-FFF2-40B4-BE49-F238E27FC236}">
              <a16:creationId xmlns:a16="http://schemas.microsoft.com/office/drawing/2014/main" id="{00000000-0008-0000-0200-0000C6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07" name="Text Box 77">
          <a:extLst>
            <a:ext uri="{FF2B5EF4-FFF2-40B4-BE49-F238E27FC236}">
              <a16:creationId xmlns:a16="http://schemas.microsoft.com/office/drawing/2014/main" id="{00000000-0008-0000-0200-0000C7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08" name="Text Box 78">
          <a:extLst>
            <a:ext uri="{FF2B5EF4-FFF2-40B4-BE49-F238E27FC236}">
              <a16:creationId xmlns:a16="http://schemas.microsoft.com/office/drawing/2014/main" id="{00000000-0008-0000-0200-0000C8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09" name="Text Box 80">
          <a:extLst>
            <a:ext uri="{FF2B5EF4-FFF2-40B4-BE49-F238E27FC236}">
              <a16:creationId xmlns:a16="http://schemas.microsoft.com/office/drawing/2014/main" id="{00000000-0008-0000-0200-0000C9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10" name="Text Box 81">
          <a:extLst>
            <a:ext uri="{FF2B5EF4-FFF2-40B4-BE49-F238E27FC236}">
              <a16:creationId xmlns:a16="http://schemas.microsoft.com/office/drawing/2014/main" id="{00000000-0008-0000-0200-0000CA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11" name="Text Box 39">
          <a:extLst>
            <a:ext uri="{FF2B5EF4-FFF2-40B4-BE49-F238E27FC236}">
              <a16:creationId xmlns:a16="http://schemas.microsoft.com/office/drawing/2014/main" id="{00000000-0008-0000-0200-0000CB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12" name="Text Box 40">
          <a:extLst>
            <a:ext uri="{FF2B5EF4-FFF2-40B4-BE49-F238E27FC236}">
              <a16:creationId xmlns:a16="http://schemas.microsoft.com/office/drawing/2014/main" id="{00000000-0008-0000-0200-0000CC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13" name="Text Box 41">
          <a:extLst>
            <a:ext uri="{FF2B5EF4-FFF2-40B4-BE49-F238E27FC236}">
              <a16:creationId xmlns:a16="http://schemas.microsoft.com/office/drawing/2014/main" id="{00000000-0008-0000-0200-0000CD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14" name="Text Box 42">
          <a:extLst>
            <a:ext uri="{FF2B5EF4-FFF2-40B4-BE49-F238E27FC236}">
              <a16:creationId xmlns:a16="http://schemas.microsoft.com/office/drawing/2014/main" id="{00000000-0008-0000-0200-0000CE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15" name="Text Box 43">
          <a:extLst>
            <a:ext uri="{FF2B5EF4-FFF2-40B4-BE49-F238E27FC236}">
              <a16:creationId xmlns:a16="http://schemas.microsoft.com/office/drawing/2014/main" id="{00000000-0008-0000-0200-0000CF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16" name="Text Box 44">
          <a:extLst>
            <a:ext uri="{FF2B5EF4-FFF2-40B4-BE49-F238E27FC236}">
              <a16:creationId xmlns:a16="http://schemas.microsoft.com/office/drawing/2014/main" id="{00000000-0008-0000-0200-0000D0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17" name="Text Box 45">
          <a:extLst>
            <a:ext uri="{FF2B5EF4-FFF2-40B4-BE49-F238E27FC236}">
              <a16:creationId xmlns:a16="http://schemas.microsoft.com/office/drawing/2014/main" id="{00000000-0008-0000-0200-0000D1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18" name="Text Box 46">
          <a:extLst>
            <a:ext uri="{FF2B5EF4-FFF2-40B4-BE49-F238E27FC236}">
              <a16:creationId xmlns:a16="http://schemas.microsoft.com/office/drawing/2014/main" id="{00000000-0008-0000-0200-0000D2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19" name="Text Box 47">
          <a:extLst>
            <a:ext uri="{FF2B5EF4-FFF2-40B4-BE49-F238E27FC236}">
              <a16:creationId xmlns:a16="http://schemas.microsoft.com/office/drawing/2014/main" id="{00000000-0008-0000-0200-0000D3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20" name="Text Box 48">
          <a:extLst>
            <a:ext uri="{FF2B5EF4-FFF2-40B4-BE49-F238E27FC236}">
              <a16:creationId xmlns:a16="http://schemas.microsoft.com/office/drawing/2014/main" id="{00000000-0008-0000-0200-0000D4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21" name="Text Box 55">
          <a:extLst>
            <a:ext uri="{FF2B5EF4-FFF2-40B4-BE49-F238E27FC236}">
              <a16:creationId xmlns:a16="http://schemas.microsoft.com/office/drawing/2014/main" id="{00000000-0008-0000-0200-0000D5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22" name="Text Box 56">
          <a:extLst>
            <a:ext uri="{FF2B5EF4-FFF2-40B4-BE49-F238E27FC236}">
              <a16:creationId xmlns:a16="http://schemas.microsoft.com/office/drawing/2014/main" id="{00000000-0008-0000-0200-0000D6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23" name="Text Box 57">
          <a:extLst>
            <a:ext uri="{FF2B5EF4-FFF2-40B4-BE49-F238E27FC236}">
              <a16:creationId xmlns:a16="http://schemas.microsoft.com/office/drawing/2014/main" id="{00000000-0008-0000-0200-0000D7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24" name="Text Box 58">
          <a:extLst>
            <a:ext uri="{FF2B5EF4-FFF2-40B4-BE49-F238E27FC236}">
              <a16:creationId xmlns:a16="http://schemas.microsoft.com/office/drawing/2014/main" id="{00000000-0008-0000-0200-0000D8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25" name="Text Box 59">
          <a:extLst>
            <a:ext uri="{FF2B5EF4-FFF2-40B4-BE49-F238E27FC236}">
              <a16:creationId xmlns:a16="http://schemas.microsoft.com/office/drawing/2014/main" id="{00000000-0008-0000-0200-0000D9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26" name="Text Box 60">
          <a:extLst>
            <a:ext uri="{FF2B5EF4-FFF2-40B4-BE49-F238E27FC236}">
              <a16:creationId xmlns:a16="http://schemas.microsoft.com/office/drawing/2014/main" id="{00000000-0008-0000-0200-0000DA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27" name="Text Box 61">
          <a:extLst>
            <a:ext uri="{FF2B5EF4-FFF2-40B4-BE49-F238E27FC236}">
              <a16:creationId xmlns:a16="http://schemas.microsoft.com/office/drawing/2014/main" id="{00000000-0008-0000-0200-0000DB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28" name="Text Box 62">
          <a:extLst>
            <a:ext uri="{FF2B5EF4-FFF2-40B4-BE49-F238E27FC236}">
              <a16:creationId xmlns:a16="http://schemas.microsoft.com/office/drawing/2014/main" id="{00000000-0008-0000-0200-0000DC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29" name="Text Box 63">
          <a:extLst>
            <a:ext uri="{FF2B5EF4-FFF2-40B4-BE49-F238E27FC236}">
              <a16:creationId xmlns:a16="http://schemas.microsoft.com/office/drawing/2014/main" id="{00000000-0008-0000-0200-0000DD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30" name="Text Box 64">
          <a:extLst>
            <a:ext uri="{FF2B5EF4-FFF2-40B4-BE49-F238E27FC236}">
              <a16:creationId xmlns:a16="http://schemas.microsoft.com/office/drawing/2014/main" id="{00000000-0008-0000-0200-0000DE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31" name="Text Box 66">
          <a:extLst>
            <a:ext uri="{FF2B5EF4-FFF2-40B4-BE49-F238E27FC236}">
              <a16:creationId xmlns:a16="http://schemas.microsoft.com/office/drawing/2014/main" id="{00000000-0008-0000-0200-0000DF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32" name="Text Box 67">
          <a:extLst>
            <a:ext uri="{FF2B5EF4-FFF2-40B4-BE49-F238E27FC236}">
              <a16:creationId xmlns:a16="http://schemas.microsoft.com/office/drawing/2014/main" id="{00000000-0008-0000-0200-0000E0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33" name="Text Box 68">
          <a:extLst>
            <a:ext uri="{FF2B5EF4-FFF2-40B4-BE49-F238E27FC236}">
              <a16:creationId xmlns:a16="http://schemas.microsoft.com/office/drawing/2014/main" id="{00000000-0008-0000-0200-0000E1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34" name="Text Box 69">
          <a:extLst>
            <a:ext uri="{FF2B5EF4-FFF2-40B4-BE49-F238E27FC236}">
              <a16:creationId xmlns:a16="http://schemas.microsoft.com/office/drawing/2014/main" id="{00000000-0008-0000-0200-0000E2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35" name="Text Box 70">
          <a:extLst>
            <a:ext uri="{FF2B5EF4-FFF2-40B4-BE49-F238E27FC236}">
              <a16:creationId xmlns:a16="http://schemas.microsoft.com/office/drawing/2014/main" id="{00000000-0008-0000-0200-0000E3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36" name="Text Box 71">
          <a:extLst>
            <a:ext uri="{FF2B5EF4-FFF2-40B4-BE49-F238E27FC236}">
              <a16:creationId xmlns:a16="http://schemas.microsoft.com/office/drawing/2014/main" id="{00000000-0008-0000-0200-0000E4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37" name="Text Box 72">
          <a:extLst>
            <a:ext uri="{FF2B5EF4-FFF2-40B4-BE49-F238E27FC236}">
              <a16:creationId xmlns:a16="http://schemas.microsoft.com/office/drawing/2014/main" id="{00000000-0008-0000-0200-0000E5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38" name="Text Box 73">
          <a:extLst>
            <a:ext uri="{FF2B5EF4-FFF2-40B4-BE49-F238E27FC236}">
              <a16:creationId xmlns:a16="http://schemas.microsoft.com/office/drawing/2014/main" id="{00000000-0008-0000-0200-0000E6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39" name="Text Box 74">
          <a:extLst>
            <a:ext uri="{FF2B5EF4-FFF2-40B4-BE49-F238E27FC236}">
              <a16:creationId xmlns:a16="http://schemas.microsoft.com/office/drawing/2014/main" id="{00000000-0008-0000-0200-0000E7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40" name="Text Box 75">
          <a:extLst>
            <a:ext uri="{FF2B5EF4-FFF2-40B4-BE49-F238E27FC236}">
              <a16:creationId xmlns:a16="http://schemas.microsoft.com/office/drawing/2014/main" id="{00000000-0008-0000-0200-0000E8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41" name="Text Box 77">
          <a:extLst>
            <a:ext uri="{FF2B5EF4-FFF2-40B4-BE49-F238E27FC236}">
              <a16:creationId xmlns:a16="http://schemas.microsoft.com/office/drawing/2014/main" id="{00000000-0008-0000-0200-0000E9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42" name="Text Box 78">
          <a:extLst>
            <a:ext uri="{FF2B5EF4-FFF2-40B4-BE49-F238E27FC236}">
              <a16:creationId xmlns:a16="http://schemas.microsoft.com/office/drawing/2014/main" id="{00000000-0008-0000-0200-0000EA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43" name="Text Box 80">
          <a:extLst>
            <a:ext uri="{FF2B5EF4-FFF2-40B4-BE49-F238E27FC236}">
              <a16:creationId xmlns:a16="http://schemas.microsoft.com/office/drawing/2014/main" id="{00000000-0008-0000-0200-0000EB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44" name="Text Box 81">
          <a:extLst>
            <a:ext uri="{FF2B5EF4-FFF2-40B4-BE49-F238E27FC236}">
              <a16:creationId xmlns:a16="http://schemas.microsoft.com/office/drawing/2014/main" id="{00000000-0008-0000-0200-0000EC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45" name="Text Box 39">
          <a:extLst>
            <a:ext uri="{FF2B5EF4-FFF2-40B4-BE49-F238E27FC236}">
              <a16:creationId xmlns:a16="http://schemas.microsoft.com/office/drawing/2014/main" id="{00000000-0008-0000-0200-0000ED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46" name="Text Box 40">
          <a:extLst>
            <a:ext uri="{FF2B5EF4-FFF2-40B4-BE49-F238E27FC236}">
              <a16:creationId xmlns:a16="http://schemas.microsoft.com/office/drawing/2014/main" id="{00000000-0008-0000-0200-0000EE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47" name="Text Box 41">
          <a:extLst>
            <a:ext uri="{FF2B5EF4-FFF2-40B4-BE49-F238E27FC236}">
              <a16:creationId xmlns:a16="http://schemas.microsoft.com/office/drawing/2014/main" id="{00000000-0008-0000-0200-0000EF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48" name="Text Box 42">
          <a:extLst>
            <a:ext uri="{FF2B5EF4-FFF2-40B4-BE49-F238E27FC236}">
              <a16:creationId xmlns:a16="http://schemas.microsoft.com/office/drawing/2014/main" id="{00000000-0008-0000-0200-0000F0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49" name="Text Box 43">
          <a:extLst>
            <a:ext uri="{FF2B5EF4-FFF2-40B4-BE49-F238E27FC236}">
              <a16:creationId xmlns:a16="http://schemas.microsoft.com/office/drawing/2014/main" id="{00000000-0008-0000-0200-0000F1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50" name="Text Box 44">
          <a:extLst>
            <a:ext uri="{FF2B5EF4-FFF2-40B4-BE49-F238E27FC236}">
              <a16:creationId xmlns:a16="http://schemas.microsoft.com/office/drawing/2014/main" id="{00000000-0008-0000-0200-0000F2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51" name="Text Box 45">
          <a:extLst>
            <a:ext uri="{FF2B5EF4-FFF2-40B4-BE49-F238E27FC236}">
              <a16:creationId xmlns:a16="http://schemas.microsoft.com/office/drawing/2014/main" id="{00000000-0008-0000-0200-0000F3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52" name="Text Box 46">
          <a:extLst>
            <a:ext uri="{FF2B5EF4-FFF2-40B4-BE49-F238E27FC236}">
              <a16:creationId xmlns:a16="http://schemas.microsoft.com/office/drawing/2014/main" id="{00000000-0008-0000-0200-0000F4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53" name="Text Box 47">
          <a:extLst>
            <a:ext uri="{FF2B5EF4-FFF2-40B4-BE49-F238E27FC236}">
              <a16:creationId xmlns:a16="http://schemas.microsoft.com/office/drawing/2014/main" id="{00000000-0008-0000-0200-0000F5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54" name="Text Box 48">
          <a:extLst>
            <a:ext uri="{FF2B5EF4-FFF2-40B4-BE49-F238E27FC236}">
              <a16:creationId xmlns:a16="http://schemas.microsoft.com/office/drawing/2014/main" id="{00000000-0008-0000-0200-0000F6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55" name="Text Box 55">
          <a:extLst>
            <a:ext uri="{FF2B5EF4-FFF2-40B4-BE49-F238E27FC236}">
              <a16:creationId xmlns:a16="http://schemas.microsoft.com/office/drawing/2014/main" id="{00000000-0008-0000-0200-0000F7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56" name="Text Box 56">
          <a:extLst>
            <a:ext uri="{FF2B5EF4-FFF2-40B4-BE49-F238E27FC236}">
              <a16:creationId xmlns:a16="http://schemas.microsoft.com/office/drawing/2014/main" id="{00000000-0008-0000-0200-0000F8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57" name="Text Box 57">
          <a:extLst>
            <a:ext uri="{FF2B5EF4-FFF2-40B4-BE49-F238E27FC236}">
              <a16:creationId xmlns:a16="http://schemas.microsoft.com/office/drawing/2014/main" id="{00000000-0008-0000-0200-0000F9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58" name="Text Box 58">
          <a:extLst>
            <a:ext uri="{FF2B5EF4-FFF2-40B4-BE49-F238E27FC236}">
              <a16:creationId xmlns:a16="http://schemas.microsoft.com/office/drawing/2014/main" id="{00000000-0008-0000-0200-0000FA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59" name="Text Box 59">
          <a:extLst>
            <a:ext uri="{FF2B5EF4-FFF2-40B4-BE49-F238E27FC236}">
              <a16:creationId xmlns:a16="http://schemas.microsoft.com/office/drawing/2014/main" id="{00000000-0008-0000-0200-0000FB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60" name="Text Box 60">
          <a:extLst>
            <a:ext uri="{FF2B5EF4-FFF2-40B4-BE49-F238E27FC236}">
              <a16:creationId xmlns:a16="http://schemas.microsoft.com/office/drawing/2014/main" id="{00000000-0008-0000-0200-0000FC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61" name="Text Box 61">
          <a:extLst>
            <a:ext uri="{FF2B5EF4-FFF2-40B4-BE49-F238E27FC236}">
              <a16:creationId xmlns:a16="http://schemas.microsoft.com/office/drawing/2014/main" id="{00000000-0008-0000-0200-0000FD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62" name="Text Box 62">
          <a:extLst>
            <a:ext uri="{FF2B5EF4-FFF2-40B4-BE49-F238E27FC236}">
              <a16:creationId xmlns:a16="http://schemas.microsoft.com/office/drawing/2014/main" id="{00000000-0008-0000-0200-0000FE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63" name="Text Box 63">
          <a:extLst>
            <a:ext uri="{FF2B5EF4-FFF2-40B4-BE49-F238E27FC236}">
              <a16:creationId xmlns:a16="http://schemas.microsoft.com/office/drawing/2014/main" id="{00000000-0008-0000-0200-0000FF12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64" name="Text Box 64">
          <a:extLst>
            <a:ext uri="{FF2B5EF4-FFF2-40B4-BE49-F238E27FC236}">
              <a16:creationId xmlns:a16="http://schemas.microsoft.com/office/drawing/2014/main" id="{00000000-0008-0000-0200-00000013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65" name="Text Box 66">
          <a:extLst>
            <a:ext uri="{FF2B5EF4-FFF2-40B4-BE49-F238E27FC236}">
              <a16:creationId xmlns:a16="http://schemas.microsoft.com/office/drawing/2014/main" id="{00000000-0008-0000-0200-00000113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66" name="Text Box 67">
          <a:extLst>
            <a:ext uri="{FF2B5EF4-FFF2-40B4-BE49-F238E27FC236}">
              <a16:creationId xmlns:a16="http://schemas.microsoft.com/office/drawing/2014/main" id="{00000000-0008-0000-0200-00000213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67" name="Text Box 68">
          <a:extLst>
            <a:ext uri="{FF2B5EF4-FFF2-40B4-BE49-F238E27FC236}">
              <a16:creationId xmlns:a16="http://schemas.microsoft.com/office/drawing/2014/main" id="{00000000-0008-0000-0200-00000313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68" name="Text Box 69">
          <a:extLst>
            <a:ext uri="{FF2B5EF4-FFF2-40B4-BE49-F238E27FC236}">
              <a16:creationId xmlns:a16="http://schemas.microsoft.com/office/drawing/2014/main" id="{00000000-0008-0000-0200-00000413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622</xdr:row>
      <xdr:rowOff>0</xdr:rowOff>
    </xdr:from>
    <xdr:ext cx="104775" cy="203201"/>
    <xdr:sp macro="" textlink="">
      <xdr:nvSpPr>
        <xdr:cNvPr id="4869" name="Text Box 70">
          <a:extLst>
            <a:ext uri="{FF2B5EF4-FFF2-40B4-BE49-F238E27FC236}">
              <a16:creationId xmlns:a16="http://schemas.microsoft.com/office/drawing/2014/main" id="{00000000-0008-0000-0200-000005130000}"/>
            </a:ext>
          </a:extLst>
        </xdr:cNvPr>
        <xdr:cNvSpPr txBox="1">
          <a:spLocks noChangeArrowheads="1"/>
        </xdr:cNvSpPr>
      </xdr:nvSpPr>
      <xdr:spPr bwMode="auto">
        <a:xfrm>
          <a:off x="1371600" y="5505450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752475</xdr:colOff>
      <xdr:row>24</xdr:row>
      <xdr:rowOff>0</xdr:rowOff>
    </xdr:from>
    <xdr:ext cx="2133600" cy="141075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52475" y="5467350"/>
          <a:ext cx="2133600" cy="141075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Prepared by: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ROLAN M GUSINALEM</a:t>
          </a: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Major,       (SC)          PA  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Chief, PBB, OG6 </a:t>
          </a:r>
        </a:p>
      </xdr:txBody>
    </xdr:sp>
    <xdr:clientData/>
  </xdr:oneCellAnchor>
  <xdr:oneCellAnchor>
    <xdr:from>
      <xdr:col>12</xdr:col>
      <xdr:colOff>257175</xdr:colOff>
      <xdr:row>24</xdr:row>
      <xdr:rowOff>0</xdr:rowOff>
    </xdr:from>
    <xdr:ext cx="3070972" cy="112466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412381" y="4325471"/>
          <a:ext cx="3070972" cy="11246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Approved by:</a:t>
          </a:r>
        </a:p>
        <a:p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             </a:t>
          </a:r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CONSTANCIO M ESPINA II</a:t>
          </a:r>
        </a:p>
        <a:p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             Colonel     GSC   (SC)     PA</a:t>
          </a:r>
        </a:p>
        <a:p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             AC of S for C4S, G6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" name="Text Box 50">
          <a:extLst>
            <a:ext uri="{FF2B5EF4-FFF2-40B4-BE49-F238E27FC236}">
              <a16:creationId xmlns:a16="http://schemas.microsoft.com/office/drawing/2014/main" id="{CFB08658-0B57-4BB5-975C-CA57E9C048A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" name="Text Box 52">
          <a:extLst>
            <a:ext uri="{FF2B5EF4-FFF2-40B4-BE49-F238E27FC236}">
              <a16:creationId xmlns:a16="http://schemas.microsoft.com/office/drawing/2014/main" id="{A58A691C-AA5B-4959-86B9-58B5F8948EB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" name="Text Box 53">
          <a:extLst>
            <a:ext uri="{FF2B5EF4-FFF2-40B4-BE49-F238E27FC236}">
              <a16:creationId xmlns:a16="http://schemas.microsoft.com/office/drawing/2014/main" id="{DE45490D-40D9-48CF-9EE7-6F45FB83095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5" name="Text Box 39">
          <a:extLst>
            <a:ext uri="{FF2B5EF4-FFF2-40B4-BE49-F238E27FC236}">
              <a16:creationId xmlns:a16="http://schemas.microsoft.com/office/drawing/2014/main" id="{051C9D80-180D-4C34-9160-D4F5C826373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6" name="Text Box 40">
          <a:extLst>
            <a:ext uri="{FF2B5EF4-FFF2-40B4-BE49-F238E27FC236}">
              <a16:creationId xmlns:a16="http://schemas.microsoft.com/office/drawing/2014/main" id="{D4015A7E-20F4-490F-83F4-C04E7B9D778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7" name="Text Box 41">
          <a:extLst>
            <a:ext uri="{FF2B5EF4-FFF2-40B4-BE49-F238E27FC236}">
              <a16:creationId xmlns:a16="http://schemas.microsoft.com/office/drawing/2014/main" id="{1CD013D4-FFB7-402A-A7FB-4EEA2962677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8" name="Text Box 42">
          <a:extLst>
            <a:ext uri="{FF2B5EF4-FFF2-40B4-BE49-F238E27FC236}">
              <a16:creationId xmlns:a16="http://schemas.microsoft.com/office/drawing/2014/main" id="{F6BE431A-B769-44AB-9485-147815584F3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9" name="Text Box 43">
          <a:extLst>
            <a:ext uri="{FF2B5EF4-FFF2-40B4-BE49-F238E27FC236}">
              <a16:creationId xmlns:a16="http://schemas.microsoft.com/office/drawing/2014/main" id="{FE9C1E82-609B-4220-A550-C99D4AAD582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0" name="Text Box 44">
          <a:extLst>
            <a:ext uri="{FF2B5EF4-FFF2-40B4-BE49-F238E27FC236}">
              <a16:creationId xmlns:a16="http://schemas.microsoft.com/office/drawing/2014/main" id="{2C9C5F20-AFF8-427F-87EF-C2DEB1972EB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1" name="Text Box 45">
          <a:extLst>
            <a:ext uri="{FF2B5EF4-FFF2-40B4-BE49-F238E27FC236}">
              <a16:creationId xmlns:a16="http://schemas.microsoft.com/office/drawing/2014/main" id="{CEB0AA94-3568-40F2-9169-BDCC5F5621C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2" name="Text Box 46">
          <a:extLst>
            <a:ext uri="{FF2B5EF4-FFF2-40B4-BE49-F238E27FC236}">
              <a16:creationId xmlns:a16="http://schemas.microsoft.com/office/drawing/2014/main" id="{D552150F-AA61-4E21-8A4D-37BCC1ACC88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3" name="Text Box 47">
          <a:extLst>
            <a:ext uri="{FF2B5EF4-FFF2-40B4-BE49-F238E27FC236}">
              <a16:creationId xmlns:a16="http://schemas.microsoft.com/office/drawing/2014/main" id="{7794DD71-7566-47DA-BDA3-ECBD0A1CF4F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4" name="Text Box 48">
          <a:extLst>
            <a:ext uri="{FF2B5EF4-FFF2-40B4-BE49-F238E27FC236}">
              <a16:creationId xmlns:a16="http://schemas.microsoft.com/office/drawing/2014/main" id="{18C6D77D-55DC-431C-93CB-9FABACFEFD9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5" name="Text Box 55">
          <a:extLst>
            <a:ext uri="{FF2B5EF4-FFF2-40B4-BE49-F238E27FC236}">
              <a16:creationId xmlns:a16="http://schemas.microsoft.com/office/drawing/2014/main" id="{2A1F2BA6-A0AE-4EAC-93E9-7F3EAE2EC98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6" name="Text Box 56">
          <a:extLst>
            <a:ext uri="{FF2B5EF4-FFF2-40B4-BE49-F238E27FC236}">
              <a16:creationId xmlns:a16="http://schemas.microsoft.com/office/drawing/2014/main" id="{7A3E5930-3648-429B-8DEF-419086B2EEB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7" name="Text Box 57">
          <a:extLst>
            <a:ext uri="{FF2B5EF4-FFF2-40B4-BE49-F238E27FC236}">
              <a16:creationId xmlns:a16="http://schemas.microsoft.com/office/drawing/2014/main" id="{FD25569C-59CA-4336-BDAF-94C2C7611E7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8" name="Text Box 58">
          <a:extLst>
            <a:ext uri="{FF2B5EF4-FFF2-40B4-BE49-F238E27FC236}">
              <a16:creationId xmlns:a16="http://schemas.microsoft.com/office/drawing/2014/main" id="{212B2B82-83B4-4B20-9940-2C871C93ABB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9" name="Text Box 59">
          <a:extLst>
            <a:ext uri="{FF2B5EF4-FFF2-40B4-BE49-F238E27FC236}">
              <a16:creationId xmlns:a16="http://schemas.microsoft.com/office/drawing/2014/main" id="{B99F2C7D-76FA-4C66-BAA6-91F3EE831CB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0" name="Text Box 60">
          <a:extLst>
            <a:ext uri="{FF2B5EF4-FFF2-40B4-BE49-F238E27FC236}">
              <a16:creationId xmlns:a16="http://schemas.microsoft.com/office/drawing/2014/main" id="{24045F43-3F92-4BFD-9A2A-2D902251D6C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1" name="Text Box 61">
          <a:extLst>
            <a:ext uri="{FF2B5EF4-FFF2-40B4-BE49-F238E27FC236}">
              <a16:creationId xmlns:a16="http://schemas.microsoft.com/office/drawing/2014/main" id="{F7EF68F4-CDF0-4A8F-BA87-A4E222CD1AA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2" name="Text Box 62">
          <a:extLst>
            <a:ext uri="{FF2B5EF4-FFF2-40B4-BE49-F238E27FC236}">
              <a16:creationId xmlns:a16="http://schemas.microsoft.com/office/drawing/2014/main" id="{E18D7B53-DD17-4A08-A898-F22690D372F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3" name="Text Box 63">
          <a:extLst>
            <a:ext uri="{FF2B5EF4-FFF2-40B4-BE49-F238E27FC236}">
              <a16:creationId xmlns:a16="http://schemas.microsoft.com/office/drawing/2014/main" id="{9FECE055-F30E-43E3-9808-DF0BC4EB704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4" name="Text Box 64">
          <a:extLst>
            <a:ext uri="{FF2B5EF4-FFF2-40B4-BE49-F238E27FC236}">
              <a16:creationId xmlns:a16="http://schemas.microsoft.com/office/drawing/2014/main" id="{38D73AB7-A16B-4CED-AFC4-7BEA4504FE4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5" name="Text Box 66">
          <a:extLst>
            <a:ext uri="{FF2B5EF4-FFF2-40B4-BE49-F238E27FC236}">
              <a16:creationId xmlns:a16="http://schemas.microsoft.com/office/drawing/2014/main" id="{255889E5-57A0-452C-AE8B-75D43BC7870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6" name="Text Box 67">
          <a:extLst>
            <a:ext uri="{FF2B5EF4-FFF2-40B4-BE49-F238E27FC236}">
              <a16:creationId xmlns:a16="http://schemas.microsoft.com/office/drawing/2014/main" id="{B2A725CC-E04E-48F8-B3D5-E09D1484707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7" name="Text Box 68">
          <a:extLst>
            <a:ext uri="{FF2B5EF4-FFF2-40B4-BE49-F238E27FC236}">
              <a16:creationId xmlns:a16="http://schemas.microsoft.com/office/drawing/2014/main" id="{3762079C-94D6-49EB-9E79-A1A55CD8E7E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8" name="Text Box 69">
          <a:extLst>
            <a:ext uri="{FF2B5EF4-FFF2-40B4-BE49-F238E27FC236}">
              <a16:creationId xmlns:a16="http://schemas.microsoft.com/office/drawing/2014/main" id="{D75C2077-2A9A-4250-AA56-D8F55AB8474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9" name="Text Box 70">
          <a:extLst>
            <a:ext uri="{FF2B5EF4-FFF2-40B4-BE49-F238E27FC236}">
              <a16:creationId xmlns:a16="http://schemas.microsoft.com/office/drawing/2014/main" id="{8EDEEA7A-4A13-4EC4-B2EA-B077DD7A3BC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0" name="Text Box 71">
          <a:extLst>
            <a:ext uri="{FF2B5EF4-FFF2-40B4-BE49-F238E27FC236}">
              <a16:creationId xmlns:a16="http://schemas.microsoft.com/office/drawing/2014/main" id="{5B8273CA-1021-4E83-8211-184EB2519B0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1" name="Text Box 72">
          <a:extLst>
            <a:ext uri="{FF2B5EF4-FFF2-40B4-BE49-F238E27FC236}">
              <a16:creationId xmlns:a16="http://schemas.microsoft.com/office/drawing/2014/main" id="{F3675BAC-16AB-4C51-A4FA-030BDC899AE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2" name="Text Box 73">
          <a:extLst>
            <a:ext uri="{FF2B5EF4-FFF2-40B4-BE49-F238E27FC236}">
              <a16:creationId xmlns:a16="http://schemas.microsoft.com/office/drawing/2014/main" id="{4D965201-5251-4407-8675-6561AC2B585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3" name="Text Box 74">
          <a:extLst>
            <a:ext uri="{FF2B5EF4-FFF2-40B4-BE49-F238E27FC236}">
              <a16:creationId xmlns:a16="http://schemas.microsoft.com/office/drawing/2014/main" id="{982618BB-1B1D-4E49-8B9E-18DAC10836C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4" name="Text Box 75">
          <a:extLst>
            <a:ext uri="{FF2B5EF4-FFF2-40B4-BE49-F238E27FC236}">
              <a16:creationId xmlns:a16="http://schemas.microsoft.com/office/drawing/2014/main" id="{317CA600-7E3A-4D2C-92CC-6CBEEE0A7B3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5" name="Text Box 77">
          <a:extLst>
            <a:ext uri="{FF2B5EF4-FFF2-40B4-BE49-F238E27FC236}">
              <a16:creationId xmlns:a16="http://schemas.microsoft.com/office/drawing/2014/main" id="{C90DCF0C-8E59-47D4-8A0A-8D595EC5452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6" name="Text Box 78">
          <a:extLst>
            <a:ext uri="{FF2B5EF4-FFF2-40B4-BE49-F238E27FC236}">
              <a16:creationId xmlns:a16="http://schemas.microsoft.com/office/drawing/2014/main" id="{6FFBB3E8-F33F-41E9-AB17-110B4A87BF4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7" name="Text Box 80">
          <a:extLst>
            <a:ext uri="{FF2B5EF4-FFF2-40B4-BE49-F238E27FC236}">
              <a16:creationId xmlns:a16="http://schemas.microsoft.com/office/drawing/2014/main" id="{9DA3B079-9407-4951-93E1-94DF32C3856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8" name="Text Box 81">
          <a:extLst>
            <a:ext uri="{FF2B5EF4-FFF2-40B4-BE49-F238E27FC236}">
              <a16:creationId xmlns:a16="http://schemas.microsoft.com/office/drawing/2014/main" id="{3239EE15-E672-4220-A354-46065D009C4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9" name="Text Box 39">
          <a:extLst>
            <a:ext uri="{FF2B5EF4-FFF2-40B4-BE49-F238E27FC236}">
              <a16:creationId xmlns:a16="http://schemas.microsoft.com/office/drawing/2014/main" id="{ABFA8B39-3146-45B3-AB92-860B151879F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0" name="Text Box 40">
          <a:extLst>
            <a:ext uri="{FF2B5EF4-FFF2-40B4-BE49-F238E27FC236}">
              <a16:creationId xmlns:a16="http://schemas.microsoft.com/office/drawing/2014/main" id="{792ED0DA-59AB-4232-8542-F6C3923A221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1" name="Text Box 41">
          <a:extLst>
            <a:ext uri="{FF2B5EF4-FFF2-40B4-BE49-F238E27FC236}">
              <a16:creationId xmlns:a16="http://schemas.microsoft.com/office/drawing/2014/main" id="{8A8766DD-9D32-4986-A38A-AA16AD67366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2" name="Text Box 42">
          <a:extLst>
            <a:ext uri="{FF2B5EF4-FFF2-40B4-BE49-F238E27FC236}">
              <a16:creationId xmlns:a16="http://schemas.microsoft.com/office/drawing/2014/main" id="{0E5E5E15-8950-42F4-9C5A-449C310F459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3" name="Text Box 43">
          <a:extLst>
            <a:ext uri="{FF2B5EF4-FFF2-40B4-BE49-F238E27FC236}">
              <a16:creationId xmlns:a16="http://schemas.microsoft.com/office/drawing/2014/main" id="{98BAFFD4-A5F0-4F05-9D8B-4825932E05A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4" name="Text Box 44">
          <a:extLst>
            <a:ext uri="{FF2B5EF4-FFF2-40B4-BE49-F238E27FC236}">
              <a16:creationId xmlns:a16="http://schemas.microsoft.com/office/drawing/2014/main" id="{1C443279-7A9B-4F32-970A-F4A8FD519A3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5" name="Text Box 45">
          <a:extLst>
            <a:ext uri="{FF2B5EF4-FFF2-40B4-BE49-F238E27FC236}">
              <a16:creationId xmlns:a16="http://schemas.microsoft.com/office/drawing/2014/main" id="{2743911B-D614-4435-AA0B-07283522D01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6" name="Text Box 46">
          <a:extLst>
            <a:ext uri="{FF2B5EF4-FFF2-40B4-BE49-F238E27FC236}">
              <a16:creationId xmlns:a16="http://schemas.microsoft.com/office/drawing/2014/main" id="{111F6C1B-86D5-4F21-B495-78174725E8E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7" name="Text Box 47">
          <a:extLst>
            <a:ext uri="{FF2B5EF4-FFF2-40B4-BE49-F238E27FC236}">
              <a16:creationId xmlns:a16="http://schemas.microsoft.com/office/drawing/2014/main" id="{A649046B-B4E9-443C-8A98-BAB3194D348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8" name="Text Box 48">
          <a:extLst>
            <a:ext uri="{FF2B5EF4-FFF2-40B4-BE49-F238E27FC236}">
              <a16:creationId xmlns:a16="http://schemas.microsoft.com/office/drawing/2014/main" id="{BD56F29D-F0D7-4522-8A81-2ED0FFF7578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9" name="Text Box 55">
          <a:extLst>
            <a:ext uri="{FF2B5EF4-FFF2-40B4-BE49-F238E27FC236}">
              <a16:creationId xmlns:a16="http://schemas.microsoft.com/office/drawing/2014/main" id="{3B3E5690-843D-45AA-9969-5E0A0C184B3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50" name="Text Box 56">
          <a:extLst>
            <a:ext uri="{FF2B5EF4-FFF2-40B4-BE49-F238E27FC236}">
              <a16:creationId xmlns:a16="http://schemas.microsoft.com/office/drawing/2014/main" id="{8CAEE27D-D2BC-454A-9490-510D83C4E39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51" name="Text Box 57">
          <a:extLst>
            <a:ext uri="{FF2B5EF4-FFF2-40B4-BE49-F238E27FC236}">
              <a16:creationId xmlns:a16="http://schemas.microsoft.com/office/drawing/2014/main" id="{B289D47A-580B-4668-93D0-B57C9D16ADE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52" name="Text Box 58">
          <a:extLst>
            <a:ext uri="{FF2B5EF4-FFF2-40B4-BE49-F238E27FC236}">
              <a16:creationId xmlns:a16="http://schemas.microsoft.com/office/drawing/2014/main" id="{51F4109C-DCE8-4C4B-B04B-691D456C9C5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53" name="Text Box 59">
          <a:extLst>
            <a:ext uri="{FF2B5EF4-FFF2-40B4-BE49-F238E27FC236}">
              <a16:creationId xmlns:a16="http://schemas.microsoft.com/office/drawing/2014/main" id="{19870302-1456-47A7-9A25-D7E927B6135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54" name="Text Box 60">
          <a:extLst>
            <a:ext uri="{FF2B5EF4-FFF2-40B4-BE49-F238E27FC236}">
              <a16:creationId xmlns:a16="http://schemas.microsoft.com/office/drawing/2014/main" id="{2DF9ACE6-7C63-467F-BBC4-709B2FE351C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55" name="Text Box 61">
          <a:extLst>
            <a:ext uri="{FF2B5EF4-FFF2-40B4-BE49-F238E27FC236}">
              <a16:creationId xmlns:a16="http://schemas.microsoft.com/office/drawing/2014/main" id="{DFDC71A8-2A4E-47A8-9545-8008B0713C1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56" name="Text Box 62">
          <a:extLst>
            <a:ext uri="{FF2B5EF4-FFF2-40B4-BE49-F238E27FC236}">
              <a16:creationId xmlns:a16="http://schemas.microsoft.com/office/drawing/2014/main" id="{2F41C334-1348-4DC4-AD20-3352564369D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57" name="Text Box 63">
          <a:extLst>
            <a:ext uri="{FF2B5EF4-FFF2-40B4-BE49-F238E27FC236}">
              <a16:creationId xmlns:a16="http://schemas.microsoft.com/office/drawing/2014/main" id="{8E962221-45C7-4E7F-BF5E-5A8636D1B3F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58" name="Text Box 64">
          <a:extLst>
            <a:ext uri="{FF2B5EF4-FFF2-40B4-BE49-F238E27FC236}">
              <a16:creationId xmlns:a16="http://schemas.microsoft.com/office/drawing/2014/main" id="{32798EBC-B06E-4B86-95BA-AA7DF4255D9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59" name="Text Box 66">
          <a:extLst>
            <a:ext uri="{FF2B5EF4-FFF2-40B4-BE49-F238E27FC236}">
              <a16:creationId xmlns:a16="http://schemas.microsoft.com/office/drawing/2014/main" id="{A041F5E6-2E63-4348-A60A-E4703D5038A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60" name="Text Box 67">
          <a:extLst>
            <a:ext uri="{FF2B5EF4-FFF2-40B4-BE49-F238E27FC236}">
              <a16:creationId xmlns:a16="http://schemas.microsoft.com/office/drawing/2014/main" id="{CE5647C2-53E0-46FC-848E-76EC4831527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61" name="Text Box 68">
          <a:extLst>
            <a:ext uri="{FF2B5EF4-FFF2-40B4-BE49-F238E27FC236}">
              <a16:creationId xmlns:a16="http://schemas.microsoft.com/office/drawing/2014/main" id="{002E739E-4C5D-4153-83CB-96A007B5AF9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62" name="Text Box 69">
          <a:extLst>
            <a:ext uri="{FF2B5EF4-FFF2-40B4-BE49-F238E27FC236}">
              <a16:creationId xmlns:a16="http://schemas.microsoft.com/office/drawing/2014/main" id="{105A21C5-0BA2-416C-A9B1-73150C62DB3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63" name="Text Box 70">
          <a:extLst>
            <a:ext uri="{FF2B5EF4-FFF2-40B4-BE49-F238E27FC236}">
              <a16:creationId xmlns:a16="http://schemas.microsoft.com/office/drawing/2014/main" id="{ABF353AD-5584-4C82-9EC0-60F42AABD9C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64" name="Text Box 71">
          <a:extLst>
            <a:ext uri="{FF2B5EF4-FFF2-40B4-BE49-F238E27FC236}">
              <a16:creationId xmlns:a16="http://schemas.microsoft.com/office/drawing/2014/main" id="{CA52E894-F6A3-4770-AA50-4863BC7EF21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65" name="Text Box 72">
          <a:extLst>
            <a:ext uri="{FF2B5EF4-FFF2-40B4-BE49-F238E27FC236}">
              <a16:creationId xmlns:a16="http://schemas.microsoft.com/office/drawing/2014/main" id="{BC0D4783-BEF6-4E1F-AD1D-726594A5F56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66" name="Text Box 73">
          <a:extLst>
            <a:ext uri="{FF2B5EF4-FFF2-40B4-BE49-F238E27FC236}">
              <a16:creationId xmlns:a16="http://schemas.microsoft.com/office/drawing/2014/main" id="{A6C54E54-CE21-4FFF-A0C4-C56848CEFB4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67" name="Text Box 74">
          <a:extLst>
            <a:ext uri="{FF2B5EF4-FFF2-40B4-BE49-F238E27FC236}">
              <a16:creationId xmlns:a16="http://schemas.microsoft.com/office/drawing/2014/main" id="{04D491A4-E0F7-49E6-8D31-4B9FE3F6B8C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68" name="Text Box 75">
          <a:extLst>
            <a:ext uri="{FF2B5EF4-FFF2-40B4-BE49-F238E27FC236}">
              <a16:creationId xmlns:a16="http://schemas.microsoft.com/office/drawing/2014/main" id="{D52E1D6B-D70E-4263-AA82-880F99E7A7D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69" name="Text Box 77">
          <a:extLst>
            <a:ext uri="{FF2B5EF4-FFF2-40B4-BE49-F238E27FC236}">
              <a16:creationId xmlns:a16="http://schemas.microsoft.com/office/drawing/2014/main" id="{1D6C195D-A069-4944-9249-B80393B5DE2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70" name="Text Box 78">
          <a:extLst>
            <a:ext uri="{FF2B5EF4-FFF2-40B4-BE49-F238E27FC236}">
              <a16:creationId xmlns:a16="http://schemas.microsoft.com/office/drawing/2014/main" id="{6E04791B-E16C-4AA6-AE2E-E203330424C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71" name="Text Box 80">
          <a:extLst>
            <a:ext uri="{FF2B5EF4-FFF2-40B4-BE49-F238E27FC236}">
              <a16:creationId xmlns:a16="http://schemas.microsoft.com/office/drawing/2014/main" id="{43AD35AB-8C9B-4E56-BCBD-7D012FF9C2F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72" name="Text Box 81">
          <a:extLst>
            <a:ext uri="{FF2B5EF4-FFF2-40B4-BE49-F238E27FC236}">
              <a16:creationId xmlns:a16="http://schemas.microsoft.com/office/drawing/2014/main" id="{56CFA0EA-9262-4CDE-8929-3E1E4F73B97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73" name="Text Box 39">
          <a:extLst>
            <a:ext uri="{FF2B5EF4-FFF2-40B4-BE49-F238E27FC236}">
              <a16:creationId xmlns:a16="http://schemas.microsoft.com/office/drawing/2014/main" id="{7D8F5EF7-80E0-4AE7-8B93-785C245D1D7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74" name="Text Box 40">
          <a:extLst>
            <a:ext uri="{FF2B5EF4-FFF2-40B4-BE49-F238E27FC236}">
              <a16:creationId xmlns:a16="http://schemas.microsoft.com/office/drawing/2014/main" id="{AD73540C-DB0F-4D9E-8BAC-16050B3EA05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75" name="Text Box 41">
          <a:extLst>
            <a:ext uri="{FF2B5EF4-FFF2-40B4-BE49-F238E27FC236}">
              <a16:creationId xmlns:a16="http://schemas.microsoft.com/office/drawing/2014/main" id="{C5094595-A85B-4C11-9325-8C1A73E99D6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76" name="Text Box 42">
          <a:extLst>
            <a:ext uri="{FF2B5EF4-FFF2-40B4-BE49-F238E27FC236}">
              <a16:creationId xmlns:a16="http://schemas.microsoft.com/office/drawing/2014/main" id="{9A1D5F02-3CF9-4A4E-84FC-E164C15E1A1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77" name="Text Box 43">
          <a:extLst>
            <a:ext uri="{FF2B5EF4-FFF2-40B4-BE49-F238E27FC236}">
              <a16:creationId xmlns:a16="http://schemas.microsoft.com/office/drawing/2014/main" id="{F2B8884A-9E30-4B27-BB8A-FA5BF745BA3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78" name="Text Box 44">
          <a:extLst>
            <a:ext uri="{FF2B5EF4-FFF2-40B4-BE49-F238E27FC236}">
              <a16:creationId xmlns:a16="http://schemas.microsoft.com/office/drawing/2014/main" id="{723B57EB-E15F-485E-8C45-D0FABBA552D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79" name="Text Box 45">
          <a:extLst>
            <a:ext uri="{FF2B5EF4-FFF2-40B4-BE49-F238E27FC236}">
              <a16:creationId xmlns:a16="http://schemas.microsoft.com/office/drawing/2014/main" id="{D7F52CC4-F89E-417F-98C5-DEE1C658E33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80" name="Text Box 46">
          <a:extLst>
            <a:ext uri="{FF2B5EF4-FFF2-40B4-BE49-F238E27FC236}">
              <a16:creationId xmlns:a16="http://schemas.microsoft.com/office/drawing/2014/main" id="{26AF510B-CE28-475A-B28F-04337AE974A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81" name="Text Box 47">
          <a:extLst>
            <a:ext uri="{FF2B5EF4-FFF2-40B4-BE49-F238E27FC236}">
              <a16:creationId xmlns:a16="http://schemas.microsoft.com/office/drawing/2014/main" id="{74078D69-7976-4A70-AEE9-4ACF26FCDEE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82" name="Text Box 48">
          <a:extLst>
            <a:ext uri="{FF2B5EF4-FFF2-40B4-BE49-F238E27FC236}">
              <a16:creationId xmlns:a16="http://schemas.microsoft.com/office/drawing/2014/main" id="{61969527-9C68-414F-9438-840BB001EC7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83" name="Text Box 55">
          <a:extLst>
            <a:ext uri="{FF2B5EF4-FFF2-40B4-BE49-F238E27FC236}">
              <a16:creationId xmlns:a16="http://schemas.microsoft.com/office/drawing/2014/main" id="{83FE281D-0018-415C-BF46-35D88289064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84" name="Text Box 56">
          <a:extLst>
            <a:ext uri="{FF2B5EF4-FFF2-40B4-BE49-F238E27FC236}">
              <a16:creationId xmlns:a16="http://schemas.microsoft.com/office/drawing/2014/main" id="{C01F87DF-5278-48E2-82B7-B42D705E648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85" name="Text Box 57">
          <a:extLst>
            <a:ext uri="{FF2B5EF4-FFF2-40B4-BE49-F238E27FC236}">
              <a16:creationId xmlns:a16="http://schemas.microsoft.com/office/drawing/2014/main" id="{96A4CBE7-5DD8-4F74-A679-10DEB6DADB0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86" name="Text Box 58">
          <a:extLst>
            <a:ext uri="{FF2B5EF4-FFF2-40B4-BE49-F238E27FC236}">
              <a16:creationId xmlns:a16="http://schemas.microsoft.com/office/drawing/2014/main" id="{936FFE3A-90F1-4816-A245-84689013834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87" name="Text Box 59">
          <a:extLst>
            <a:ext uri="{FF2B5EF4-FFF2-40B4-BE49-F238E27FC236}">
              <a16:creationId xmlns:a16="http://schemas.microsoft.com/office/drawing/2014/main" id="{6BDAACD8-1872-4F35-86C2-F747BF0CD2A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88" name="Text Box 60">
          <a:extLst>
            <a:ext uri="{FF2B5EF4-FFF2-40B4-BE49-F238E27FC236}">
              <a16:creationId xmlns:a16="http://schemas.microsoft.com/office/drawing/2014/main" id="{55EAD072-0189-48FD-B29A-1AB173DF091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89" name="Text Box 61">
          <a:extLst>
            <a:ext uri="{FF2B5EF4-FFF2-40B4-BE49-F238E27FC236}">
              <a16:creationId xmlns:a16="http://schemas.microsoft.com/office/drawing/2014/main" id="{00E33FFE-BB03-44D2-B52A-27F26E184B3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90" name="Text Box 62">
          <a:extLst>
            <a:ext uri="{FF2B5EF4-FFF2-40B4-BE49-F238E27FC236}">
              <a16:creationId xmlns:a16="http://schemas.microsoft.com/office/drawing/2014/main" id="{136C37B8-90E0-4F81-9185-5BB08170859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91" name="Text Box 63">
          <a:extLst>
            <a:ext uri="{FF2B5EF4-FFF2-40B4-BE49-F238E27FC236}">
              <a16:creationId xmlns:a16="http://schemas.microsoft.com/office/drawing/2014/main" id="{9E95D83C-065B-4DD7-920A-E733EC8CBE6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92" name="Text Box 64">
          <a:extLst>
            <a:ext uri="{FF2B5EF4-FFF2-40B4-BE49-F238E27FC236}">
              <a16:creationId xmlns:a16="http://schemas.microsoft.com/office/drawing/2014/main" id="{8B9B2382-1CD7-4EBD-9651-4E921B66915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93" name="Text Box 66">
          <a:extLst>
            <a:ext uri="{FF2B5EF4-FFF2-40B4-BE49-F238E27FC236}">
              <a16:creationId xmlns:a16="http://schemas.microsoft.com/office/drawing/2014/main" id="{6683D7AA-4772-4AB7-AE1F-3A815031423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94" name="Text Box 67">
          <a:extLst>
            <a:ext uri="{FF2B5EF4-FFF2-40B4-BE49-F238E27FC236}">
              <a16:creationId xmlns:a16="http://schemas.microsoft.com/office/drawing/2014/main" id="{F432463F-57F2-4D9C-88DA-E87403B6469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95" name="Text Box 68">
          <a:extLst>
            <a:ext uri="{FF2B5EF4-FFF2-40B4-BE49-F238E27FC236}">
              <a16:creationId xmlns:a16="http://schemas.microsoft.com/office/drawing/2014/main" id="{384F94A3-0FC3-416A-9F21-34D2CCF7042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96" name="Text Box 69">
          <a:extLst>
            <a:ext uri="{FF2B5EF4-FFF2-40B4-BE49-F238E27FC236}">
              <a16:creationId xmlns:a16="http://schemas.microsoft.com/office/drawing/2014/main" id="{79B13BEA-2016-48B4-B0D7-769B44F8605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97" name="Text Box 70">
          <a:extLst>
            <a:ext uri="{FF2B5EF4-FFF2-40B4-BE49-F238E27FC236}">
              <a16:creationId xmlns:a16="http://schemas.microsoft.com/office/drawing/2014/main" id="{C8ED02BD-282F-457A-8CB3-2E5BB54ABFE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98" name="Text Box 71">
          <a:extLst>
            <a:ext uri="{FF2B5EF4-FFF2-40B4-BE49-F238E27FC236}">
              <a16:creationId xmlns:a16="http://schemas.microsoft.com/office/drawing/2014/main" id="{D6782C0F-9B82-4869-9095-3E6F6C970E6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99" name="Text Box 72">
          <a:extLst>
            <a:ext uri="{FF2B5EF4-FFF2-40B4-BE49-F238E27FC236}">
              <a16:creationId xmlns:a16="http://schemas.microsoft.com/office/drawing/2014/main" id="{1BFC4452-7DFA-428D-9C5E-00B83A9B148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00" name="Text Box 73">
          <a:extLst>
            <a:ext uri="{FF2B5EF4-FFF2-40B4-BE49-F238E27FC236}">
              <a16:creationId xmlns:a16="http://schemas.microsoft.com/office/drawing/2014/main" id="{8F2D680F-6EDF-4109-B367-A1586379895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01" name="Text Box 74">
          <a:extLst>
            <a:ext uri="{FF2B5EF4-FFF2-40B4-BE49-F238E27FC236}">
              <a16:creationId xmlns:a16="http://schemas.microsoft.com/office/drawing/2014/main" id="{23FF25E0-D734-4C2C-8C47-2D0459D4C23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02" name="Text Box 75">
          <a:extLst>
            <a:ext uri="{FF2B5EF4-FFF2-40B4-BE49-F238E27FC236}">
              <a16:creationId xmlns:a16="http://schemas.microsoft.com/office/drawing/2014/main" id="{D577FCBE-04E7-4632-AB45-BEB5F443800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03" name="Text Box 77">
          <a:extLst>
            <a:ext uri="{FF2B5EF4-FFF2-40B4-BE49-F238E27FC236}">
              <a16:creationId xmlns:a16="http://schemas.microsoft.com/office/drawing/2014/main" id="{1A3DCA4A-4632-4121-A2C9-D94A4DE684C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04" name="Text Box 78">
          <a:extLst>
            <a:ext uri="{FF2B5EF4-FFF2-40B4-BE49-F238E27FC236}">
              <a16:creationId xmlns:a16="http://schemas.microsoft.com/office/drawing/2014/main" id="{D241C9F3-A3B0-4F75-95A7-90D794D79D0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05" name="Text Box 80">
          <a:extLst>
            <a:ext uri="{FF2B5EF4-FFF2-40B4-BE49-F238E27FC236}">
              <a16:creationId xmlns:a16="http://schemas.microsoft.com/office/drawing/2014/main" id="{73FA4B34-A97E-4508-8625-5A39759604D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06" name="Text Box 81">
          <a:extLst>
            <a:ext uri="{FF2B5EF4-FFF2-40B4-BE49-F238E27FC236}">
              <a16:creationId xmlns:a16="http://schemas.microsoft.com/office/drawing/2014/main" id="{338B67DF-54B5-4478-BBF8-9AFA6E7BC57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07" name="Text Box 3">
          <a:extLst>
            <a:ext uri="{FF2B5EF4-FFF2-40B4-BE49-F238E27FC236}">
              <a16:creationId xmlns:a16="http://schemas.microsoft.com/office/drawing/2014/main" id="{BE343B54-0670-4F2E-8660-4B564B648D7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08" name="Text Box 4">
          <a:extLst>
            <a:ext uri="{FF2B5EF4-FFF2-40B4-BE49-F238E27FC236}">
              <a16:creationId xmlns:a16="http://schemas.microsoft.com/office/drawing/2014/main" id="{769402D5-4BA9-470C-851D-D85081C9E01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09" name="Text Box 5">
          <a:extLst>
            <a:ext uri="{FF2B5EF4-FFF2-40B4-BE49-F238E27FC236}">
              <a16:creationId xmlns:a16="http://schemas.microsoft.com/office/drawing/2014/main" id="{1EDD2560-3890-4F3C-9D4F-E613A6E80D2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10" name="Text Box 6">
          <a:extLst>
            <a:ext uri="{FF2B5EF4-FFF2-40B4-BE49-F238E27FC236}">
              <a16:creationId xmlns:a16="http://schemas.microsoft.com/office/drawing/2014/main" id="{872EF839-A030-4963-AE98-04E33982388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11" name="Text Box 7">
          <a:extLst>
            <a:ext uri="{FF2B5EF4-FFF2-40B4-BE49-F238E27FC236}">
              <a16:creationId xmlns:a16="http://schemas.microsoft.com/office/drawing/2014/main" id="{0041B177-1BBE-48C5-81B9-2CAEE72DEB5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12" name="Text Box 8">
          <a:extLst>
            <a:ext uri="{FF2B5EF4-FFF2-40B4-BE49-F238E27FC236}">
              <a16:creationId xmlns:a16="http://schemas.microsoft.com/office/drawing/2014/main" id="{8B7AEC38-0111-4E94-9CBA-9CAD4F7582A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13" name="Text Box 9">
          <a:extLst>
            <a:ext uri="{FF2B5EF4-FFF2-40B4-BE49-F238E27FC236}">
              <a16:creationId xmlns:a16="http://schemas.microsoft.com/office/drawing/2014/main" id="{AF1B45AF-8219-4D4D-8074-6EFAF5D95BF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14" name="Text Box 10">
          <a:extLst>
            <a:ext uri="{FF2B5EF4-FFF2-40B4-BE49-F238E27FC236}">
              <a16:creationId xmlns:a16="http://schemas.microsoft.com/office/drawing/2014/main" id="{E5066A50-381C-477B-9859-D5AF0ECD416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15" name="Text Box 11">
          <a:extLst>
            <a:ext uri="{FF2B5EF4-FFF2-40B4-BE49-F238E27FC236}">
              <a16:creationId xmlns:a16="http://schemas.microsoft.com/office/drawing/2014/main" id="{3D341F63-778F-4EF4-A008-C33B93379BA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16" name="Text Box 12">
          <a:extLst>
            <a:ext uri="{FF2B5EF4-FFF2-40B4-BE49-F238E27FC236}">
              <a16:creationId xmlns:a16="http://schemas.microsoft.com/office/drawing/2014/main" id="{C61CC06A-C152-473A-9CCB-9A277EF129D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17" name="Text Box 49">
          <a:extLst>
            <a:ext uri="{FF2B5EF4-FFF2-40B4-BE49-F238E27FC236}">
              <a16:creationId xmlns:a16="http://schemas.microsoft.com/office/drawing/2014/main" id="{352A82E8-49BA-44FA-AB03-15C3813BBF4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18" name="Text Box 50">
          <a:extLst>
            <a:ext uri="{FF2B5EF4-FFF2-40B4-BE49-F238E27FC236}">
              <a16:creationId xmlns:a16="http://schemas.microsoft.com/office/drawing/2014/main" id="{E4F854ED-1034-4303-9D77-C5F36EAC229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19" name="Text Box 52">
          <a:extLst>
            <a:ext uri="{FF2B5EF4-FFF2-40B4-BE49-F238E27FC236}">
              <a16:creationId xmlns:a16="http://schemas.microsoft.com/office/drawing/2014/main" id="{52DEE403-86A1-41E8-89E0-FB04E1F25B5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20" name="Text Box 53">
          <a:extLst>
            <a:ext uri="{FF2B5EF4-FFF2-40B4-BE49-F238E27FC236}">
              <a16:creationId xmlns:a16="http://schemas.microsoft.com/office/drawing/2014/main" id="{D90127B8-6160-4F88-BEAC-9ECE38E6641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21" name="Text Box 3">
          <a:extLst>
            <a:ext uri="{FF2B5EF4-FFF2-40B4-BE49-F238E27FC236}">
              <a16:creationId xmlns:a16="http://schemas.microsoft.com/office/drawing/2014/main" id="{3E2AE1A3-3867-4082-8A6F-A8365A45E63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22" name="Text Box 4">
          <a:extLst>
            <a:ext uri="{FF2B5EF4-FFF2-40B4-BE49-F238E27FC236}">
              <a16:creationId xmlns:a16="http://schemas.microsoft.com/office/drawing/2014/main" id="{8816B6E1-33AC-488A-92B0-F90D3E88A95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23" name="Text Box 5">
          <a:extLst>
            <a:ext uri="{FF2B5EF4-FFF2-40B4-BE49-F238E27FC236}">
              <a16:creationId xmlns:a16="http://schemas.microsoft.com/office/drawing/2014/main" id="{0EF04CF0-F984-4DE4-AA98-D93C8BADC88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24" name="Text Box 6">
          <a:extLst>
            <a:ext uri="{FF2B5EF4-FFF2-40B4-BE49-F238E27FC236}">
              <a16:creationId xmlns:a16="http://schemas.microsoft.com/office/drawing/2014/main" id="{B512D1AD-4A3B-4CD5-B868-732DF1A8BD5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25" name="Text Box 7">
          <a:extLst>
            <a:ext uri="{FF2B5EF4-FFF2-40B4-BE49-F238E27FC236}">
              <a16:creationId xmlns:a16="http://schemas.microsoft.com/office/drawing/2014/main" id="{0FD0810B-E531-4A07-BEB8-00C3BC44859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26" name="Text Box 8">
          <a:extLst>
            <a:ext uri="{FF2B5EF4-FFF2-40B4-BE49-F238E27FC236}">
              <a16:creationId xmlns:a16="http://schemas.microsoft.com/office/drawing/2014/main" id="{1D968CDB-4E83-47DA-A5A9-17D0C4B5CE4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27" name="Text Box 9">
          <a:extLst>
            <a:ext uri="{FF2B5EF4-FFF2-40B4-BE49-F238E27FC236}">
              <a16:creationId xmlns:a16="http://schemas.microsoft.com/office/drawing/2014/main" id="{7FFC2BB6-5063-4B13-834F-A4E21F4383A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28" name="Text Box 10">
          <a:extLst>
            <a:ext uri="{FF2B5EF4-FFF2-40B4-BE49-F238E27FC236}">
              <a16:creationId xmlns:a16="http://schemas.microsoft.com/office/drawing/2014/main" id="{119DFC08-0688-4504-9DB2-8E50BE601CC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29" name="Text Box 11">
          <a:extLst>
            <a:ext uri="{FF2B5EF4-FFF2-40B4-BE49-F238E27FC236}">
              <a16:creationId xmlns:a16="http://schemas.microsoft.com/office/drawing/2014/main" id="{BBC57ACD-C1C1-4412-A611-3377AA54B2D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30" name="Text Box 12">
          <a:extLst>
            <a:ext uri="{FF2B5EF4-FFF2-40B4-BE49-F238E27FC236}">
              <a16:creationId xmlns:a16="http://schemas.microsoft.com/office/drawing/2014/main" id="{4F6148FA-1861-45D5-A49B-D063F742494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31" name="Text Box 39">
          <a:extLst>
            <a:ext uri="{FF2B5EF4-FFF2-40B4-BE49-F238E27FC236}">
              <a16:creationId xmlns:a16="http://schemas.microsoft.com/office/drawing/2014/main" id="{F03EB584-27DC-4CE8-9CE0-5512DCFF7BC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32" name="Text Box 40">
          <a:extLst>
            <a:ext uri="{FF2B5EF4-FFF2-40B4-BE49-F238E27FC236}">
              <a16:creationId xmlns:a16="http://schemas.microsoft.com/office/drawing/2014/main" id="{D06AF628-270E-4349-8664-896C99B1243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33" name="Text Box 41">
          <a:extLst>
            <a:ext uri="{FF2B5EF4-FFF2-40B4-BE49-F238E27FC236}">
              <a16:creationId xmlns:a16="http://schemas.microsoft.com/office/drawing/2014/main" id="{C0050591-0613-4DCC-BCEF-94039A68FA5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34" name="Text Box 42">
          <a:extLst>
            <a:ext uri="{FF2B5EF4-FFF2-40B4-BE49-F238E27FC236}">
              <a16:creationId xmlns:a16="http://schemas.microsoft.com/office/drawing/2014/main" id="{257695A2-89EE-4688-9929-32EA507CD0E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35" name="Text Box 43">
          <a:extLst>
            <a:ext uri="{FF2B5EF4-FFF2-40B4-BE49-F238E27FC236}">
              <a16:creationId xmlns:a16="http://schemas.microsoft.com/office/drawing/2014/main" id="{65CBC0E2-5B49-4536-AEF0-C8978635A95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36" name="Text Box 44">
          <a:extLst>
            <a:ext uri="{FF2B5EF4-FFF2-40B4-BE49-F238E27FC236}">
              <a16:creationId xmlns:a16="http://schemas.microsoft.com/office/drawing/2014/main" id="{E37E56BF-55D6-46EA-B5AA-3BF996D8398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37" name="Text Box 45">
          <a:extLst>
            <a:ext uri="{FF2B5EF4-FFF2-40B4-BE49-F238E27FC236}">
              <a16:creationId xmlns:a16="http://schemas.microsoft.com/office/drawing/2014/main" id="{25F5C8D8-38F8-4E89-9B87-D1FFE0EB32A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38" name="Text Box 46">
          <a:extLst>
            <a:ext uri="{FF2B5EF4-FFF2-40B4-BE49-F238E27FC236}">
              <a16:creationId xmlns:a16="http://schemas.microsoft.com/office/drawing/2014/main" id="{BB712576-D76C-4172-AF2B-569A306AA10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39" name="Text Box 47">
          <a:extLst>
            <a:ext uri="{FF2B5EF4-FFF2-40B4-BE49-F238E27FC236}">
              <a16:creationId xmlns:a16="http://schemas.microsoft.com/office/drawing/2014/main" id="{2401FE8B-0E3C-4E2F-AC7F-A3AA8A68243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40" name="Text Box 48">
          <a:extLst>
            <a:ext uri="{FF2B5EF4-FFF2-40B4-BE49-F238E27FC236}">
              <a16:creationId xmlns:a16="http://schemas.microsoft.com/office/drawing/2014/main" id="{615C2841-0BF0-4493-9B8B-BFB8B5D4150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41" name="Text Box 49">
          <a:extLst>
            <a:ext uri="{FF2B5EF4-FFF2-40B4-BE49-F238E27FC236}">
              <a16:creationId xmlns:a16="http://schemas.microsoft.com/office/drawing/2014/main" id="{46B2774D-4AC2-4839-AF31-90CB12AC356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42" name="Text Box 50">
          <a:extLst>
            <a:ext uri="{FF2B5EF4-FFF2-40B4-BE49-F238E27FC236}">
              <a16:creationId xmlns:a16="http://schemas.microsoft.com/office/drawing/2014/main" id="{C36BAA03-09BF-4F63-B6D0-4FF8A39690D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43" name="Text Box 52">
          <a:extLst>
            <a:ext uri="{FF2B5EF4-FFF2-40B4-BE49-F238E27FC236}">
              <a16:creationId xmlns:a16="http://schemas.microsoft.com/office/drawing/2014/main" id="{B9923BCF-79D1-462E-A825-2F5C9E703F8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44" name="Text Box 53">
          <a:extLst>
            <a:ext uri="{FF2B5EF4-FFF2-40B4-BE49-F238E27FC236}">
              <a16:creationId xmlns:a16="http://schemas.microsoft.com/office/drawing/2014/main" id="{D476A5B9-EB08-4415-AB33-F5B96EA71D4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45" name="Text Box 55">
          <a:extLst>
            <a:ext uri="{FF2B5EF4-FFF2-40B4-BE49-F238E27FC236}">
              <a16:creationId xmlns:a16="http://schemas.microsoft.com/office/drawing/2014/main" id="{BFD399AE-8277-4EFC-90FD-B9FF63A41B7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46" name="Text Box 56">
          <a:extLst>
            <a:ext uri="{FF2B5EF4-FFF2-40B4-BE49-F238E27FC236}">
              <a16:creationId xmlns:a16="http://schemas.microsoft.com/office/drawing/2014/main" id="{A0F39E39-2C8A-4D81-A9CC-F171E13EA93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47" name="Text Box 57">
          <a:extLst>
            <a:ext uri="{FF2B5EF4-FFF2-40B4-BE49-F238E27FC236}">
              <a16:creationId xmlns:a16="http://schemas.microsoft.com/office/drawing/2014/main" id="{6495ED84-4475-4476-8851-64E0C67A727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48" name="Text Box 58">
          <a:extLst>
            <a:ext uri="{FF2B5EF4-FFF2-40B4-BE49-F238E27FC236}">
              <a16:creationId xmlns:a16="http://schemas.microsoft.com/office/drawing/2014/main" id="{44A7F9CD-0BA0-4D0C-9DEC-D7294A86E2C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49" name="Text Box 59">
          <a:extLst>
            <a:ext uri="{FF2B5EF4-FFF2-40B4-BE49-F238E27FC236}">
              <a16:creationId xmlns:a16="http://schemas.microsoft.com/office/drawing/2014/main" id="{439F13A3-C828-4B2B-B055-2D94E8CCCF3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50" name="Text Box 60">
          <a:extLst>
            <a:ext uri="{FF2B5EF4-FFF2-40B4-BE49-F238E27FC236}">
              <a16:creationId xmlns:a16="http://schemas.microsoft.com/office/drawing/2014/main" id="{04AD90DE-FE22-4947-A2D3-D83EE36A677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51" name="Text Box 61">
          <a:extLst>
            <a:ext uri="{FF2B5EF4-FFF2-40B4-BE49-F238E27FC236}">
              <a16:creationId xmlns:a16="http://schemas.microsoft.com/office/drawing/2014/main" id="{D74F22A7-7C0C-4D62-998B-51070A7905F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52" name="Text Box 62">
          <a:extLst>
            <a:ext uri="{FF2B5EF4-FFF2-40B4-BE49-F238E27FC236}">
              <a16:creationId xmlns:a16="http://schemas.microsoft.com/office/drawing/2014/main" id="{352EC346-8689-4A2B-8EB7-561D29D65DB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53" name="Text Box 63">
          <a:extLst>
            <a:ext uri="{FF2B5EF4-FFF2-40B4-BE49-F238E27FC236}">
              <a16:creationId xmlns:a16="http://schemas.microsoft.com/office/drawing/2014/main" id="{EDE80F50-D5AE-4DE8-BBDB-1D44B5FE40E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54" name="Text Box 64">
          <a:extLst>
            <a:ext uri="{FF2B5EF4-FFF2-40B4-BE49-F238E27FC236}">
              <a16:creationId xmlns:a16="http://schemas.microsoft.com/office/drawing/2014/main" id="{C36E86A0-D7A7-4AFA-9FC2-31FD90F066D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55" name="Text Box 66">
          <a:extLst>
            <a:ext uri="{FF2B5EF4-FFF2-40B4-BE49-F238E27FC236}">
              <a16:creationId xmlns:a16="http://schemas.microsoft.com/office/drawing/2014/main" id="{66CCBCEC-66D8-4379-9576-90959AB1578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56" name="Text Box 67">
          <a:extLst>
            <a:ext uri="{FF2B5EF4-FFF2-40B4-BE49-F238E27FC236}">
              <a16:creationId xmlns:a16="http://schemas.microsoft.com/office/drawing/2014/main" id="{BD5194D8-5AEE-44C4-8E18-F6A02D47392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57" name="Text Box 68">
          <a:extLst>
            <a:ext uri="{FF2B5EF4-FFF2-40B4-BE49-F238E27FC236}">
              <a16:creationId xmlns:a16="http://schemas.microsoft.com/office/drawing/2014/main" id="{DD018601-2237-4753-A4A1-F2F890FEC65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58" name="Text Box 69">
          <a:extLst>
            <a:ext uri="{FF2B5EF4-FFF2-40B4-BE49-F238E27FC236}">
              <a16:creationId xmlns:a16="http://schemas.microsoft.com/office/drawing/2014/main" id="{315B5C79-0D86-412C-AC74-4F147F95F36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59" name="Text Box 70">
          <a:extLst>
            <a:ext uri="{FF2B5EF4-FFF2-40B4-BE49-F238E27FC236}">
              <a16:creationId xmlns:a16="http://schemas.microsoft.com/office/drawing/2014/main" id="{7586842E-E896-400F-B244-CCA5DAB028C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60" name="Text Box 71">
          <a:extLst>
            <a:ext uri="{FF2B5EF4-FFF2-40B4-BE49-F238E27FC236}">
              <a16:creationId xmlns:a16="http://schemas.microsoft.com/office/drawing/2014/main" id="{BD96963D-920D-4673-A86D-F2148871F97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61" name="Text Box 72">
          <a:extLst>
            <a:ext uri="{FF2B5EF4-FFF2-40B4-BE49-F238E27FC236}">
              <a16:creationId xmlns:a16="http://schemas.microsoft.com/office/drawing/2014/main" id="{58C7BD9E-A8AF-41D3-853A-5056BD92378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62" name="Text Box 73">
          <a:extLst>
            <a:ext uri="{FF2B5EF4-FFF2-40B4-BE49-F238E27FC236}">
              <a16:creationId xmlns:a16="http://schemas.microsoft.com/office/drawing/2014/main" id="{D92004DC-6C25-4CBC-8F29-4F5A34EFA6C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63" name="Text Box 74">
          <a:extLst>
            <a:ext uri="{FF2B5EF4-FFF2-40B4-BE49-F238E27FC236}">
              <a16:creationId xmlns:a16="http://schemas.microsoft.com/office/drawing/2014/main" id="{9386BE10-DBDF-4B0C-BD3B-2D958EB8733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64" name="Text Box 75">
          <a:extLst>
            <a:ext uri="{FF2B5EF4-FFF2-40B4-BE49-F238E27FC236}">
              <a16:creationId xmlns:a16="http://schemas.microsoft.com/office/drawing/2014/main" id="{8775EFE6-9D9F-4611-9A91-BDF74909AF9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65" name="Text Box 77">
          <a:extLst>
            <a:ext uri="{FF2B5EF4-FFF2-40B4-BE49-F238E27FC236}">
              <a16:creationId xmlns:a16="http://schemas.microsoft.com/office/drawing/2014/main" id="{3EF27787-598D-4816-AC2C-9FD66BF5716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66" name="Text Box 78">
          <a:extLst>
            <a:ext uri="{FF2B5EF4-FFF2-40B4-BE49-F238E27FC236}">
              <a16:creationId xmlns:a16="http://schemas.microsoft.com/office/drawing/2014/main" id="{54666B43-E590-4212-9322-1D1BF2ECD74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67" name="Text Box 80">
          <a:extLst>
            <a:ext uri="{FF2B5EF4-FFF2-40B4-BE49-F238E27FC236}">
              <a16:creationId xmlns:a16="http://schemas.microsoft.com/office/drawing/2014/main" id="{160F24A0-1B4C-46EE-940E-0F5811681DE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68" name="Text Box 81">
          <a:extLst>
            <a:ext uri="{FF2B5EF4-FFF2-40B4-BE49-F238E27FC236}">
              <a16:creationId xmlns:a16="http://schemas.microsoft.com/office/drawing/2014/main" id="{CF7A8A58-0CB1-4688-A33E-4C629ABCAB9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69" name="Text Box 39">
          <a:extLst>
            <a:ext uri="{FF2B5EF4-FFF2-40B4-BE49-F238E27FC236}">
              <a16:creationId xmlns:a16="http://schemas.microsoft.com/office/drawing/2014/main" id="{08CBC09D-9F5D-4B00-9024-A51FED58D66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70" name="Text Box 40">
          <a:extLst>
            <a:ext uri="{FF2B5EF4-FFF2-40B4-BE49-F238E27FC236}">
              <a16:creationId xmlns:a16="http://schemas.microsoft.com/office/drawing/2014/main" id="{1661E200-71CC-4126-B5A2-64BCAD8DE97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71" name="Text Box 41">
          <a:extLst>
            <a:ext uri="{FF2B5EF4-FFF2-40B4-BE49-F238E27FC236}">
              <a16:creationId xmlns:a16="http://schemas.microsoft.com/office/drawing/2014/main" id="{359EFF29-A073-43ED-86C2-48389B3687B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72" name="Text Box 42">
          <a:extLst>
            <a:ext uri="{FF2B5EF4-FFF2-40B4-BE49-F238E27FC236}">
              <a16:creationId xmlns:a16="http://schemas.microsoft.com/office/drawing/2014/main" id="{A6888C70-A29D-4C6F-B530-73D11AB5521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73" name="Text Box 43">
          <a:extLst>
            <a:ext uri="{FF2B5EF4-FFF2-40B4-BE49-F238E27FC236}">
              <a16:creationId xmlns:a16="http://schemas.microsoft.com/office/drawing/2014/main" id="{864204DF-4008-44FA-9118-0EA09ED9219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74" name="Text Box 44">
          <a:extLst>
            <a:ext uri="{FF2B5EF4-FFF2-40B4-BE49-F238E27FC236}">
              <a16:creationId xmlns:a16="http://schemas.microsoft.com/office/drawing/2014/main" id="{0991BF4C-1824-4DEA-BE8D-E0FDED4BD12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75" name="Text Box 45">
          <a:extLst>
            <a:ext uri="{FF2B5EF4-FFF2-40B4-BE49-F238E27FC236}">
              <a16:creationId xmlns:a16="http://schemas.microsoft.com/office/drawing/2014/main" id="{0235747C-EBF8-487B-9960-8A4742BF295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76" name="Text Box 46">
          <a:extLst>
            <a:ext uri="{FF2B5EF4-FFF2-40B4-BE49-F238E27FC236}">
              <a16:creationId xmlns:a16="http://schemas.microsoft.com/office/drawing/2014/main" id="{C7393A14-7472-4019-B9E4-E2BE1FF8E61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77" name="Text Box 47">
          <a:extLst>
            <a:ext uri="{FF2B5EF4-FFF2-40B4-BE49-F238E27FC236}">
              <a16:creationId xmlns:a16="http://schemas.microsoft.com/office/drawing/2014/main" id="{36766E30-3947-4492-BC63-91130B56FF1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78" name="Text Box 48">
          <a:extLst>
            <a:ext uri="{FF2B5EF4-FFF2-40B4-BE49-F238E27FC236}">
              <a16:creationId xmlns:a16="http://schemas.microsoft.com/office/drawing/2014/main" id="{2CF75A9F-A703-4ED8-9E08-D54D9F74CC0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79" name="Text Box 55">
          <a:extLst>
            <a:ext uri="{FF2B5EF4-FFF2-40B4-BE49-F238E27FC236}">
              <a16:creationId xmlns:a16="http://schemas.microsoft.com/office/drawing/2014/main" id="{3B8D47E5-8C18-4D58-AE0B-501E06A207B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80" name="Text Box 56">
          <a:extLst>
            <a:ext uri="{FF2B5EF4-FFF2-40B4-BE49-F238E27FC236}">
              <a16:creationId xmlns:a16="http://schemas.microsoft.com/office/drawing/2014/main" id="{BA899AF8-40C9-4065-B76A-52B68E4365C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81" name="Text Box 57">
          <a:extLst>
            <a:ext uri="{FF2B5EF4-FFF2-40B4-BE49-F238E27FC236}">
              <a16:creationId xmlns:a16="http://schemas.microsoft.com/office/drawing/2014/main" id="{BD3902CB-923F-479E-93FD-DD9DEB8171E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82" name="Text Box 58">
          <a:extLst>
            <a:ext uri="{FF2B5EF4-FFF2-40B4-BE49-F238E27FC236}">
              <a16:creationId xmlns:a16="http://schemas.microsoft.com/office/drawing/2014/main" id="{DF0B768E-C572-4003-BA7F-509A117070A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83" name="Text Box 59">
          <a:extLst>
            <a:ext uri="{FF2B5EF4-FFF2-40B4-BE49-F238E27FC236}">
              <a16:creationId xmlns:a16="http://schemas.microsoft.com/office/drawing/2014/main" id="{C31B167E-1C92-4835-A3B4-F75884BC429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84" name="Text Box 60">
          <a:extLst>
            <a:ext uri="{FF2B5EF4-FFF2-40B4-BE49-F238E27FC236}">
              <a16:creationId xmlns:a16="http://schemas.microsoft.com/office/drawing/2014/main" id="{E69B902F-930D-486D-95D2-DC9C58929EE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85" name="Text Box 61">
          <a:extLst>
            <a:ext uri="{FF2B5EF4-FFF2-40B4-BE49-F238E27FC236}">
              <a16:creationId xmlns:a16="http://schemas.microsoft.com/office/drawing/2014/main" id="{3CA347F5-FB8C-4DB0-865E-DADD6FB0A20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86" name="Text Box 62">
          <a:extLst>
            <a:ext uri="{FF2B5EF4-FFF2-40B4-BE49-F238E27FC236}">
              <a16:creationId xmlns:a16="http://schemas.microsoft.com/office/drawing/2014/main" id="{1CFFD6FD-9AC8-4545-81F2-E07DA6F0F00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87" name="Text Box 63">
          <a:extLst>
            <a:ext uri="{FF2B5EF4-FFF2-40B4-BE49-F238E27FC236}">
              <a16:creationId xmlns:a16="http://schemas.microsoft.com/office/drawing/2014/main" id="{82AAD942-3C07-4E75-8A7F-CE742793590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88" name="Text Box 64">
          <a:extLst>
            <a:ext uri="{FF2B5EF4-FFF2-40B4-BE49-F238E27FC236}">
              <a16:creationId xmlns:a16="http://schemas.microsoft.com/office/drawing/2014/main" id="{6D015AF4-EFF1-4688-8818-EA02308F26C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89" name="Text Box 66">
          <a:extLst>
            <a:ext uri="{FF2B5EF4-FFF2-40B4-BE49-F238E27FC236}">
              <a16:creationId xmlns:a16="http://schemas.microsoft.com/office/drawing/2014/main" id="{1BFFA6EC-E145-49B9-82BA-F1A1AC0B6B6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90" name="Text Box 67">
          <a:extLst>
            <a:ext uri="{FF2B5EF4-FFF2-40B4-BE49-F238E27FC236}">
              <a16:creationId xmlns:a16="http://schemas.microsoft.com/office/drawing/2014/main" id="{D7A83703-93BF-4CDF-BE93-E8030EC3934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91" name="Text Box 68">
          <a:extLst>
            <a:ext uri="{FF2B5EF4-FFF2-40B4-BE49-F238E27FC236}">
              <a16:creationId xmlns:a16="http://schemas.microsoft.com/office/drawing/2014/main" id="{CCD02CFD-0BE9-4077-B4D1-2B03A3245D8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92" name="Text Box 69">
          <a:extLst>
            <a:ext uri="{FF2B5EF4-FFF2-40B4-BE49-F238E27FC236}">
              <a16:creationId xmlns:a16="http://schemas.microsoft.com/office/drawing/2014/main" id="{01775850-C114-457B-84CB-F4FF87A18D3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93" name="Text Box 70">
          <a:extLst>
            <a:ext uri="{FF2B5EF4-FFF2-40B4-BE49-F238E27FC236}">
              <a16:creationId xmlns:a16="http://schemas.microsoft.com/office/drawing/2014/main" id="{EB3886C4-577C-4667-B896-72752C2B499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94" name="Text Box 71">
          <a:extLst>
            <a:ext uri="{FF2B5EF4-FFF2-40B4-BE49-F238E27FC236}">
              <a16:creationId xmlns:a16="http://schemas.microsoft.com/office/drawing/2014/main" id="{3B5D7AAD-55B9-43FB-8CE8-015F64BCD74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95" name="Text Box 72">
          <a:extLst>
            <a:ext uri="{FF2B5EF4-FFF2-40B4-BE49-F238E27FC236}">
              <a16:creationId xmlns:a16="http://schemas.microsoft.com/office/drawing/2014/main" id="{01DF936B-0FE8-413A-AF60-E69CAB243B0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96" name="Text Box 73">
          <a:extLst>
            <a:ext uri="{FF2B5EF4-FFF2-40B4-BE49-F238E27FC236}">
              <a16:creationId xmlns:a16="http://schemas.microsoft.com/office/drawing/2014/main" id="{5D618993-35CF-48BA-B3D4-F321FD9517F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97" name="Text Box 74">
          <a:extLst>
            <a:ext uri="{FF2B5EF4-FFF2-40B4-BE49-F238E27FC236}">
              <a16:creationId xmlns:a16="http://schemas.microsoft.com/office/drawing/2014/main" id="{9FA2AC36-7435-48DC-A22F-5B141C84AA4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98" name="Text Box 75">
          <a:extLst>
            <a:ext uri="{FF2B5EF4-FFF2-40B4-BE49-F238E27FC236}">
              <a16:creationId xmlns:a16="http://schemas.microsoft.com/office/drawing/2014/main" id="{0735FF2E-25EE-4DEF-80D7-3A0DE901EC2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99" name="Text Box 77">
          <a:extLst>
            <a:ext uri="{FF2B5EF4-FFF2-40B4-BE49-F238E27FC236}">
              <a16:creationId xmlns:a16="http://schemas.microsoft.com/office/drawing/2014/main" id="{05619735-DEF3-4E9B-9733-76A7451378D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00" name="Text Box 78">
          <a:extLst>
            <a:ext uri="{FF2B5EF4-FFF2-40B4-BE49-F238E27FC236}">
              <a16:creationId xmlns:a16="http://schemas.microsoft.com/office/drawing/2014/main" id="{5AEFA245-0C59-46E8-91FD-560C1DBAFC5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01" name="Text Box 80">
          <a:extLst>
            <a:ext uri="{FF2B5EF4-FFF2-40B4-BE49-F238E27FC236}">
              <a16:creationId xmlns:a16="http://schemas.microsoft.com/office/drawing/2014/main" id="{B4CEC379-425B-4255-A283-F1CC5D240D1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02" name="Text Box 81">
          <a:extLst>
            <a:ext uri="{FF2B5EF4-FFF2-40B4-BE49-F238E27FC236}">
              <a16:creationId xmlns:a16="http://schemas.microsoft.com/office/drawing/2014/main" id="{5B448A2A-6252-4C5B-B82A-39FCCF8B534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03" name="Text Box 39">
          <a:extLst>
            <a:ext uri="{FF2B5EF4-FFF2-40B4-BE49-F238E27FC236}">
              <a16:creationId xmlns:a16="http://schemas.microsoft.com/office/drawing/2014/main" id="{969188E2-C36E-4E89-9617-5B04B1D174B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04" name="Text Box 40">
          <a:extLst>
            <a:ext uri="{FF2B5EF4-FFF2-40B4-BE49-F238E27FC236}">
              <a16:creationId xmlns:a16="http://schemas.microsoft.com/office/drawing/2014/main" id="{A28C9868-8C99-46D0-A217-01850E59942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05" name="Text Box 41">
          <a:extLst>
            <a:ext uri="{FF2B5EF4-FFF2-40B4-BE49-F238E27FC236}">
              <a16:creationId xmlns:a16="http://schemas.microsoft.com/office/drawing/2014/main" id="{8596BB99-E478-48D6-9F86-0DBE59013BB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06" name="Text Box 42">
          <a:extLst>
            <a:ext uri="{FF2B5EF4-FFF2-40B4-BE49-F238E27FC236}">
              <a16:creationId xmlns:a16="http://schemas.microsoft.com/office/drawing/2014/main" id="{0F0DF16C-562F-42F1-9653-193AB84120E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07" name="Text Box 43">
          <a:extLst>
            <a:ext uri="{FF2B5EF4-FFF2-40B4-BE49-F238E27FC236}">
              <a16:creationId xmlns:a16="http://schemas.microsoft.com/office/drawing/2014/main" id="{2AE364BB-5A27-4677-B4AE-C18CD6065CE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08" name="Text Box 44">
          <a:extLst>
            <a:ext uri="{FF2B5EF4-FFF2-40B4-BE49-F238E27FC236}">
              <a16:creationId xmlns:a16="http://schemas.microsoft.com/office/drawing/2014/main" id="{36531E11-C999-4574-83E8-F6B6E0DD7ED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09" name="Text Box 45">
          <a:extLst>
            <a:ext uri="{FF2B5EF4-FFF2-40B4-BE49-F238E27FC236}">
              <a16:creationId xmlns:a16="http://schemas.microsoft.com/office/drawing/2014/main" id="{2D84BD58-0442-45D2-9A95-8DC950B91AF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10" name="Text Box 46">
          <a:extLst>
            <a:ext uri="{FF2B5EF4-FFF2-40B4-BE49-F238E27FC236}">
              <a16:creationId xmlns:a16="http://schemas.microsoft.com/office/drawing/2014/main" id="{93722E25-9516-4482-9544-E5D0D1DF6EF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11" name="Text Box 47">
          <a:extLst>
            <a:ext uri="{FF2B5EF4-FFF2-40B4-BE49-F238E27FC236}">
              <a16:creationId xmlns:a16="http://schemas.microsoft.com/office/drawing/2014/main" id="{85745A7B-6895-4726-9519-5A67B40E732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12" name="Text Box 48">
          <a:extLst>
            <a:ext uri="{FF2B5EF4-FFF2-40B4-BE49-F238E27FC236}">
              <a16:creationId xmlns:a16="http://schemas.microsoft.com/office/drawing/2014/main" id="{94B0E7ED-FCBC-4C4E-95D0-9E45D495D63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13" name="Text Box 55">
          <a:extLst>
            <a:ext uri="{FF2B5EF4-FFF2-40B4-BE49-F238E27FC236}">
              <a16:creationId xmlns:a16="http://schemas.microsoft.com/office/drawing/2014/main" id="{542B74FF-2411-46E2-93DC-B105A6BA088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14" name="Text Box 56">
          <a:extLst>
            <a:ext uri="{FF2B5EF4-FFF2-40B4-BE49-F238E27FC236}">
              <a16:creationId xmlns:a16="http://schemas.microsoft.com/office/drawing/2014/main" id="{18C987B2-86B1-4771-8761-2447B4D335E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15" name="Text Box 57">
          <a:extLst>
            <a:ext uri="{FF2B5EF4-FFF2-40B4-BE49-F238E27FC236}">
              <a16:creationId xmlns:a16="http://schemas.microsoft.com/office/drawing/2014/main" id="{1B53105D-B6CD-4E1B-AF86-36CDF3931C6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16" name="Text Box 58">
          <a:extLst>
            <a:ext uri="{FF2B5EF4-FFF2-40B4-BE49-F238E27FC236}">
              <a16:creationId xmlns:a16="http://schemas.microsoft.com/office/drawing/2014/main" id="{F46F4606-F608-4907-9876-FC744DA0430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17" name="Text Box 59">
          <a:extLst>
            <a:ext uri="{FF2B5EF4-FFF2-40B4-BE49-F238E27FC236}">
              <a16:creationId xmlns:a16="http://schemas.microsoft.com/office/drawing/2014/main" id="{098FBC5C-184E-4B88-97BA-E79100C6B72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18" name="Text Box 60">
          <a:extLst>
            <a:ext uri="{FF2B5EF4-FFF2-40B4-BE49-F238E27FC236}">
              <a16:creationId xmlns:a16="http://schemas.microsoft.com/office/drawing/2014/main" id="{66E10576-002A-435A-8D5B-FC82831CC05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19" name="Text Box 61">
          <a:extLst>
            <a:ext uri="{FF2B5EF4-FFF2-40B4-BE49-F238E27FC236}">
              <a16:creationId xmlns:a16="http://schemas.microsoft.com/office/drawing/2014/main" id="{CD938EB8-D227-448B-8F2D-592E16A6BC9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20" name="Text Box 62">
          <a:extLst>
            <a:ext uri="{FF2B5EF4-FFF2-40B4-BE49-F238E27FC236}">
              <a16:creationId xmlns:a16="http://schemas.microsoft.com/office/drawing/2014/main" id="{AECA0503-A2D8-4A29-97C0-DF16B7D0F82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21" name="Text Box 63">
          <a:extLst>
            <a:ext uri="{FF2B5EF4-FFF2-40B4-BE49-F238E27FC236}">
              <a16:creationId xmlns:a16="http://schemas.microsoft.com/office/drawing/2014/main" id="{59FBC4FF-060D-4795-847C-D9BFA7F56CB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22" name="Text Box 64">
          <a:extLst>
            <a:ext uri="{FF2B5EF4-FFF2-40B4-BE49-F238E27FC236}">
              <a16:creationId xmlns:a16="http://schemas.microsoft.com/office/drawing/2014/main" id="{9E7D6C69-337A-4A10-9ECB-70270719E25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23" name="Text Box 66">
          <a:extLst>
            <a:ext uri="{FF2B5EF4-FFF2-40B4-BE49-F238E27FC236}">
              <a16:creationId xmlns:a16="http://schemas.microsoft.com/office/drawing/2014/main" id="{04709C1F-F440-4358-8436-96720B85C72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24" name="Text Box 67">
          <a:extLst>
            <a:ext uri="{FF2B5EF4-FFF2-40B4-BE49-F238E27FC236}">
              <a16:creationId xmlns:a16="http://schemas.microsoft.com/office/drawing/2014/main" id="{7CAEEDE8-977E-4F64-BF6F-8A30F904A63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25" name="Text Box 68">
          <a:extLst>
            <a:ext uri="{FF2B5EF4-FFF2-40B4-BE49-F238E27FC236}">
              <a16:creationId xmlns:a16="http://schemas.microsoft.com/office/drawing/2014/main" id="{CAF03B52-92A1-4269-96C8-DDA4B8C8D7F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26" name="Text Box 69">
          <a:extLst>
            <a:ext uri="{FF2B5EF4-FFF2-40B4-BE49-F238E27FC236}">
              <a16:creationId xmlns:a16="http://schemas.microsoft.com/office/drawing/2014/main" id="{F38B0984-4AD4-4F31-B403-C74FD4DCC43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27" name="Text Box 70">
          <a:extLst>
            <a:ext uri="{FF2B5EF4-FFF2-40B4-BE49-F238E27FC236}">
              <a16:creationId xmlns:a16="http://schemas.microsoft.com/office/drawing/2014/main" id="{B6C74985-E034-4BE1-8DA9-61AEF4027D0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28" name="Text Box 71">
          <a:extLst>
            <a:ext uri="{FF2B5EF4-FFF2-40B4-BE49-F238E27FC236}">
              <a16:creationId xmlns:a16="http://schemas.microsoft.com/office/drawing/2014/main" id="{43AD01D0-FB2F-4527-8CBA-5221F0DEF23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29" name="Text Box 72">
          <a:extLst>
            <a:ext uri="{FF2B5EF4-FFF2-40B4-BE49-F238E27FC236}">
              <a16:creationId xmlns:a16="http://schemas.microsoft.com/office/drawing/2014/main" id="{2E1CB7E3-8988-4487-9247-4AF03937110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30" name="Text Box 73">
          <a:extLst>
            <a:ext uri="{FF2B5EF4-FFF2-40B4-BE49-F238E27FC236}">
              <a16:creationId xmlns:a16="http://schemas.microsoft.com/office/drawing/2014/main" id="{64E51F75-7FB7-42F9-864A-E7EB5CDA805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31" name="Text Box 74">
          <a:extLst>
            <a:ext uri="{FF2B5EF4-FFF2-40B4-BE49-F238E27FC236}">
              <a16:creationId xmlns:a16="http://schemas.microsoft.com/office/drawing/2014/main" id="{DA819099-5E5D-4F8D-83FE-9054EF7C979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32" name="Text Box 75">
          <a:extLst>
            <a:ext uri="{FF2B5EF4-FFF2-40B4-BE49-F238E27FC236}">
              <a16:creationId xmlns:a16="http://schemas.microsoft.com/office/drawing/2014/main" id="{0D30E283-9A91-47FC-BB70-3DA1E3F6B2E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33" name="Text Box 77">
          <a:extLst>
            <a:ext uri="{FF2B5EF4-FFF2-40B4-BE49-F238E27FC236}">
              <a16:creationId xmlns:a16="http://schemas.microsoft.com/office/drawing/2014/main" id="{FA397E82-26A3-487C-99D8-058097D525A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34" name="Text Box 78">
          <a:extLst>
            <a:ext uri="{FF2B5EF4-FFF2-40B4-BE49-F238E27FC236}">
              <a16:creationId xmlns:a16="http://schemas.microsoft.com/office/drawing/2014/main" id="{A7DFFDAD-D77C-42EB-BBE4-3FA12F50BAA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35" name="Text Box 80">
          <a:extLst>
            <a:ext uri="{FF2B5EF4-FFF2-40B4-BE49-F238E27FC236}">
              <a16:creationId xmlns:a16="http://schemas.microsoft.com/office/drawing/2014/main" id="{C928652E-9AA9-4478-A3C6-3AA498CCFB5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36" name="Text Box 81">
          <a:extLst>
            <a:ext uri="{FF2B5EF4-FFF2-40B4-BE49-F238E27FC236}">
              <a16:creationId xmlns:a16="http://schemas.microsoft.com/office/drawing/2014/main" id="{D4586E44-F4F3-4DDC-A07D-30736EBB8B1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37" name="Text Box 39">
          <a:extLst>
            <a:ext uri="{FF2B5EF4-FFF2-40B4-BE49-F238E27FC236}">
              <a16:creationId xmlns:a16="http://schemas.microsoft.com/office/drawing/2014/main" id="{B1EE4446-6B2A-4753-81B3-727AF5F9692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38" name="Text Box 40">
          <a:extLst>
            <a:ext uri="{FF2B5EF4-FFF2-40B4-BE49-F238E27FC236}">
              <a16:creationId xmlns:a16="http://schemas.microsoft.com/office/drawing/2014/main" id="{CDFF40BC-8A11-4799-8DA6-C0647A2D8EE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39" name="Text Box 41">
          <a:extLst>
            <a:ext uri="{FF2B5EF4-FFF2-40B4-BE49-F238E27FC236}">
              <a16:creationId xmlns:a16="http://schemas.microsoft.com/office/drawing/2014/main" id="{006278F5-76B9-4272-90CB-F45C2874023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40" name="Text Box 42">
          <a:extLst>
            <a:ext uri="{FF2B5EF4-FFF2-40B4-BE49-F238E27FC236}">
              <a16:creationId xmlns:a16="http://schemas.microsoft.com/office/drawing/2014/main" id="{B4924CD2-059A-4925-B52A-E605EFD996A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41" name="Text Box 43">
          <a:extLst>
            <a:ext uri="{FF2B5EF4-FFF2-40B4-BE49-F238E27FC236}">
              <a16:creationId xmlns:a16="http://schemas.microsoft.com/office/drawing/2014/main" id="{A20E8B43-85D8-4777-9C80-2059BD5C8D7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42" name="Text Box 44">
          <a:extLst>
            <a:ext uri="{FF2B5EF4-FFF2-40B4-BE49-F238E27FC236}">
              <a16:creationId xmlns:a16="http://schemas.microsoft.com/office/drawing/2014/main" id="{70BD3785-649A-4A7F-A52D-A60CC00B606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43" name="Text Box 45">
          <a:extLst>
            <a:ext uri="{FF2B5EF4-FFF2-40B4-BE49-F238E27FC236}">
              <a16:creationId xmlns:a16="http://schemas.microsoft.com/office/drawing/2014/main" id="{DB0B7323-9B8F-4394-9414-567CB72FAB5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44" name="Text Box 46">
          <a:extLst>
            <a:ext uri="{FF2B5EF4-FFF2-40B4-BE49-F238E27FC236}">
              <a16:creationId xmlns:a16="http://schemas.microsoft.com/office/drawing/2014/main" id="{0673E607-0501-47D0-A511-4EAA03BA0C3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45" name="Text Box 47">
          <a:extLst>
            <a:ext uri="{FF2B5EF4-FFF2-40B4-BE49-F238E27FC236}">
              <a16:creationId xmlns:a16="http://schemas.microsoft.com/office/drawing/2014/main" id="{CA1E48AB-0956-42AB-85B9-8ADE1C13978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46" name="Text Box 48">
          <a:extLst>
            <a:ext uri="{FF2B5EF4-FFF2-40B4-BE49-F238E27FC236}">
              <a16:creationId xmlns:a16="http://schemas.microsoft.com/office/drawing/2014/main" id="{36AFE34F-F24F-47EC-8565-A1473BCD1E9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47" name="Text Box 55">
          <a:extLst>
            <a:ext uri="{FF2B5EF4-FFF2-40B4-BE49-F238E27FC236}">
              <a16:creationId xmlns:a16="http://schemas.microsoft.com/office/drawing/2014/main" id="{67879DF5-6D98-4E85-9050-51731C75DE8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48" name="Text Box 56">
          <a:extLst>
            <a:ext uri="{FF2B5EF4-FFF2-40B4-BE49-F238E27FC236}">
              <a16:creationId xmlns:a16="http://schemas.microsoft.com/office/drawing/2014/main" id="{3AA359F3-9490-40FA-823F-2871675B3A3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49" name="Text Box 57">
          <a:extLst>
            <a:ext uri="{FF2B5EF4-FFF2-40B4-BE49-F238E27FC236}">
              <a16:creationId xmlns:a16="http://schemas.microsoft.com/office/drawing/2014/main" id="{A24A127A-5E86-42AB-B8AE-79FEF17B2BC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50" name="Text Box 58">
          <a:extLst>
            <a:ext uri="{FF2B5EF4-FFF2-40B4-BE49-F238E27FC236}">
              <a16:creationId xmlns:a16="http://schemas.microsoft.com/office/drawing/2014/main" id="{9FCB6CE9-5282-4011-842C-04D726FD9D5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51" name="Text Box 59">
          <a:extLst>
            <a:ext uri="{FF2B5EF4-FFF2-40B4-BE49-F238E27FC236}">
              <a16:creationId xmlns:a16="http://schemas.microsoft.com/office/drawing/2014/main" id="{01BDC864-8409-418F-916E-BB5DDEF8BFE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52" name="Text Box 60">
          <a:extLst>
            <a:ext uri="{FF2B5EF4-FFF2-40B4-BE49-F238E27FC236}">
              <a16:creationId xmlns:a16="http://schemas.microsoft.com/office/drawing/2014/main" id="{A6617260-9610-4CA6-BD5D-3D1B641A825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53" name="Text Box 61">
          <a:extLst>
            <a:ext uri="{FF2B5EF4-FFF2-40B4-BE49-F238E27FC236}">
              <a16:creationId xmlns:a16="http://schemas.microsoft.com/office/drawing/2014/main" id="{C3F1BAFE-AE1F-4429-AE22-4E1CC328EC9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54" name="Text Box 62">
          <a:extLst>
            <a:ext uri="{FF2B5EF4-FFF2-40B4-BE49-F238E27FC236}">
              <a16:creationId xmlns:a16="http://schemas.microsoft.com/office/drawing/2014/main" id="{082513FF-21E5-4335-AF91-3581FA51D02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55" name="Text Box 63">
          <a:extLst>
            <a:ext uri="{FF2B5EF4-FFF2-40B4-BE49-F238E27FC236}">
              <a16:creationId xmlns:a16="http://schemas.microsoft.com/office/drawing/2014/main" id="{05303C07-8E75-4E12-B672-EDB998B5B28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56" name="Text Box 64">
          <a:extLst>
            <a:ext uri="{FF2B5EF4-FFF2-40B4-BE49-F238E27FC236}">
              <a16:creationId xmlns:a16="http://schemas.microsoft.com/office/drawing/2014/main" id="{AD120F58-3B9D-4F27-AA01-2EB2338E0DA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57" name="Text Box 66">
          <a:extLst>
            <a:ext uri="{FF2B5EF4-FFF2-40B4-BE49-F238E27FC236}">
              <a16:creationId xmlns:a16="http://schemas.microsoft.com/office/drawing/2014/main" id="{7185ED77-23EB-4225-9D7C-2E034ED8E80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58" name="Text Box 67">
          <a:extLst>
            <a:ext uri="{FF2B5EF4-FFF2-40B4-BE49-F238E27FC236}">
              <a16:creationId xmlns:a16="http://schemas.microsoft.com/office/drawing/2014/main" id="{892003D5-583C-4439-B531-73C98C1FF82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59" name="Text Box 68">
          <a:extLst>
            <a:ext uri="{FF2B5EF4-FFF2-40B4-BE49-F238E27FC236}">
              <a16:creationId xmlns:a16="http://schemas.microsoft.com/office/drawing/2014/main" id="{62255535-66FA-4DCE-A246-869407BA2B2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60" name="Text Box 69">
          <a:extLst>
            <a:ext uri="{FF2B5EF4-FFF2-40B4-BE49-F238E27FC236}">
              <a16:creationId xmlns:a16="http://schemas.microsoft.com/office/drawing/2014/main" id="{C1ED9D3C-C440-48F7-8C02-D7AC2B47B06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61" name="Text Box 70">
          <a:extLst>
            <a:ext uri="{FF2B5EF4-FFF2-40B4-BE49-F238E27FC236}">
              <a16:creationId xmlns:a16="http://schemas.microsoft.com/office/drawing/2014/main" id="{DB00F9FE-A344-4158-B0B4-B3DDD24101A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62" name="Text Box 71">
          <a:extLst>
            <a:ext uri="{FF2B5EF4-FFF2-40B4-BE49-F238E27FC236}">
              <a16:creationId xmlns:a16="http://schemas.microsoft.com/office/drawing/2014/main" id="{90BDB4AB-2C30-4D70-9EE1-0FF539ED05A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63" name="Text Box 72">
          <a:extLst>
            <a:ext uri="{FF2B5EF4-FFF2-40B4-BE49-F238E27FC236}">
              <a16:creationId xmlns:a16="http://schemas.microsoft.com/office/drawing/2014/main" id="{C52DA95A-A6BD-478D-95B8-4BD1973FC53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64" name="Text Box 73">
          <a:extLst>
            <a:ext uri="{FF2B5EF4-FFF2-40B4-BE49-F238E27FC236}">
              <a16:creationId xmlns:a16="http://schemas.microsoft.com/office/drawing/2014/main" id="{4299D46F-7FC4-485E-A0C7-118B982CE5F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65" name="Text Box 74">
          <a:extLst>
            <a:ext uri="{FF2B5EF4-FFF2-40B4-BE49-F238E27FC236}">
              <a16:creationId xmlns:a16="http://schemas.microsoft.com/office/drawing/2014/main" id="{68226F85-69F8-4C7D-8A9D-583CFE38C2A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66" name="Text Box 75">
          <a:extLst>
            <a:ext uri="{FF2B5EF4-FFF2-40B4-BE49-F238E27FC236}">
              <a16:creationId xmlns:a16="http://schemas.microsoft.com/office/drawing/2014/main" id="{3CB96AE0-3E24-4F68-B7C0-73C8467802D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67" name="Text Box 77">
          <a:extLst>
            <a:ext uri="{FF2B5EF4-FFF2-40B4-BE49-F238E27FC236}">
              <a16:creationId xmlns:a16="http://schemas.microsoft.com/office/drawing/2014/main" id="{DB75D555-F0A9-40C6-926C-978BD1C6C28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68" name="Text Box 78">
          <a:extLst>
            <a:ext uri="{FF2B5EF4-FFF2-40B4-BE49-F238E27FC236}">
              <a16:creationId xmlns:a16="http://schemas.microsoft.com/office/drawing/2014/main" id="{6102F544-3FD1-4117-A3F0-1D80568E4F1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69" name="Text Box 80">
          <a:extLst>
            <a:ext uri="{FF2B5EF4-FFF2-40B4-BE49-F238E27FC236}">
              <a16:creationId xmlns:a16="http://schemas.microsoft.com/office/drawing/2014/main" id="{375F48DA-A11F-4ECE-A203-E40A9363713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70" name="Text Box 8">
          <a:extLst>
            <a:ext uri="{FF2B5EF4-FFF2-40B4-BE49-F238E27FC236}">
              <a16:creationId xmlns:a16="http://schemas.microsoft.com/office/drawing/2014/main" id="{4AF6B08F-F0CD-488A-8DD8-87323F216EF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71" name="Text Box 9">
          <a:extLst>
            <a:ext uri="{FF2B5EF4-FFF2-40B4-BE49-F238E27FC236}">
              <a16:creationId xmlns:a16="http://schemas.microsoft.com/office/drawing/2014/main" id="{C50C1A76-A0BD-477E-9407-852F4222097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72" name="Text Box 10">
          <a:extLst>
            <a:ext uri="{FF2B5EF4-FFF2-40B4-BE49-F238E27FC236}">
              <a16:creationId xmlns:a16="http://schemas.microsoft.com/office/drawing/2014/main" id="{80891EE5-86E4-4362-9358-61913A1B5EF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73" name="Text Box 11">
          <a:extLst>
            <a:ext uri="{FF2B5EF4-FFF2-40B4-BE49-F238E27FC236}">
              <a16:creationId xmlns:a16="http://schemas.microsoft.com/office/drawing/2014/main" id="{557780B5-5C09-453E-9ED5-821DCF66B71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74" name="Text Box 12">
          <a:extLst>
            <a:ext uri="{FF2B5EF4-FFF2-40B4-BE49-F238E27FC236}">
              <a16:creationId xmlns:a16="http://schemas.microsoft.com/office/drawing/2014/main" id="{F006AA11-8E6B-45B2-82BB-4AC032D82D8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75" name="Text Box 49">
          <a:extLst>
            <a:ext uri="{FF2B5EF4-FFF2-40B4-BE49-F238E27FC236}">
              <a16:creationId xmlns:a16="http://schemas.microsoft.com/office/drawing/2014/main" id="{8B8AA75A-1431-4634-9A96-503C37C357C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76" name="Text Box 50">
          <a:extLst>
            <a:ext uri="{FF2B5EF4-FFF2-40B4-BE49-F238E27FC236}">
              <a16:creationId xmlns:a16="http://schemas.microsoft.com/office/drawing/2014/main" id="{06FCF17B-7D46-4121-ACAD-AFE18AA2236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77" name="Text Box 52">
          <a:extLst>
            <a:ext uri="{FF2B5EF4-FFF2-40B4-BE49-F238E27FC236}">
              <a16:creationId xmlns:a16="http://schemas.microsoft.com/office/drawing/2014/main" id="{1B9B0D20-08CA-4E1C-A60D-8918824B95D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78" name="Text Box 53">
          <a:extLst>
            <a:ext uri="{FF2B5EF4-FFF2-40B4-BE49-F238E27FC236}">
              <a16:creationId xmlns:a16="http://schemas.microsoft.com/office/drawing/2014/main" id="{EDA03C0B-E0E9-4BA5-8E42-A5A74D49661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79" name="Text Box 39">
          <a:extLst>
            <a:ext uri="{FF2B5EF4-FFF2-40B4-BE49-F238E27FC236}">
              <a16:creationId xmlns:a16="http://schemas.microsoft.com/office/drawing/2014/main" id="{2B900884-5B22-4E38-808E-6181B1F07D9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80" name="Text Box 40">
          <a:extLst>
            <a:ext uri="{FF2B5EF4-FFF2-40B4-BE49-F238E27FC236}">
              <a16:creationId xmlns:a16="http://schemas.microsoft.com/office/drawing/2014/main" id="{D168E50D-BE4E-461A-9EB1-52AD05DD341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81" name="Text Box 41">
          <a:extLst>
            <a:ext uri="{FF2B5EF4-FFF2-40B4-BE49-F238E27FC236}">
              <a16:creationId xmlns:a16="http://schemas.microsoft.com/office/drawing/2014/main" id="{F22AFAEC-32D7-4FE6-99FC-4FF2DB28643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82" name="Text Box 42">
          <a:extLst>
            <a:ext uri="{FF2B5EF4-FFF2-40B4-BE49-F238E27FC236}">
              <a16:creationId xmlns:a16="http://schemas.microsoft.com/office/drawing/2014/main" id="{FA83E1C7-E955-4303-A763-5047736927B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83" name="Text Box 43">
          <a:extLst>
            <a:ext uri="{FF2B5EF4-FFF2-40B4-BE49-F238E27FC236}">
              <a16:creationId xmlns:a16="http://schemas.microsoft.com/office/drawing/2014/main" id="{287BECA9-AD96-4852-9854-E4150C6FECA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84" name="Text Box 44">
          <a:extLst>
            <a:ext uri="{FF2B5EF4-FFF2-40B4-BE49-F238E27FC236}">
              <a16:creationId xmlns:a16="http://schemas.microsoft.com/office/drawing/2014/main" id="{A5B3653F-61BF-41D2-A087-5A535944DFD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85" name="Text Box 45">
          <a:extLst>
            <a:ext uri="{FF2B5EF4-FFF2-40B4-BE49-F238E27FC236}">
              <a16:creationId xmlns:a16="http://schemas.microsoft.com/office/drawing/2014/main" id="{D83F2324-CCBF-4370-B02D-8F3172C0E8D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86" name="Text Box 46">
          <a:extLst>
            <a:ext uri="{FF2B5EF4-FFF2-40B4-BE49-F238E27FC236}">
              <a16:creationId xmlns:a16="http://schemas.microsoft.com/office/drawing/2014/main" id="{6E6C1103-8A03-4C49-9984-B80AF1B6FAF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87" name="Text Box 47">
          <a:extLst>
            <a:ext uri="{FF2B5EF4-FFF2-40B4-BE49-F238E27FC236}">
              <a16:creationId xmlns:a16="http://schemas.microsoft.com/office/drawing/2014/main" id="{50133DC5-B4E1-4561-BFD9-C27519F2BF9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88" name="Text Box 48">
          <a:extLst>
            <a:ext uri="{FF2B5EF4-FFF2-40B4-BE49-F238E27FC236}">
              <a16:creationId xmlns:a16="http://schemas.microsoft.com/office/drawing/2014/main" id="{AD5FB710-9597-43F8-B309-DDDC9A2E79B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89" name="Text Box 55">
          <a:extLst>
            <a:ext uri="{FF2B5EF4-FFF2-40B4-BE49-F238E27FC236}">
              <a16:creationId xmlns:a16="http://schemas.microsoft.com/office/drawing/2014/main" id="{E8CCA033-446A-4A56-82C0-EB43EE00EE9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90" name="Text Box 56">
          <a:extLst>
            <a:ext uri="{FF2B5EF4-FFF2-40B4-BE49-F238E27FC236}">
              <a16:creationId xmlns:a16="http://schemas.microsoft.com/office/drawing/2014/main" id="{F606ED44-2A81-4BCE-873E-9B79ED083E0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91" name="Text Box 57">
          <a:extLst>
            <a:ext uri="{FF2B5EF4-FFF2-40B4-BE49-F238E27FC236}">
              <a16:creationId xmlns:a16="http://schemas.microsoft.com/office/drawing/2014/main" id="{41622E82-EAA9-4CC6-A5D9-B5BBD93E753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92" name="Text Box 58">
          <a:extLst>
            <a:ext uri="{FF2B5EF4-FFF2-40B4-BE49-F238E27FC236}">
              <a16:creationId xmlns:a16="http://schemas.microsoft.com/office/drawing/2014/main" id="{BF00941F-78EF-4A6B-B161-8129F4FD1CC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93" name="Text Box 59">
          <a:extLst>
            <a:ext uri="{FF2B5EF4-FFF2-40B4-BE49-F238E27FC236}">
              <a16:creationId xmlns:a16="http://schemas.microsoft.com/office/drawing/2014/main" id="{B19ED363-9186-4A38-8D06-5D9B7A71A58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94" name="Text Box 60">
          <a:extLst>
            <a:ext uri="{FF2B5EF4-FFF2-40B4-BE49-F238E27FC236}">
              <a16:creationId xmlns:a16="http://schemas.microsoft.com/office/drawing/2014/main" id="{3F974116-564D-4373-B7AA-060BF6F6C69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95" name="Text Box 61">
          <a:extLst>
            <a:ext uri="{FF2B5EF4-FFF2-40B4-BE49-F238E27FC236}">
              <a16:creationId xmlns:a16="http://schemas.microsoft.com/office/drawing/2014/main" id="{DBBDD979-1A90-4DDB-9C7C-A26756297FA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96" name="Text Box 62">
          <a:extLst>
            <a:ext uri="{FF2B5EF4-FFF2-40B4-BE49-F238E27FC236}">
              <a16:creationId xmlns:a16="http://schemas.microsoft.com/office/drawing/2014/main" id="{71CE2058-1B5A-43B1-A88F-1F1B9F20E7E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97" name="Text Box 63">
          <a:extLst>
            <a:ext uri="{FF2B5EF4-FFF2-40B4-BE49-F238E27FC236}">
              <a16:creationId xmlns:a16="http://schemas.microsoft.com/office/drawing/2014/main" id="{5652D097-341A-4C8E-A67A-F5C9BDF002D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98" name="Text Box 64">
          <a:extLst>
            <a:ext uri="{FF2B5EF4-FFF2-40B4-BE49-F238E27FC236}">
              <a16:creationId xmlns:a16="http://schemas.microsoft.com/office/drawing/2014/main" id="{7A9B9BB7-46B0-4B80-ADD6-911511C362A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99" name="Text Box 66">
          <a:extLst>
            <a:ext uri="{FF2B5EF4-FFF2-40B4-BE49-F238E27FC236}">
              <a16:creationId xmlns:a16="http://schemas.microsoft.com/office/drawing/2014/main" id="{017EB349-CC26-4585-A88C-7A04D4C603C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00" name="Text Box 67">
          <a:extLst>
            <a:ext uri="{FF2B5EF4-FFF2-40B4-BE49-F238E27FC236}">
              <a16:creationId xmlns:a16="http://schemas.microsoft.com/office/drawing/2014/main" id="{B179169B-0A64-45F7-AEED-8335D8E577C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01" name="Text Box 68">
          <a:extLst>
            <a:ext uri="{FF2B5EF4-FFF2-40B4-BE49-F238E27FC236}">
              <a16:creationId xmlns:a16="http://schemas.microsoft.com/office/drawing/2014/main" id="{E5BEA0E7-E5FD-4639-805B-9B091BFE02C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02" name="Text Box 69">
          <a:extLst>
            <a:ext uri="{FF2B5EF4-FFF2-40B4-BE49-F238E27FC236}">
              <a16:creationId xmlns:a16="http://schemas.microsoft.com/office/drawing/2014/main" id="{B2DA42D2-6231-4C2A-BACE-EE48E0DA138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03" name="Text Box 70">
          <a:extLst>
            <a:ext uri="{FF2B5EF4-FFF2-40B4-BE49-F238E27FC236}">
              <a16:creationId xmlns:a16="http://schemas.microsoft.com/office/drawing/2014/main" id="{F19896F4-338C-4FBE-B75A-230C1F2B8CC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04" name="Text Box 71">
          <a:extLst>
            <a:ext uri="{FF2B5EF4-FFF2-40B4-BE49-F238E27FC236}">
              <a16:creationId xmlns:a16="http://schemas.microsoft.com/office/drawing/2014/main" id="{E0CE4B03-D10D-4B3A-89F4-A31D01881AC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05" name="Text Box 72">
          <a:extLst>
            <a:ext uri="{FF2B5EF4-FFF2-40B4-BE49-F238E27FC236}">
              <a16:creationId xmlns:a16="http://schemas.microsoft.com/office/drawing/2014/main" id="{57A7F740-AE40-45C9-BDD1-D77A42BBEA7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06" name="Text Box 73">
          <a:extLst>
            <a:ext uri="{FF2B5EF4-FFF2-40B4-BE49-F238E27FC236}">
              <a16:creationId xmlns:a16="http://schemas.microsoft.com/office/drawing/2014/main" id="{36F282FC-D228-4ED0-A6D5-87BCB0DA580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07" name="Text Box 74">
          <a:extLst>
            <a:ext uri="{FF2B5EF4-FFF2-40B4-BE49-F238E27FC236}">
              <a16:creationId xmlns:a16="http://schemas.microsoft.com/office/drawing/2014/main" id="{E700AFD0-E122-438D-A5DE-7995ADD1772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08" name="Text Box 75">
          <a:extLst>
            <a:ext uri="{FF2B5EF4-FFF2-40B4-BE49-F238E27FC236}">
              <a16:creationId xmlns:a16="http://schemas.microsoft.com/office/drawing/2014/main" id="{22F0FCAD-E2D4-446A-9AB5-7FD108FCBEA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09" name="Text Box 77">
          <a:extLst>
            <a:ext uri="{FF2B5EF4-FFF2-40B4-BE49-F238E27FC236}">
              <a16:creationId xmlns:a16="http://schemas.microsoft.com/office/drawing/2014/main" id="{B7E812CB-7125-4A21-AC00-162FEB01F99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10" name="Text Box 78">
          <a:extLst>
            <a:ext uri="{FF2B5EF4-FFF2-40B4-BE49-F238E27FC236}">
              <a16:creationId xmlns:a16="http://schemas.microsoft.com/office/drawing/2014/main" id="{557A4765-0A1F-4877-AF40-C29DFE62F2A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11" name="Text Box 80">
          <a:extLst>
            <a:ext uri="{FF2B5EF4-FFF2-40B4-BE49-F238E27FC236}">
              <a16:creationId xmlns:a16="http://schemas.microsoft.com/office/drawing/2014/main" id="{7D5566E9-1881-4B25-8C0E-8E2C3E34D76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12" name="Text Box 81">
          <a:extLst>
            <a:ext uri="{FF2B5EF4-FFF2-40B4-BE49-F238E27FC236}">
              <a16:creationId xmlns:a16="http://schemas.microsoft.com/office/drawing/2014/main" id="{C2814876-C5BD-4D37-AF79-40CD9BDFD91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13" name="Text Box 39">
          <a:extLst>
            <a:ext uri="{FF2B5EF4-FFF2-40B4-BE49-F238E27FC236}">
              <a16:creationId xmlns:a16="http://schemas.microsoft.com/office/drawing/2014/main" id="{1D2D2E99-A1BD-4CA4-85A8-7CC108D4341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14" name="Text Box 40">
          <a:extLst>
            <a:ext uri="{FF2B5EF4-FFF2-40B4-BE49-F238E27FC236}">
              <a16:creationId xmlns:a16="http://schemas.microsoft.com/office/drawing/2014/main" id="{560F736C-D8C5-44DE-B7DE-B470DE6349A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15" name="Text Box 41">
          <a:extLst>
            <a:ext uri="{FF2B5EF4-FFF2-40B4-BE49-F238E27FC236}">
              <a16:creationId xmlns:a16="http://schemas.microsoft.com/office/drawing/2014/main" id="{B2F43991-E6CB-4F26-ACBC-F655A402DB0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16" name="Text Box 42">
          <a:extLst>
            <a:ext uri="{FF2B5EF4-FFF2-40B4-BE49-F238E27FC236}">
              <a16:creationId xmlns:a16="http://schemas.microsoft.com/office/drawing/2014/main" id="{F4F35AEF-7129-43C7-82F6-BD11E0860AD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17" name="Text Box 43">
          <a:extLst>
            <a:ext uri="{FF2B5EF4-FFF2-40B4-BE49-F238E27FC236}">
              <a16:creationId xmlns:a16="http://schemas.microsoft.com/office/drawing/2014/main" id="{F6AAA662-1803-4CBB-94D7-4B74E3663A1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18" name="Text Box 44">
          <a:extLst>
            <a:ext uri="{FF2B5EF4-FFF2-40B4-BE49-F238E27FC236}">
              <a16:creationId xmlns:a16="http://schemas.microsoft.com/office/drawing/2014/main" id="{59D661E1-1929-45D9-90C6-02FA9F76969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19" name="Text Box 45">
          <a:extLst>
            <a:ext uri="{FF2B5EF4-FFF2-40B4-BE49-F238E27FC236}">
              <a16:creationId xmlns:a16="http://schemas.microsoft.com/office/drawing/2014/main" id="{507E0675-FEAD-4513-A764-44B9F269503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20" name="Text Box 46">
          <a:extLst>
            <a:ext uri="{FF2B5EF4-FFF2-40B4-BE49-F238E27FC236}">
              <a16:creationId xmlns:a16="http://schemas.microsoft.com/office/drawing/2014/main" id="{FAB89D3D-86D9-4FB0-AF71-6455CE2CE14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21" name="Text Box 47">
          <a:extLst>
            <a:ext uri="{FF2B5EF4-FFF2-40B4-BE49-F238E27FC236}">
              <a16:creationId xmlns:a16="http://schemas.microsoft.com/office/drawing/2014/main" id="{E6E2D6A6-1807-4BAF-B827-990E5BD7050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22" name="Text Box 48">
          <a:extLst>
            <a:ext uri="{FF2B5EF4-FFF2-40B4-BE49-F238E27FC236}">
              <a16:creationId xmlns:a16="http://schemas.microsoft.com/office/drawing/2014/main" id="{5B06CB79-768B-4D07-B504-2E0C55AD52A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23" name="Text Box 55">
          <a:extLst>
            <a:ext uri="{FF2B5EF4-FFF2-40B4-BE49-F238E27FC236}">
              <a16:creationId xmlns:a16="http://schemas.microsoft.com/office/drawing/2014/main" id="{A073685A-355A-4230-8BF7-F266F6B8622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24" name="Text Box 56">
          <a:extLst>
            <a:ext uri="{FF2B5EF4-FFF2-40B4-BE49-F238E27FC236}">
              <a16:creationId xmlns:a16="http://schemas.microsoft.com/office/drawing/2014/main" id="{45480CDE-0992-4F1C-8402-D8AA26C06B8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25" name="Text Box 57">
          <a:extLst>
            <a:ext uri="{FF2B5EF4-FFF2-40B4-BE49-F238E27FC236}">
              <a16:creationId xmlns:a16="http://schemas.microsoft.com/office/drawing/2014/main" id="{44BB2081-99A2-498C-935A-D39928E305C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26" name="Text Box 58">
          <a:extLst>
            <a:ext uri="{FF2B5EF4-FFF2-40B4-BE49-F238E27FC236}">
              <a16:creationId xmlns:a16="http://schemas.microsoft.com/office/drawing/2014/main" id="{305484AA-AC33-4C4B-8F4A-2F75F9333D5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27" name="Text Box 59">
          <a:extLst>
            <a:ext uri="{FF2B5EF4-FFF2-40B4-BE49-F238E27FC236}">
              <a16:creationId xmlns:a16="http://schemas.microsoft.com/office/drawing/2014/main" id="{653D3999-DE1D-4740-83F0-948E52FD8E9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28" name="Text Box 60">
          <a:extLst>
            <a:ext uri="{FF2B5EF4-FFF2-40B4-BE49-F238E27FC236}">
              <a16:creationId xmlns:a16="http://schemas.microsoft.com/office/drawing/2014/main" id="{130C0885-4D3E-499C-A97A-B8062E27DC7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29" name="Text Box 61">
          <a:extLst>
            <a:ext uri="{FF2B5EF4-FFF2-40B4-BE49-F238E27FC236}">
              <a16:creationId xmlns:a16="http://schemas.microsoft.com/office/drawing/2014/main" id="{C8F0E5D7-F653-4665-B71B-1355901A9D0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30" name="Text Box 62">
          <a:extLst>
            <a:ext uri="{FF2B5EF4-FFF2-40B4-BE49-F238E27FC236}">
              <a16:creationId xmlns:a16="http://schemas.microsoft.com/office/drawing/2014/main" id="{17BCD92B-D4D8-46F6-9B46-35F6E53F492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31" name="Text Box 63">
          <a:extLst>
            <a:ext uri="{FF2B5EF4-FFF2-40B4-BE49-F238E27FC236}">
              <a16:creationId xmlns:a16="http://schemas.microsoft.com/office/drawing/2014/main" id="{7A49C51B-9392-49EF-80CF-645D5163868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32" name="Text Box 64">
          <a:extLst>
            <a:ext uri="{FF2B5EF4-FFF2-40B4-BE49-F238E27FC236}">
              <a16:creationId xmlns:a16="http://schemas.microsoft.com/office/drawing/2014/main" id="{0CA319BF-9F7A-4069-B75C-4A8A22CA5A1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33" name="Text Box 66">
          <a:extLst>
            <a:ext uri="{FF2B5EF4-FFF2-40B4-BE49-F238E27FC236}">
              <a16:creationId xmlns:a16="http://schemas.microsoft.com/office/drawing/2014/main" id="{6C62F9AB-4F58-4770-A396-3D640C5E7CF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34" name="Text Box 67">
          <a:extLst>
            <a:ext uri="{FF2B5EF4-FFF2-40B4-BE49-F238E27FC236}">
              <a16:creationId xmlns:a16="http://schemas.microsoft.com/office/drawing/2014/main" id="{388A2F5E-B636-4F0C-986D-837C10AE3E1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35" name="Text Box 68">
          <a:extLst>
            <a:ext uri="{FF2B5EF4-FFF2-40B4-BE49-F238E27FC236}">
              <a16:creationId xmlns:a16="http://schemas.microsoft.com/office/drawing/2014/main" id="{411223A5-16BB-47A0-A833-CDC962D6B2F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36" name="Text Box 69">
          <a:extLst>
            <a:ext uri="{FF2B5EF4-FFF2-40B4-BE49-F238E27FC236}">
              <a16:creationId xmlns:a16="http://schemas.microsoft.com/office/drawing/2014/main" id="{3EC5DD62-0CD2-4D7D-9CED-74E0043476D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37" name="Text Box 70">
          <a:extLst>
            <a:ext uri="{FF2B5EF4-FFF2-40B4-BE49-F238E27FC236}">
              <a16:creationId xmlns:a16="http://schemas.microsoft.com/office/drawing/2014/main" id="{1D1D75BB-1465-4C27-9E96-EDDCE0F28F2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38" name="Text Box 71">
          <a:extLst>
            <a:ext uri="{FF2B5EF4-FFF2-40B4-BE49-F238E27FC236}">
              <a16:creationId xmlns:a16="http://schemas.microsoft.com/office/drawing/2014/main" id="{4554E454-A497-433E-9E77-782B82DC56F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39" name="Text Box 72">
          <a:extLst>
            <a:ext uri="{FF2B5EF4-FFF2-40B4-BE49-F238E27FC236}">
              <a16:creationId xmlns:a16="http://schemas.microsoft.com/office/drawing/2014/main" id="{B9226943-42DB-40CA-9893-EEBA8EDCE21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40" name="Text Box 73">
          <a:extLst>
            <a:ext uri="{FF2B5EF4-FFF2-40B4-BE49-F238E27FC236}">
              <a16:creationId xmlns:a16="http://schemas.microsoft.com/office/drawing/2014/main" id="{3FE3E159-6CF2-43F8-82A1-3046CEF152F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41" name="Text Box 74">
          <a:extLst>
            <a:ext uri="{FF2B5EF4-FFF2-40B4-BE49-F238E27FC236}">
              <a16:creationId xmlns:a16="http://schemas.microsoft.com/office/drawing/2014/main" id="{255537CC-5AB9-475F-A9C0-4EF43D8D859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42" name="Text Box 75">
          <a:extLst>
            <a:ext uri="{FF2B5EF4-FFF2-40B4-BE49-F238E27FC236}">
              <a16:creationId xmlns:a16="http://schemas.microsoft.com/office/drawing/2014/main" id="{E7AD8243-4E13-4D0E-B325-F7807749531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43" name="Text Box 77">
          <a:extLst>
            <a:ext uri="{FF2B5EF4-FFF2-40B4-BE49-F238E27FC236}">
              <a16:creationId xmlns:a16="http://schemas.microsoft.com/office/drawing/2014/main" id="{9DFE3FBE-7FA7-4EE1-8AA2-351D3427BE1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44" name="Text Box 78">
          <a:extLst>
            <a:ext uri="{FF2B5EF4-FFF2-40B4-BE49-F238E27FC236}">
              <a16:creationId xmlns:a16="http://schemas.microsoft.com/office/drawing/2014/main" id="{C244AE5E-BE81-4E90-B9BA-551D7CC6FB6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45" name="Text Box 80">
          <a:extLst>
            <a:ext uri="{FF2B5EF4-FFF2-40B4-BE49-F238E27FC236}">
              <a16:creationId xmlns:a16="http://schemas.microsoft.com/office/drawing/2014/main" id="{977F8C14-57A1-4EE4-8F75-5C76B5E3E31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46" name="Text Box 81">
          <a:extLst>
            <a:ext uri="{FF2B5EF4-FFF2-40B4-BE49-F238E27FC236}">
              <a16:creationId xmlns:a16="http://schemas.microsoft.com/office/drawing/2014/main" id="{DAB6F69E-16DC-4E7D-B2E0-31D5191B9DD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47" name="Text Box 39">
          <a:extLst>
            <a:ext uri="{FF2B5EF4-FFF2-40B4-BE49-F238E27FC236}">
              <a16:creationId xmlns:a16="http://schemas.microsoft.com/office/drawing/2014/main" id="{0719C0CC-6945-4B38-9190-F9B8B304D55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48" name="Text Box 40">
          <a:extLst>
            <a:ext uri="{FF2B5EF4-FFF2-40B4-BE49-F238E27FC236}">
              <a16:creationId xmlns:a16="http://schemas.microsoft.com/office/drawing/2014/main" id="{16D1F37F-475B-4307-9266-4C8F74AD6A9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49" name="Text Box 41">
          <a:extLst>
            <a:ext uri="{FF2B5EF4-FFF2-40B4-BE49-F238E27FC236}">
              <a16:creationId xmlns:a16="http://schemas.microsoft.com/office/drawing/2014/main" id="{EE08C0FC-15C5-4921-B924-8B121ED4CF4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50" name="Text Box 42">
          <a:extLst>
            <a:ext uri="{FF2B5EF4-FFF2-40B4-BE49-F238E27FC236}">
              <a16:creationId xmlns:a16="http://schemas.microsoft.com/office/drawing/2014/main" id="{F6A1C421-5140-46E4-881C-023B2DAB268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51" name="Text Box 43">
          <a:extLst>
            <a:ext uri="{FF2B5EF4-FFF2-40B4-BE49-F238E27FC236}">
              <a16:creationId xmlns:a16="http://schemas.microsoft.com/office/drawing/2014/main" id="{A4D3BBBB-B920-4BD1-86C1-A233799248B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52" name="Text Box 44">
          <a:extLst>
            <a:ext uri="{FF2B5EF4-FFF2-40B4-BE49-F238E27FC236}">
              <a16:creationId xmlns:a16="http://schemas.microsoft.com/office/drawing/2014/main" id="{BBF89FA8-7506-4DA9-8B26-4321C9843E4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53" name="Text Box 45">
          <a:extLst>
            <a:ext uri="{FF2B5EF4-FFF2-40B4-BE49-F238E27FC236}">
              <a16:creationId xmlns:a16="http://schemas.microsoft.com/office/drawing/2014/main" id="{862EB000-EC6E-46CB-A301-B816BDA95CE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54" name="Text Box 46">
          <a:extLst>
            <a:ext uri="{FF2B5EF4-FFF2-40B4-BE49-F238E27FC236}">
              <a16:creationId xmlns:a16="http://schemas.microsoft.com/office/drawing/2014/main" id="{B9541D5A-3775-4E35-AD36-3FEEF03079D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55" name="Text Box 47">
          <a:extLst>
            <a:ext uri="{FF2B5EF4-FFF2-40B4-BE49-F238E27FC236}">
              <a16:creationId xmlns:a16="http://schemas.microsoft.com/office/drawing/2014/main" id="{F53BA33A-50CC-4433-B9B8-31B09C3B5A9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56" name="Text Box 48">
          <a:extLst>
            <a:ext uri="{FF2B5EF4-FFF2-40B4-BE49-F238E27FC236}">
              <a16:creationId xmlns:a16="http://schemas.microsoft.com/office/drawing/2014/main" id="{56BCD819-1AA0-4691-B5FB-D90DA7E930E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57" name="Text Box 55">
          <a:extLst>
            <a:ext uri="{FF2B5EF4-FFF2-40B4-BE49-F238E27FC236}">
              <a16:creationId xmlns:a16="http://schemas.microsoft.com/office/drawing/2014/main" id="{9D14FA81-1B7D-47EF-B6F2-8EB73E99B2C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58" name="Text Box 56">
          <a:extLst>
            <a:ext uri="{FF2B5EF4-FFF2-40B4-BE49-F238E27FC236}">
              <a16:creationId xmlns:a16="http://schemas.microsoft.com/office/drawing/2014/main" id="{978ECC21-6394-4874-8802-9E22C06509D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59" name="Text Box 57">
          <a:extLst>
            <a:ext uri="{FF2B5EF4-FFF2-40B4-BE49-F238E27FC236}">
              <a16:creationId xmlns:a16="http://schemas.microsoft.com/office/drawing/2014/main" id="{33089442-F161-494A-B5EB-13C33E03B44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60" name="Text Box 58">
          <a:extLst>
            <a:ext uri="{FF2B5EF4-FFF2-40B4-BE49-F238E27FC236}">
              <a16:creationId xmlns:a16="http://schemas.microsoft.com/office/drawing/2014/main" id="{314F58E9-66CF-4686-83C6-5278DB40A74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61" name="Text Box 59">
          <a:extLst>
            <a:ext uri="{FF2B5EF4-FFF2-40B4-BE49-F238E27FC236}">
              <a16:creationId xmlns:a16="http://schemas.microsoft.com/office/drawing/2014/main" id="{F41CB5DD-AD9D-446F-A179-D0F6B1DA907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62" name="Text Box 60">
          <a:extLst>
            <a:ext uri="{FF2B5EF4-FFF2-40B4-BE49-F238E27FC236}">
              <a16:creationId xmlns:a16="http://schemas.microsoft.com/office/drawing/2014/main" id="{C3173951-0A8A-4533-B898-619DE9D667D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63" name="Text Box 61">
          <a:extLst>
            <a:ext uri="{FF2B5EF4-FFF2-40B4-BE49-F238E27FC236}">
              <a16:creationId xmlns:a16="http://schemas.microsoft.com/office/drawing/2014/main" id="{1DF083F8-E0EC-41EB-B29A-7719FB85DAE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64" name="Text Box 62">
          <a:extLst>
            <a:ext uri="{FF2B5EF4-FFF2-40B4-BE49-F238E27FC236}">
              <a16:creationId xmlns:a16="http://schemas.microsoft.com/office/drawing/2014/main" id="{3D5D576F-9C8C-47F8-8390-D7173948711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65" name="Text Box 63">
          <a:extLst>
            <a:ext uri="{FF2B5EF4-FFF2-40B4-BE49-F238E27FC236}">
              <a16:creationId xmlns:a16="http://schemas.microsoft.com/office/drawing/2014/main" id="{AB38C119-1D5D-4022-B6D8-2D4C4A8228D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66" name="Text Box 64">
          <a:extLst>
            <a:ext uri="{FF2B5EF4-FFF2-40B4-BE49-F238E27FC236}">
              <a16:creationId xmlns:a16="http://schemas.microsoft.com/office/drawing/2014/main" id="{B0E311ED-C0F0-47C2-8935-47505602E2F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67" name="Text Box 66">
          <a:extLst>
            <a:ext uri="{FF2B5EF4-FFF2-40B4-BE49-F238E27FC236}">
              <a16:creationId xmlns:a16="http://schemas.microsoft.com/office/drawing/2014/main" id="{1DCD41EA-20C9-4274-81FE-B9FF581A57E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68" name="Text Box 67">
          <a:extLst>
            <a:ext uri="{FF2B5EF4-FFF2-40B4-BE49-F238E27FC236}">
              <a16:creationId xmlns:a16="http://schemas.microsoft.com/office/drawing/2014/main" id="{A657BE43-4661-4DAD-8069-67484A43DFA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69" name="Text Box 68">
          <a:extLst>
            <a:ext uri="{FF2B5EF4-FFF2-40B4-BE49-F238E27FC236}">
              <a16:creationId xmlns:a16="http://schemas.microsoft.com/office/drawing/2014/main" id="{890311E6-EC36-4ACC-BEE4-E52CBB4908D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70" name="Text Box 69">
          <a:extLst>
            <a:ext uri="{FF2B5EF4-FFF2-40B4-BE49-F238E27FC236}">
              <a16:creationId xmlns:a16="http://schemas.microsoft.com/office/drawing/2014/main" id="{851A9A39-D7C6-4838-A5B4-3901D5BE49A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71" name="Text Box 70">
          <a:extLst>
            <a:ext uri="{FF2B5EF4-FFF2-40B4-BE49-F238E27FC236}">
              <a16:creationId xmlns:a16="http://schemas.microsoft.com/office/drawing/2014/main" id="{BEDBDD50-BC45-4E51-8E36-C0D223FC006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72" name="Text Box 71">
          <a:extLst>
            <a:ext uri="{FF2B5EF4-FFF2-40B4-BE49-F238E27FC236}">
              <a16:creationId xmlns:a16="http://schemas.microsoft.com/office/drawing/2014/main" id="{C9FD9401-03B2-4744-9ABD-62F3AE7B7CC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73" name="Text Box 72">
          <a:extLst>
            <a:ext uri="{FF2B5EF4-FFF2-40B4-BE49-F238E27FC236}">
              <a16:creationId xmlns:a16="http://schemas.microsoft.com/office/drawing/2014/main" id="{B3A0F5B5-45CF-4820-9290-63A95FAB462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74" name="Text Box 73">
          <a:extLst>
            <a:ext uri="{FF2B5EF4-FFF2-40B4-BE49-F238E27FC236}">
              <a16:creationId xmlns:a16="http://schemas.microsoft.com/office/drawing/2014/main" id="{6C5ED670-A24D-43A3-91AE-AD8631300E0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75" name="Text Box 74">
          <a:extLst>
            <a:ext uri="{FF2B5EF4-FFF2-40B4-BE49-F238E27FC236}">
              <a16:creationId xmlns:a16="http://schemas.microsoft.com/office/drawing/2014/main" id="{D57F56AF-7106-4E5E-8DFB-8CC0E0BE470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76" name="Text Box 75">
          <a:extLst>
            <a:ext uri="{FF2B5EF4-FFF2-40B4-BE49-F238E27FC236}">
              <a16:creationId xmlns:a16="http://schemas.microsoft.com/office/drawing/2014/main" id="{5B19953D-CFB9-4376-A9CE-BE2393B5EC6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77" name="Text Box 77">
          <a:extLst>
            <a:ext uri="{FF2B5EF4-FFF2-40B4-BE49-F238E27FC236}">
              <a16:creationId xmlns:a16="http://schemas.microsoft.com/office/drawing/2014/main" id="{680310B7-BDEE-4CB4-9AE0-874D9881D3F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78" name="Text Box 78">
          <a:extLst>
            <a:ext uri="{FF2B5EF4-FFF2-40B4-BE49-F238E27FC236}">
              <a16:creationId xmlns:a16="http://schemas.microsoft.com/office/drawing/2014/main" id="{51BD48ED-4A22-4091-BA98-C7493D4D1E4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79" name="Text Box 80">
          <a:extLst>
            <a:ext uri="{FF2B5EF4-FFF2-40B4-BE49-F238E27FC236}">
              <a16:creationId xmlns:a16="http://schemas.microsoft.com/office/drawing/2014/main" id="{25D6C76E-16CF-40B9-B50C-15B10F64CA0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80" name="Text Box 81">
          <a:extLst>
            <a:ext uri="{FF2B5EF4-FFF2-40B4-BE49-F238E27FC236}">
              <a16:creationId xmlns:a16="http://schemas.microsoft.com/office/drawing/2014/main" id="{72DBEF20-3DA7-451E-8982-31E5237950D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81" name="Text Box 3">
          <a:extLst>
            <a:ext uri="{FF2B5EF4-FFF2-40B4-BE49-F238E27FC236}">
              <a16:creationId xmlns:a16="http://schemas.microsoft.com/office/drawing/2014/main" id="{8581346E-3447-469E-8D9B-C88A135D144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82" name="Text Box 4">
          <a:extLst>
            <a:ext uri="{FF2B5EF4-FFF2-40B4-BE49-F238E27FC236}">
              <a16:creationId xmlns:a16="http://schemas.microsoft.com/office/drawing/2014/main" id="{7653E61E-331D-4615-9D17-14F3561C9CD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83" name="Text Box 5">
          <a:extLst>
            <a:ext uri="{FF2B5EF4-FFF2-40B4-BE49-F238E27FC236}">
              <a16:creationId xmlns:a16="http://schemas.microsoft.com/office/drawing/2014/main" id="{258AE2FA-9DAD-4515-9760-05EFFCE70E2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84" name="Text Box 6">
          <a:extLst>
            <a:ext uri="{FF2B5EF4-FFF2-40B4-BE49-F238E27FC236}">
              <a16:creationId xmlns:a16="http://schemas.microsoft.com/office/drawing/2014/main" id="{409CE6BE-1D45-4057-92A6-C9C6F5466E5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85" name="Text Box 7">
          <a:extLst>
            <a:ext uri="{FF2B5EF4-FFF2-40B4-BE49-F238E27FC236}">
              <a16:creationId xmlns:a16="http://schemas.microsoft.com/office/drawing/2014/main" id="{B87CCB20-A3F3-4EDD-BBDE-0ACAC9E4349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86" name="Text Box 8">
          <a:extLst>
            <a:ext uri="{FF2B5EF4-FFF2-40B4-BE49-F238E27FC236}">
              <a16:creationId xmlns:a16="http://schemas.microsoft.com/office/drawing/2014/main" id="{F455782F-9C4F-4B93-B521-CCCAC6C6C50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87" name="Text Box 9">
          <a:extLst>
            <a:ext uri="{FF2B5EF4-FFF2-40B4-BE49-F238E27FC236}">
              <a16:creationId xmlns:a16="http://schemas.microsoft.com/office/drawing/2014/main" id="{1A7CD69D-633D-407B-A268-4E5D6A55841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88" name="Text Box 10">
          <a:extLst>
            <a:ext uri="{FF2B5EF4-FFF2-40B4-BE49-F238E27FC236}">
              <a16:creationId xmlns:a16="http://schemas.microsoft.com/office/drawing/2014/main" id="{950346FE-650E-40CF-9B1F-A4DE8EE9DE3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89" name="Text Box 11">
          <a:extLst>
            <a:ext uri="{FF2B5EF4-FFF2-40B4-BE49-F238E27FC236}">
              <a16:creationId xmlns:a16="http://schemas.microsoft.com/office/drawing/2014/main" id="{AF605B90-4903-4221-8A7B-53FD084DF5E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90" name="Text Box 12">
          <a:extLst>
            <a:ext uri="{FF2B5EF4-FFF2-40B4-BE49-F238E27FC236}">
              <a16:creationId xmlns:a16="http://schemas.microsoft.com/office/drawing/2014/main" id="{60350134-65FF-4C73-B72E-3A2E569BEAC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91" name="Text Box 49">
          <a:extLst>
            <a:ext uri="{FF2B5EF4-FFF2-40B4-BE49-F238E27FC236}">
              <a16:creationId xmlns:a16="http://schemas.microsoft.com/office/drawing/2014/main" id="{3E9E7A27-FD6E-4EB0-B0AD-61C3F38DC4E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92" name="Text Box 50">
          <a:extLst>
            <a:ext uri="{FF2B5EF4-FFF2-40B4-BE49-F238E27FC236}">
              <a16:creationId xmlns:a16="http://schemas.microsoft.com/office/drawing/2014/main" id="{48888D4B-2AAE-4D05-A8A2-304EEFB6C5D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93" name="Text Box 52">
          <a:extLst>
            <a:ext uri="{FF2B5EF4-FFF2-40B4-BE49-F238E27FC236}">
              <a16:creationId xmlns:a16="http://schemas.microsoft.com/office/drawing/2014/main" id="{254EE511-0766-449A-A8F8-2CA789EDDD3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94" name="Text Box 53">
          <a:extLst>
            <a:ext uri="{FF2B5EF4-FFF2-40B4-BE49-F238E27FC236}">
              <a16:creationId xmlns:a16="http://schemas.microsoft.com/office/drawing/2014/main" id="{B1B1DFC2-C63E-4188-B10A-73345BF0BB3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95" name="Text Box 3">
          <a:extLst>
            <a:ext uri="{FF2B5EF4-FFF2-40B4-BE49-F238E27FC236}">
              <a16:creationId xmlns:a16="http://schemas.microsoft.com/office/drawing/2014/main" id="{7F6A63C0-621B-477E-9A2E-18F6A0D193B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96" name="Text Box 4">
          <a:extLst>
            <a:ext uri="{FF2B5EF4-FFF2-40B4-BE49-F238E27FC236}">
              <a16:creationId xmlns:a16="http://schemas.microsoft.com/office/drawing/2014/main" id="{7A3FD6FD-AC97-4D8A-959A-2B30ADEDB20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97" name="Text Box 5">
          <a:extLst>
            <a:ext uri="{FF2B5EF4-FFF2-40B4-BE49-F238E27FC236}">
              <a16:creationId xmlns:a16="http://schemas.microsoft.com/office/drawing/2014/main" id="{34466010-C868-4F45-8EA8-EA0011B6A8C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98" name="Text Box 6">
          <a:extLst>
            <a:ext uri="{FF2B5EF4-FFF2-40B4-BE49-F238E27FC236}">
              <a16:creationId xmlns:a16="http://schemas.microsoft.com/office/drawing/2014/main" id="{55A30A3F-6154-47C7-B11A-7FD9DB9950B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99" name="Text Box 7">
          <a:extLst>
            <a:ext uri="{FF2B5EF4-FFF2-40B4-BE49-F238E27FC236}">
              <a16:creationId xmlns:a16="http://schemas.microsoft.com/office/drawing/2014/main" id="{A92ED05A-DF04-40FD-A52B-13B11587472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00" name="Text Box 8">
          <a:extLst>
            <a:ext uri="{FF2B5EF4-FFF2-40B4-BE49-F238E27FC236}">
              <a16:creationId xmlns:a16="http://schemas.microsoft.com/office/drawing/2014/main" id="{42007D71-50CF-4BE3-9179-9A0D460BFB1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01" name="Text Box 9">
          <a:extLst>
            <a:ext uri="{FF2B5EF4-FFF2-40B4-BE49-F238E27FC236}">
              <a16:creationId xmlns:a16="http://schemas.microsoft.com/office/drawing/2014/main" id="{5DEE0D87-42F4-44FD-A059-869BABAFCE2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02" name="Text Box 10">
          <a:extLst>
            <a:ext uri="{FF2B5EF4-FFF2-40B4-BE49-F238E27FC236}">
              <a16:creationId xmlns:a16="http://schemas.microsoft.com/office/drawing/2014/main" id="{1C10B9AA-BC04-431D-B144-695674837F8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03" name="Text Box 11">
          <a:extLst>
            <a:ext uri="{FF2B5EF4-FFF2-40B4-BE49-F238E27FC236}">
              <a16:creationId xmlns:a16="http://schemas.microsoft.com/office/drawing/2014/main" id="{FE8B4254-A4A9-444C-BC20-1F2C78C2473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04" name="Text Box 12">
          <a:extLst>
            <a:ext uri="{FF2B5EF4-FFF2-40B4-BE49-F238E27FC236}">
              <a16:creationId xmlns:a16="http://schemas.microsoft.com/office/drawing/2014/main" id="{8D0AF8CE-34BF-49CF-AFAC-664909BCD27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05" name="Text Box 39">
          <a:extLst>
            <a:ext uri="{FF2B5EF4-FFF2-40B4-BE49-F238E27FC236}">
              <a16:creationId xmlns:a16="http://schemas.microsoft.com/office/drawing/2014/main" id="{D6ED043F-CED7-40DA-ACD5-9A01B7E2219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06" name="Text Box 40">
          <a:extLst>
            <a:ext uri="{FF2B5EF4-FFF2-40B4-BE49-F238E27FC236}">
              <a16:creationId xmlns:a16="http://schemas.microsoft.com/office/drawing/2014/main" id="{7F2F43A8-452D-47CD-9308-7E18E68BCE0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07" name="Text Box 41">
          <a:extLst>
            <a:ext uri="{FF2B5EF4-FFF2-40B4-BE49-F238E27FC236}">
              <a16:creationId xmlns:a16="http://schemas.microsoft.com/office/drawing/2014/main" id="{44A60D02-FF56-47C2-8C62-29B80117C7D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08" name="Text Box 42">
          <a:extLst>
            <a:ext uri="{FF2B5EF4-FFF2-40B4-BE49-F238E27FC236}">
              <a16:creationId xmlns:a16="http://schemas.microsoft.com/office/drawing/2014/main" id="{A6B61EA4-D403-4391-A708-39C23F21E8C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09" name="Text Box 43">
          <a:extLst>
            <a:ext uri="{FF2B5EF4-FFF2-40B4-BE49-F238E27FC236}">
              <a16:creationId xmlns:a16="http://schemas.microsoft.com/office/drawing/2014/main" id="{E5B83768-266B-4F81-8D24-A5D635CAD45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10" name="Text Box 44">
          <a:extLst>
            <a:ext uri="{FF2B5EF4-FFF2-40B4-BE49-F238E27FC236}">
              <a16:creationId xmlns:a16="http://schemas.microsoft.com/office/drawing/2014/main" id="{3CBE2A43-62EA-4149-8E8F-A0D96A97BFA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11" name="Text Box 45">
          <a:extLst>
            <a:ext uri="{FF2B5EF4-FFF2-40B4-BE49-F238E27FC236}">
              <a16:creationId xmlns:a16="http://schemas.microsoft.com/office/drawing/2014/main" id="{F4F36FD5-6D4E-4D21-A91C-FFC37D9DB44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12" name="Text Box 46">
          <a:extLst>
            <a:ext uri="{FF2B5EF4-FFF2-40B4-BE49-F238E27FC236}">
              <a16:creationId xmlns:a16="http://schemas.microsoft.com/office/drawing/2014/main" id="{03557832-1FC1-4076-98CD-A52AFB5A00E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13" name="Text Box 47">
          <a:extLst>
            <a:ext uri="{FF2B5EF4-FFF2-40B4-BE49-F238E27FC236}">
              <a16:creationId xmlns:a16="http://schemas.microsoft.com/office/drawing/2014/main" id="{D4D70501-83A3-40D9-AD53-A18FEB34518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14" name="Text Box 48">
          <a:extLst>
            <a:ext uri="{FF2B5EF4-FFF2-40B4-BE49-F238E27FC236}">
              <a16:creationId xmlns:a16="http://schemas.microsoft.com/office/drawing/2014/main" id="{4BD3C62F-81A5-409C-9D0F-E859A061C34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15" name="Text Box 49">
          <a:extLst>
            <a:ext uri="{FF2B5EF4-FFF2-40B4-BE49-F238E27FC236}">
              <a16:creationId xmlns:a16="http://schemas.microsoft.com/office/drawing/2014/main" id="{F928290E-8561-4FC7-BD05-19130B51843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16" name="Text Box 50">
          <a:extLst>
            <a:ext uri="{FF2B5EF4-FFF2-40B4-BE49-F238E27FC236}">
              <a16:creationId xmlns:a16="http://schemas.microsoft.com/office/drawing/2014/main" id="{585A0780-A919-4BBE-8757-DECD4421510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17" name="Text Box 52">
          <a:extLst>
            <a:ext uri="{FF2B5EF4-FFF2-40B4-BE49-F238E27FC236}">
              <a16:creationId xmlns:a16="http://schemas.microsoft.com/office/drawing/2014/main" id="{0158A7CD-45AD-4D43-BDAB-FB5D44DAE41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18" name="Text Box 53">
          <a:extLst>
            <a:ext uri="{FF2B5EF4-FFF2-40B4-BE49-F238E27FC236}">
              <a16:creationId xmlns:a16="http://schemas.microsoft.com/office/drawing/2014/main" id="{CF099949-BDB6-4D94-BBBA-72767DCC963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19" name="Text Box 55">
          <a:extLst>
            <a:ext uri="{FF2B5EF4-FFF2-40B4-BE49-F238E27FC236}">
              <a16:creationId xmlns:a16="http://schemas.microsoft.com/office/drawing/2014/main" id="{A2D7A904-B01D-4855-A617-B4923AE2FEA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20" name="Text Box 56">
          <a:extLst>
            <a:ext uri="{FF2B5EF4-FFF2-40B4-BE49-F238E27FC236}">
              <a16:creationId xmlns:a16="http://schemas.microsoft.com/office/drawing/2014/main" id="{BE46291C-7BC5-4277-A2E7-FAB391C1BCF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21" name="Text Box 57">
          <a:extLst>
            <a:ext uri="{FF2B5EF4-FFF2-40B4-BE49-F238E27FC236}">
              <a16:creationId xmlns:a16="http://schemas.microsoft.com/office/drawing/2014/main" id="{AEF152E3-838E-4C03-83FE-4C20645A914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22" name="Text Box 58">
          <a:extLst>
            <a:ext uri="{FF2B5EF4-FFF2-40B4-BE49-F238E27FC236}">
              <a16:creationId xmlns:a16="http://schemas.microsoft.com/office/drawing/2014/main" id="{56594E0E-46E0-4306-AAF7-1AAEFB50F7A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23" name="Text Box 59">
          <a:extLst>
            <a:ext uri="{FF2B5EF4-FFF2-40B4-BE49-F238E27FC236}">
              <a16:creationId xmlns:a16="http://schemas.microsoft.com/office/drawing/2014/main" id="{2D80AFD8-3C43-4743-8DC5-B7275A5546C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24" name="Text Box 60">
          <a:extLst>
            <a:ext uri="{FF2B5EF4-FFF2-40B4-BE49-F238E27FC236}">
              <a16:creationId xmlns:a16="http://schemas.microsoft.com/office/drawing/2014/main" id="{80CEF6CE-0035-464C-9FEC-28ABFA764A3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25" name="Text Box 61">
          <a:extLst>
            <a:ext uri="{FF2B5EF4-FFF2-40B4-BE49-F238E27FC236}">
              <a16:creationId xmlns:a16="http://schemas.microsoft.com/office/drawing/2014/main" id="{6BBBB8AD-DBC0-4295-991D-9E768BC37AC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26" name="Text Box 62">
          <a:extLst>
            <a:ext uri="{FF2B5EF4-FFF2-40B4-BE49-F238E27FC236}">
              <a16:creationId xmlns:a16="http://schemas.microsoft.com/office/drawing/2014/main" id="{EDAA30AB-028A-43D9-8281-BA88F8F87A0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27" name="Text Box 63">
          <a:extLst>
            <a:ext uri="{FF2B5EF4-FFF2-40B4-BE49-F238E27FC236}">
              <a16:creationId xmlns:a16="http://schemas.microsoft.com/office/drawing/2014/main" id="{F0C9A169-B0F6-4BAF-990A-FE22F925721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28" name="Text Box 64">
          <a:extLst>
            <a:ext uri="{FF2B5EF4-FFF2-40B4-BE49-F238E27FC236}">
              <a16:creationId xmlns:a16="http://schemas.microsoft.com/office/drawing/2014/main" id="{7DF111C8-ED84-473F-8154-CE1F436877F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29" name="Text Box 66">
          <a:extLst>
            <a:ext uri="{FF2B5EF4-FFF2-40B4-BE49-F238E27FC236}">
              <a16:creationId xmlns:a16="http://schemas.microsoft.com/office/drawing/2014/main" id="{D5E9102C-08CB-447D-A2DE-A982236A572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30" name="Text Box 67">
          <a:extLst>
            <a:ext uri="{FF2B5EF4-FFF2-40B4-BE49-F238E27FC236}">
              <a16:creationId xmlns:a16="http://schemas.microsoft.com/office/drawing/2014/main" id="{DD9A42FC-56BA-493D-8BA4-FBDC36AACBE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31" name="Text Box 68">
          <a:extLst>
            <a:ext uri="{FF2B5EF4-FFF2-40B4-BE49-F238E27FC236}">
              <a16:creationId xmlns:a16="http://schemas.microsoft.com/office/drawing/2014/main" id="{DE4A5CBF-F955-4553-9D5D-FA58E9F70D5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32" name="Text Box 69">
          <a:extLst>
            <a:ext uri="{FF2B5EF4-FFF2-40B4-BE49-F238E27FC236}">
              <a16:creationId xmlns:a16="http://schemas.microsoft.com/office/drawing/2014/main" id="{7B81A3C4-750C-4E42-AEAC-34B57CD2A9C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33" name="Text Box 70">
          <a:extLst>
            <a:ext uri="{FF2B5EF4-FFF2-40B4-BE49-F238E27FC236}">
              <a16:creationId xmlns:a16="http://schemas.microsoft.com/office/drawing/2014/main" id="{7665215A-0F2D-4302-AD05-9E07242A8EE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34" name="Text Box 71">
          <a:extLst>
            <a:ext uri="{FF2B5EF4-FFF2-40B4-BE49-F238E27FC236}">
              <a16:creationId xmlns:a16="http://schemas.microsoft.com/office/drawing/2014/main" id="{766A490D-76CF-414E-8DA4-EFCE7DA18FF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35" name="Text Box 72">
          <a:extLst>
            <a:ext uri="{FF2B5EF4-FFF2-40B4-BE49-F238E27FC236}">
              <a16:creationId xmlns:a16="http://schemas.microsoft.com/office/drawing/2014/main" id="{CAD72817-89BA-43BC-83D2-0A3FCFA5E7C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36" name="Text Box 73">
          <a:extLst>
            <a:ext uri="{FF2B5EF4-FFF2-40B4-BE49-F238E27FC236}">
              <a16:creationId xmlns:a16="http://schemas.microsoft.com/office/drawing/2014/main" id="{FDAE620E-F50B-41E2-8ECE-01B3E3FD3BE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37" name="Text Box 74">
          <a:extLst>
            <a:ext uri="{FF2B5EF4-FFF2-40B4-BE49-F238E27FC236}">
              <a16:creationId xmlns:a16="http://schemas.microsoft.com/office/drawing/2014/main" id="{F0CDCC4A-6D8B-4D71-8C3D-3B5B0A3C38A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38" name="Text Box 75">
          <a:extLst>
            <a:ext uri="{FF2B5EF4-FFF2-40B4-BE49-F238E27FC236}">
              <a16:creationId xmlns:a16="http://schemas.microsoft.com/office/drawing/2014/main" id="{6B432094-91E5-412C-89FC-0C8CC124E0B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39" name="Text Box 77">
          <a:extLst>
            <a:ext uri="{FF2B5EF4-FFF2-40B4-BE49-F238E27FC236}">
              <a16:creationId xmlns:a16="http://schemas.microsoft.com/office/drawing/2014/main" id="{97F1FDE6-7246-49DA-9EE8-C5C955E24B2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40" name="Text Box 78">
          <a:extLst>
            <a:ext uri="{FF2B5EF4-FFF2-40B4-BE49-F238E27FC236}">
              <a16:creationId xmlns:a16="http://schemas.microsoft.com/office/drawing/2014/main" id="{D1CCDC6E-F9FA-4C51-9186-9F413559875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41" name="Text Box 80">
          <a:extLst>
            <a:ext uri="{FF2B5EF4-FFF2-40B4-BE49-F238E27FC236}">
              <a16:creationId xmlns:a16="http://schemas.microsoft.com/office/drawing/2014/main" id="{CB5A3723-23D6-43C8-9CE0-FA228F13788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42" name="Text Box 81">
          <a:extLst>
            <a:ext uri="{FF2B5EF4-FFF2-40B4-BE49-F238E27FC236}">
              <a16:creationId xmlns:a16="http://schemas.microsoft.com/office/drawing/2014/main" id="{FE28D47B-493D-4B90-9945-78D8246BCD3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43" name="Text Box 39">
          <a:extLst>
            <a:ext uri="{FF2B5EF4-FFF2-40B4-BE49-F238E27FC236}">
              <a16:creationId xmlns:a16="http://schemas.microsoft.com/office/drawing/2014/main" id="{543A5BE0-AE07-4814-9EFE-D8D4632F71B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44" name="Text Box 40">
          <a:extLst>
            <a:ext uri="{FF2B5EF4-FFF2-40B4-BE49-F238E27FC236}">
              <a16:creationId xmlns:a16="http://schemas.microsoft.com/office/drawing/2014/main" id="{F975D9F2-1A05-4B8A-8158-C93F4DAFC72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45" name="Text Box 41">
          <a:extLst>
            <a:ext uri="{FF2B5EF4-FFF2-40B4-BE49-F238E27FC236}">
              <a16:creationId xmlns:a16="http://schemas.microsoft.com/office/drawing/2014/main" id="{7C094343-F88A-4711-AE74-AAD66EE66EA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46" name="Text Box 42">
          <a:extLst>
            <a:ext uri="{FF2B5EF4-FFF2-40B4-BE49-F238E27FC236}">
              <a16:creationId xmlns:a16="http://schemas.microsoft.com/office/drawing/2014/main" id="{E8E02E22-23E2-4426-9B7E-7C4FAEC5E8F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47" name="Text Box 43">
          <a:extLst>
            <a:ext uri="{FF2B5EF4-FFF2-40B4-BE49-F238E27FC236}">
              <a16:creationId xmlns:a16="http://schemas.microsoft.com/office/drawing/2014/main" id="{97E2DB3B-CC50-4D16-8CA5-299831290F3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48" name="Text Box 44">
          <a:extLst>
            <a:ext uri="{FF2B5EF4-FFF2-40B4-BE49-F238E27FC236}">
              <a16:creationId xmlns:a16="http://schemas.microsoft.com/office/drawing/2014/main" id="{D8595DD1-77BC-4BD0-9194-9D091C82691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49" name="Text Box 45">
          <a:extLst>
            <a:ext uri="{FF2B5EF4-FFF2-40B4-BE49-F238E27FC236}">
              <a16:creationId xmlns:a16="http://schemas.microsoft.com/office/drawing/2014/main" id="{FB77B5A7-2C68-4081-9253-0E8D1D0665D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50" name="Text Box 46">
          <a:extLst>
            <a:ext uri="{FF2B5EF4-FFF2-40B4-BE49-F238E27FC236}">
              <a16:creationId xmlns:a16="http://schemas.microsoft.com/office/drawing/2014/main" id="{9B85FF55-662A-44C1-829F-0CA95C3D4A6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51" name="Text Box 47">
          <a:extLst>
            <a:ext uri="{FF2B5EF4-FFF2-40B4-BE49-F238E27FC236}">
              <a16:creationId xmlns:a16="http://schemas.microsoft.com/office/drawing/2014/main" id="{77E1268F-8780-4439-BAB1-E30E0A07FF2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52" name="Text Box 48">
          <a:extLst>
            <a:ext uri="{FF2B5EF4-FFF2-40B4-BE49-F238E27FC236}">
              <a16:creationId xmlns:a16="http://schemas.microsoft.com/office/drawing/2014/main" id="{3BB296F6-59A6-4B8E-A08F-872FBE89E8D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53" name="Text Box 55">
          <a:extLst>
            <a:ext uri="{FF2B5EF4-FFF2-40B4-BE49-F238E27FC236}">
              <a16:creationId xmlns:a16="http://schemas.microsoft.com/office/drawing/2014/main" id="{E4EE3D02-4848-4159-98BE-D2470A474E3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54" name="Text Box 56">
          <a:extLst>
            <a:ext uri="{FF2B5EF4-FFF2-40B4-BE49-F238E27FC236}">
              <a16:creationId xmlns:a16="http://schemas.microsoft.com/office/drawing/2014/main" id="{1C207FB8-28B3-481E-904B-FCDF5A7882A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55" name="Text Box 57">
          <a:extLst>
            <a:ext uri="{FF2B5EF4-FFF2-40B4-BE49-F238E27FC236}">
              <a16:creationId xmlns:a16="http://schemas.microsoft.com/office/drawing/2014/main" id="{9E6F5E98-1A8D-4EAF-B9E5-C6A5878288C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56" name="Text Box 58">
          <a:extLst>
            <a:ext uri="{FF2B5EF4-FFF2-40B4-BE49-F238E27FC236}">
              <a16:creationId xmlns:a16="http://schemas.microsoft.com/office/drawing/2014/main" id="{F9353FC5-4CAE-4535-A485-EDA8583B782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57" name="Text Box 59">
          <a:extLst>
            <a:ext uri="{FF2B5EF4-FFF2-40B4-BE49-F238E27FC236}">
              <a16:creationId xmlns:a16="http://schemas.microsoft.com/office/drawing/2014/main" id="{9FC20C01-1D97-4145-AA3C-6B96A909143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58" name="Text Box 60">
          <a:extLst>
            <a:ext uri="{FF2B5EF4-FFF2-40B4-BE49-F238E27FC236}">
              <a16:creationId xmlns:a16="http://schemas.microsoft.com/office/drawing/2014/main" id="{BAF1FE68-26AE-42FD-AA13-81E238B4915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59" name="Text Box 61">
          <a:extLst>
            <a:ext uri="{FF2B5EF4-FFF2-40B4-BE49-F238E27FC236}">
              <a16:creationId xmlns:a16="http://schemas.microsoft.com/office/drawing/2014/main" id="{BD5033A9-FDCC-4D1B-A444-746D8C5FAFC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60" name="Text Box 62">
          <a:extLst>
            <a:ext uri="{FF2B5EF4-FFF2-40B4-BE49-F238E27FC236}">
              <a16:creationId xmlns:a16="http://schemas.microsoft.com/office/drawing/2014/main" id="{C2E13552-592E-4A17-99DA-86D734B1736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61" name="Text Box 63">
          <a:extLst>
            <a:ext uri="{FF2B5EF4-FFF2-40B4-BE49-F238E27FC236}">
              <a16:creationId xmlns:a16="http://schemas.microsoft.com/office/drawing/2014/main" id="{A37C48B5-0474-463B-9F60-2CF57899D25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62" name="Text Box 64">
          <a:extLst>
            <a:ext uri="{FF2B5EF4-FFF2-40B4-BE49-F238E27FC236}">
              <a16:creationId xmlns:a16="http://schemas.microsoft.com/office/drawing/2014/main" id="{FD0C6DEF-D6AB-4E01-BEE3-C50A7F7DBE9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63" name="Text Box 66">
          <a:extLst>
            <a:ext uri="{FF2B5EF4-FFF2-40B4-BE49-F238E27FC236}">
              <a16:creationId xmlns:a16="http://schemas.microsoft.com/office/drawing/2014/main" id="{7523C7D2-C55C-4465-A8E6-ABEB7DCD431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64" name="Text Box 67">
          <a:extLst>
            <a:ext uri="{FF2B5EF4-FFF2-40B4-BE49-F238E27FC236}">
              <a16:creationId xmlns:a16="http://schemas.microsoft.com/office/drawing/2014/main" id="{B6950623-45E3-4670-A6FE-B6B05BE76C2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65" name="Text Box 68">
          <a:extLst>
            <a:ext uri="{FF2B5EF4-FFF2-40B4-BE49-F238E27FC236}">
              <a16:creationId xmlns:a16="http://schemas.microsoft.com/office/drawing/2014/main" id="{DDBA1D3B-A758-47CB-9B11-890F38C8314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66" name="Text Box 69">
          <a:extLst>
            <a:ext uri="{FF2B5EF4-FFF2-40B4-BE49-F238E27FC236}">
              <a16:creationId xmlns:a16="http://schemas.microsoft.com/office/drawing/2014/main" id="{FF177C17-A31E-4D71-831E-ECF5DA0DCCB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67" name="Text Box 70">
          <a:extLst>
            <a:ext uri="{FF2B5EF4-FFF2-40B4-BE49-F238E27FC236}">
              <a16:creationId xmlns:a16="http://schemas.microsoft.com/office/drawing/2014/main" id="{14E364C2-A927-43FA-8636-73317608F33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68" name="Text Box 71">
          <a:extLst>
            <a:ext uri="{FF2B5EF4-FFF2-40B4-BE49-F238E27FC236}">
              <a16:creationId xmlns:a16="http://schemas.microsoft.com/office/drawing/2014/main" id="{86A076EC-F678-46D5-A5BE-7A795E33C75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69" name="Text Box 72">
          <a:extLst>
            <a:ext uri="{FF2B5EF4-FFF2-40B4-BE49-F238E27FC236}">
              <a16:creationId xmlns:a16="http://schemas.microsoft.com/office/drawing/2014/main" id="{78F368ED-2E73-48C9-9D9A-4E07A8E77E5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70" name="Text Box 73">
          <a:extLst>
            <a:ext uri="{FF2B5EF4-FFF2-40B4-BE49-F238E27FC236}">
              <a16:creationId xmlns:a16="http://schemas.microsoft.com/office/drawing/2014/main" id="{53EF22F8-FD79-4763-A54F-147D2140477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71" name="Text Box 74">
          <a:extLst>
            <a:ext uri="{FF2B5EF4-FFF2-40B4-BE49-F238E27FC236}">
              <a16:creationId xmlns:a16="http://schemas.microsoft.com/office/drawing/2014/main" id="{9C7D4AED-C597-4E53-A83C-BC97E9CAF09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72" name="Text Box 75">
          <a:extLst>
            <a:ext uri="{FF2B5EF4-FFF2-40B4-BE49-F238E27FC236}">
              <a16:creationId xmlns:a16="http://schemas.microsoft.com/office/drawing/2014/main" id="{209A9FF0-384F-42A5-A6E0-88969AC494C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73" name="Text Box 77">
          <a:extLst>
            <a:ext uri="{FF2B5EF4-FFF2-40B4-BE49-F238E27FC236}">
              <a16:creationId xmlns:a16="http://schemas.microsoft.com/office/drawing/2014/main" id="{BB333AE2-CE1A-4EB7-A578-8E2384FB9B5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74" name="Text Box 78">
          <a:extLst>
            <a:ext uri="{FF2B5EF4-FFF2-40B4-BE49-F238E27FC236}">
              <a16:creationId xmlns:a16="http://schemas.microsoft.com/office/drawing/2014/main" id="{41DB5983-0D12-420F-B5CE-F5A717B5650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75" name="Text Box 80">
          <a:extLst>
            <a:ext uri="{FF2B5EF4-FFF2-40B4-BE49-F238E27FC236}">
              <a16:creationId xmlns:a16="http://schemas.microsoft.com/office/drawing/2014/main" id="{4550C436-6889-4DB7-A3C9-58D38A9A501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76" name="Text Box 81">
          <a:extLst>
            <a:ext uri="{FF2B5EF4-FFF2-40B4-BE49-F238E27FC236}">
              <a16:creationId xmlns:a16="http://schemas.microsoft.com/office/drawing/2014/main" id="{208551CE-C448-40AF-97F7-0DDF8E78ABF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77" name="Text Box 39">
          <a:extLst>
            <a:ext uri="{FF2B5EF4-FFF2-40B4-BE49-F238E27FC236}">
              <a16:creationId xmlns:a16="http://schemas.microsoft.com/office/drawing/2014/main" id="{7B8C83B5-84CC-4DFD-87F0-AAEA6319099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78" name="Text Box 40">
          <a:extLst>
            <a:ext uri="{FF2B5EF4-FFF2-40B4-BE49-F238E27FC236}">
              <a16:creationId xmlns:a16="http://schemas.microsoft.com/office/drawing/2014/main" id="{7B0B3CD4-8E53-404D-BFF1-53D081CCF97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79" name="Text Box 41">
          <a:extLst>
            <a:ext uri="{FF2B5EF4-FFF2-40B4-BE49-F238E27FC236}">
              <a16:creationId xmlns:a16="http://schemas.microsoft.com/office/drawing/2014/main" id="{EEBFC594-8E05-4DEA-9330-5A843A50FF2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80" name="Text Box 42">
          <a:extLst>
            <a:ext uri="{FF2B5EF4-FFF2-40B4-BE49-F238E27FC236}">
              <a16:creationId xmlns:a16="http://schemas.microsoft.com/office/drawing/2014/main" id="{8CB55361-4CCF-4C17-9A4B-861B090A98E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81" name="Text Box 43">
          <a:extLst>
            <a:ext uri="{FF2B5EF4-FFF2-40B4-BE49-F238E27FC236}">
              <a16:creationId xmlns:a16="http://schemas.microsoft.com/office/drawing/2014/main" id="{556288B9-E547-41FA-8997-12F5112A56B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82" name="Text Box 44">
          <a:extLst>
            <a:ext uri="{FF2B5EF4-FFF2-40B4-BE49-F238E27FC236}">
              <a16:creationId xmlns:a16="http://schemas.microsoft.com/office/drawing/2014/main" id="{86DA59B1-B729-4FC0-9218-6493AC51C4D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83" name="Text Box 45">
          <a:extLst>
            <a:ext uri="{FF2B5EF4-FFF2-40B4-BE49-F238E27FC236}">
              <a16:creationId xmlns:a16="http://schemas.microsoft.com/office/drawing/2014/main" id="{1CEA4957-14D0-4CD1-861E-4C7D18A5BE5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84" name="Text Box 46">
          <a:extLst>
            <a:ext uri="{FF2B5EF4-FFF2-40B4-BE49-F238E27FC236}">
              <a16:creationId xmlns:a16="http://schemas.microsoft.com/office/drawing/2014/main" id="{DE584C4C-142E-4F62-A5D1-CFE4584F2A8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85" name="Text Box 47">
          <a:extLst>
            <a:ext uri="{FF2B5EF4-FFF2-40B4-BE49-F238E27FC236}">
              <a16:creationId xmlns:a16="http://schemas.microsoft.com/office/drawing/2014/main" id="{FD85E4E3-3112-4371-8FBD-07EE0B7CC82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86" name="Text Box 48">
          <a:extLst>
            <a:ext uri="{FF2B5EF4-FFF2-40B4-BE49-F238E27FC236}">
              <a16:creationId xmlns:a16="http://schemas.microsoft.com/office/drawing/2014/main" id="{2DFBABD3-5258-4917-B3A1-89B3A2194B2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87" name="Text Box 55">
          <a:extLst>
            <a:ext uri="{FF2B5EF4-FFF2-40B4-BE49-F238E27FC236}">
              <a16:creationId xmlns:a16="http://schemas.microsoft.com/office/drawing/2014/main" id="{C38E55C2-65D3-4E30-8526-C61087A033E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88" name="Text Box 56">
          <a:extLst>
            <a:ext uri="{FF2B5EF4-FFF2-40B4-BE49-F238E27FC236}">
              <a16:creationId xmlns:a16="http://schemas.microsoft.com/office/drawing/2014/main" id="{F13E7788-0B17-471C-B984-CFBBC352501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89" name="Text Box 57">
          <a:extLst>
            <a:ext uri="{FF2B5EF4-FFF2-40B4-BE49-F238E27FC236}">
              <a16:creationId xmlns:a16="http://schemas.microsoft.com/office/drawing/2014/main" id="{14F44F95-A4CA-4300-9742-816A68CDA76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90" name="Text Box 58">
          <a:extLst>
            <a:ext uri="{FF2B5EF4-FFF2-40B4-BE49-F238E27FC236}">
              <a16:creationId xmlns:a16="http://schemas.microsoft.com/office/drawing/2014/main" id="{5B36F04F-0324-4793-A932-131A01B3264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91" name="Text Box 59">
          <a:extLst>
            <a:ext uri="{FF2B5EF4-FFF2-40B4-BE49-F238E27FC236}">
              <a16:creationId xmlns:a16="http://schemas.microsoft.com/office/drawing/2014/main" id="{683707F3-1A78-488F-B8E7-BB57FCB272B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92" name="Text Box 60">
          <a:extLst>
            <a:ext uri="{FF2B5EF4-FFF2-40B4-BE49-F238E27FC236}">
              <a16:creationId xmlns:a16="http://schemas.microsoft.com/office/drawing/2014/main" id="{B4A550E5-5F3B-4CF5-9556-E2EC7D98041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93" name="Text Box 61">
          <a:extLst>
            <a:ext uri="{FF2B5EF4-FFF2-40B4-BE49-F238E27FC236}">
              <a16:creationId xmlns:a16="http://schemas.microsoft.com/office/drawing/2014/main" id="{919A373E-E95D-41FA-ABB4-144FACC8C95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94" name="Text Box 62">
          <a:extLst>
            <a:ext uri="{FF2B5EF4-FFF2-40B4-BE49-F238E27FC236}">
              <a16:creationId xmlns:a16="http://schemas.microsoft.com/office/drawing/2014/main" id="{8C115B8C-DF7D-4CE8-9C9E-043C4D1F36D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95" name="Text Box 63">
          <a:extLst>
            <a:ext uri="{FF2B5EF4-FFF2-40B4-BE49-F238E27FC236}">
              <a16:creationId xmlns:a16="http://schemas.microsoft.com/office/drawing/2014/main" id="{00CDAF4A-9EFB-417E-B53B-517F320ED8F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96" name="Text Box 64">
          <a:extLst>
            <a:ext uri="{FF2B5EF4-FFF2-40B4-BE49-F238E27FC236}">
              <a16:creationId xmlns:a16="http://schemas.microsoft.com/office/drawing/2014/main" id="{D864869B-ABC9-4C5D-9816-D9BA0E33C53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97" name="Text Box 66">
          <a:extLst>
            <a:ext uri="{FF2B5EF4-FFF2-40B4-BE49-F238E27FC236}">
              <a16:creationId xmlns:a16="http://schemas.microsoft.com/office/drawing/2014/main" id="{EADB4978-B77B-43C9-A406-5CAACEAC21B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98" name="Text Box 67">
          <a:extLst>
            <a:ext uri="{FF2B5EF4-FFF2-40B4-BE49-F238E27FC236}">
              <a16:creationId xmlns:a16="http://schemas.microsoft.com/office/drawing/2014/main" id="{A9052CBE-24F2-4025-8F3F-FF78EA414F7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99" name="Text Box 68">
          <a:extLst>
            <a:ext uri="{FF2B5EF4-FFF2-40B4-BE49-F238E27FC236}">
              <a16:creationId xmlns:a16="http://schemas.microsoft.com/office/drawing/2014/main" id="{AA7488D4-EECA-4D51-8FF0-939DCD0DF3B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500" name="Text Box 69">
          <a:extLst>
            <a:ext uri="{FF2B5EF4-FFF2-40B4-BE49-F238E27FC236}">
              <a16:creationId xmlns:a16="http://schemas.microsoft.com/office/drawing/2014/main" id="{2E035013-1BCA-4184-939C-CE1ACE9924C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501" name="Text Box 70">
          <a:extLst>
            <a:ext uri="{FF2B5EF4-FFF2-40B4-BE49-F238E27FC236}">
              <a16:creationId xmlns:a16="http://schemas.microsoft.com/office/drawing/2014/main" id="{25658ADA-C599-4978-A7CA-BA53065B8B5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502" name="Text Box 71">
          <a:extLst>
            <a:ext uri="{FF2B5EF4-FFF2-40B4-BE49-F238E27FC236}">
              <a16:creationId xmlns:a16="http://schemas.microsoft.com/office/drawing/2014/main" id="{D0D27FCB-0DE6-40AA-BD78-A8F740B31C2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503" name="Text Box 72">
          <a:extLst>
            <a:ext uri="{FF2B5EF4-FFF2-40B4-BE49-F238E27FC236}">
              <a16:creationId xmlns:a16="http://schemas.microsoft.com/office/drawing/2014/main" id="{16C2A0FD-912B-44AE-9029-DB28C147612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504" name="Text Box 73">
          <a:extLst>
            <a:ext uri="{FF2B5EF4-FFF2-40B4-BE49-F238E27FC236}">
              <a16:creationId xmlns:a16="http://schemas.microsoft.com/office/drawing/2014/main" id="{6E518602-8CAF-4B3E-B748-043ACE776FB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505" name="Text Box 74">
          <a:extLst>
            <a:ext uri="{FF2B5EF4-FFF2-40B4-BE49-F238E27FC236}">
              <a16:creationId xmlns:a16="http://schemas.microsoft.com/office/drawing/2014/main" id="{B7DCC444-1C63-480C-889D-98BC948797D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506" name="Text Box 75">
          <a:extLst>
            <a:ext uri="{FF2B5EF4-FFF2-40B4-BE49-F238E27FC236}">
              <a16:creationId xmlns:a16="http://schemas.microsoft.com/office/drawing/2014/main" id="{EE65CF56-9541-47CD-B217-0CFD586A09D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507" name="Text Box 77">
          <a:extLst>
            <a:ext uri="{FF2B5EF4-FFF2-40B4-BE49-F238E27FC236}">
              <a16:creationId xmlns:a16="http://schemas.microsoft.com/office/drawing/2014/main" id="{65D86F7D-EC86-46AD-BFC9-A7FB3EB767A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508" name="Text Box 78">
          <a:extLst>
            <a:ext uri="{FF2B5EF4-FFF2-40B4-BE49-F238E27FC236}">
              <a16:creationId xmlns:a16="http://schemas.microsoft.com/office/drawing/2014/main" id="{1951A5C0-F882-462A-A5D9-B1A44AF16F8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509" name="Text Box 80">
          <a:extLst>
            <a:ext uri="{FF2B5EF4-FFF2-40B4-BE49-F238E27FC236}">
              <a16:creationId xmlns:a16="http://schemas.microsoft.com/office/drawing/2014/main" id="{74BBA109-2DDC-4E64-99EE-D1454205977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510" name="Text Box 81">
          <a:extLst>
            <a:ext uri="{FF2B5EF4-FFF2-40B4-BE49-F238E27FC236}">
              <a16:creationId xmlns:a16="http://schemas.microsoft.com/office/drawing/2014/main" id="{3F17BED9-DB6C-4B3B-9FDF-F2846DDEA7D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511" name="Text Box 39">
          <a:extLst>
            <a:ext uri="{FF2B5EF4-FFF2-40B4-BE49-F238E27FC236}">
              <a16:creationId xmlns:a16="http://schemas.microsoft.com/office/drawing/2014/main" id="{8BF3A3F3-3257-46CE-980B-036617E239A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512" name="Text Box 40">
          <a:extLst>
            <a:ext uri="{FF2B5EF4-FFF2-40B4-BE49-F238E27FC236}">
              <a16:creationId xmlns:a16="http://schemas.microsoft.com/office/drawing/2014/main" id="{63727441-1D0C-4E14-A289-30D00193313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513" name="Text Box 41">
          <a:extLst>
            <a:ext uri="{FF2B5EF4-FFF2-40B4-BE49-F238E27FC236}">
              <a16:creationId xmlns:a16="http://schemas.microsoft.com/office/drawing/2014/main" id="{76D2DC94-7EBD-43B8-9B21-8A4525EA62F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514" name="Text Box 42">
          <a:extLst>
            <a:ext uri="{FF2B5EF4-FFF2-40B4-BE49-F238E27FC236}">
              <a16:creationId xmlns:a16="http://schemas.microsoft.com/office/drawing/2014/main" id="{60AC3D16-7E09-4450-9BDC-132CE73AE00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515" name="Text Box 43">
          <a:extLst>
            <a:ext uri="{FF2B5EF4-FFF2-40B4-BE49-F238E27FC236}">
              <a16:creationId xmlns:a16="http://schemas.microsoft.com/office/drawing/2014/main" id="{B672B114-9659-462E-BF3D-F95DB92A1A6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516" name="Text Box 44">
          <a:extLst>
            <a:ext uri="{FF2B5EF4-FFF2-40B4-BE49-F238E27FC236}">
              <a16:creationId xmlns:a16="http://schemas.microsoft.com/office/drawing/2014/main" id="{70B40E39-6788-4DAC-9C48-FC6D4E4D194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517" name="Text Box 45">
          <a:extLst>
            <a:ext uri="{FF2B5EF4-FFF2-40B4-BE49-F238E27FC236}">
              <a16:creationId xmlns:a16="http://schemas.microsoft.com/office/drawing/2014/main" id="{F00E10FD-BB97-4DC7-8F1C-CD26A5BB2C3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518" name="Text Box 46">
          <a:extLst>
            <a:ext uri="{FF2B5EF4-FFF2-40B4-BE49-F238E27FC236}">
              <a16:creationId xmlns:a16="http://schemas.microsoft.com/office/drawing/2014/main" id="{9B568B94-43AC-4222-B203-4E1106CE424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519" name="Text Box 47">
          <a:extLst>
            <a:ext uri="{FF2B5EF4-FFF2-40B4-BE49-F238E27FC236}">
              <a16:creationId xmlns:a16="http://schemas.microsoft.com/office/drawing/2014/main" id="{F213A358-3E67-4E7B-8126-43F4F853FE8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520" name="Text Box 48">
          <a:extLst>
            <a:ext uri="{FF2B5EF4-FFF2-40B4-BE49-F238E27FC236}">
              <a16:creationId xmlns:a16="http://schemas.microsoft.com/office/drawing/2014/main" id="{94BEF31A-15D5-4BF0-907D-E00827686B8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521" name="Text Box 55">
          <a:extLst>
            <a:ext uri="{FF2B5EF4-FFF2-40B4-BE49-F238E27FC236}">
              <a16:creationId xmlns:a16="http://schemas.microsoft.com/office/drawing/2014/main" id="{14515B98-DE05-4148-8B21-AF1D886F8B3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522" name="Text Box 56">
          <a:extLst>
            <a:ext uri="{FF2B5EF4-FFF2-40B4-BE49-F238E27FC236}">
              <a16:creationId xmlns:a16="http://schemas.microsoft.com/office/drawing/2014/main" id="{6A9D9312-A7EF-4112-BBAC-87C37DEC66A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523" name="Text Box 57">
          <a:extLst>
            <a:ext uri="{FF2B5EF4-FFF2-40B4-BE49-F238E27FC236}">
              <a16:creationId xmlns:a16="http://schemas.microsoft.com/office/drawing/2014/main" id="{ADE5C174-7043-444A-AEC0-6E8CB0F996D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524" name="Text Box 58">
          <a:extLst>
            <a:ext uri="{FF2B5EF4-FFF2-40B4-BE49-F238E27FC236}">
              <a16:creationId xmlns:a16="http://schemas.microsoft.com/office/drawing/2014/main" id="{B05BDF7C-5541-4250-84C9-8DEB300C598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525" name="Text Box 59">
          <a:extLst>
            <a:ext uri="{FF2B5EF4-FFF2-40B4-BE49-F238E27FC236}">
              <a16:creationId xmlns:a16="http://schemas.microsoft.com/office/drawing/2014/main" id="{71087B41-440D-45C6-8484-FE8FCEA10D6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526" name="Text Box 60">
          <a:extLst>
            <a:ext uri="{FF2B5EF4-FFF2-40B4-BE49-F238E27FC236}">
              <a16:creationId xmlns:a16="http://schemas.microsoft.com/office/drawing/2014/main" id="{AC54BBCC-762E-4620-9ECA-2EB0A77403A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527" name="Text Box 61">
          <a:extLst>
            <a:ext uri="{FF2B5EF4-FFF2-40B4-BE49-F238E27FC236}">
              <a16:creationId xmlns:a16="http://schemas.microsoft.com/office/drawing/2014/main" id="{9A13F1D9-5D97-472A-9C17-736A11098DB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528" name="Text Box 62">
          <a:extLst>
            <a:ext uri="{FF2B5EF4-FFF2-40B4-BE49-F238E27FC236}">
              <a16:creationId xmlns:a16="http://schemas.microsoft.com/office/drawing/2014/main" id="{519DD263-AB81-43CE-ABFC-E0552F28CB4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529" name="Text Box 63">
          <a:extLst>
            <a:ext uri="{FF2B5EF4-FFF2-40B4-BE49-F238E27FC236}">
              <a16:creationId xmlns:a16="http://schemas.microsoft.com/office/drawing/2014/main" id="{6A0934CD-A7DA-4412-ADD1-01495217C2E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530" name="Text Box 64">
          <a:extLst>
            <a:ext uri="{FF2B5EF4-FFF2-40B4-BE49-F238E27FC236}">
              <a16:creationId xmlns:a16="http://schemas.microsoft.com/office/drawing/2014/main" id="{287E93B7-D39C-42F7-9562-E7E9F932DEA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531" name="Text Box 66">
          <a:extLst>
            <a:ext uri="{FF2B5EF4-FFF2-40B4-BE49-F238E27FC236}">
              <a16:creationId xmlns:a16="http://schemas.microsoft.com/office/drawing/2014/main" id="{51E966F9-B5F8-4654-B5CD-1B56E8AD197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532" name="Text Box 67">
          <a:extLst>
            <a:ext uri="{FF2B5EF4-FFF2-40B4-BE49-F238E27FC236}">
              <a16:creationId xmlns:a16="http://schemas.microsoft.com/office/drawing/2014/main" id="{0E7B030F-221D-4E46-890F-854971EBC3D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533" name="Text Box 68">
          <a:extLst>
            <a:ext uri="{FF2B5EF4-FFF2-40B4-BE49-F238E27FC236}">
              <a16:creationId xmlns:a16="http://schemas.microsoft.com/office/drawing/2014/main" id="{77862892-901A-4861-98A9-E9B44053554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534" name="Text Box 69">
          <a:extLst>
            <a:ext uri="{FF2B5EF4-FFF2-40B4-BE49-F238E27FC236}">
              <a16:creationId xmlns:a16="http://schemas.microsoft.com/office/drawing/2014/main" id="{853AF5DC-EFCD-418E-80F2-D7784E53B36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535" name="Text Box 70">
          <a:extLst>
            <a:ext uri="{FF2B5EF4-FFF2-40B4-BE49-F238E27FC236}">
              <a16:creationId xmlns:a16="http://schemas.microsoft.com/office/drawing/2014/main" id="{52625B38-C2F6-4ECA-A0C5-0E2F7732E99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536" name="Text Box 71">
          <a:extLst>
            <a:ext uri="{FF2B5EF4-FFF2-40B4-BE49-F238E27FC236}">
              <a16:creationId xmlns:a16="http://schemas.microsoft.com/office/drawing/2014/main" id="{4C932DBA-3DAC-4F68-9DA6-8C2A29558A7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537" name="Text Box 72">
          <a:extLst>
            <a:ext uri="{FF2B5EF4-FFF2-40B4-BE49-F238E27FC236}">
              <a16:creationId xmlns:a16="http://schemas.microsoft.com/office/drawing/2014/main" id="{25C089BD-7FB4-4EBC-ACDB-22D6B7E8716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538" name="Text Box 73">
          <a:extLst>
            <a:ext uri="{FF2B5EF4-FFF2-40B4-BE49-F238E27FC236}">
              <a16:creationId xmlns:a16="http://schemas.microsoft.com/office/drawing/2014/main" id="{9A0D68E0-830A-41BC-9C54-DD46F850EBC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539" name="Text Box 74">
          <a:extLst>
            <a:ext uri="{FF2B5EF4-FFF2-40B4-BE49-F238E27FC236}">
              <a16:creationId xmlns:a16="http://schemas.microsoft.com/office/drawing/2014/main" id="{BAE41067-AD95-4CD5-812D-B775D75A14D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540" name="Text Box 75">
          <a:extLst>
            <a:ext uri="{FF2B5EF4-FFF2-40B4-BE49-F238E27FC236}">
              <a16:creationId xmlns:a16="http://schemas.microsoft.com/office/drawing/2014/main" id="{1764F6BC-075B-4C92-B6E8-359894F2C04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541" name="Text Box 77">
          <a:extLst>
            <a:ext uri="{FF2B5EF4-FFF2-40B4-BE49-F238E27FC236}">
              <a16:creationId xmlns:a16="http://schemas.microsoft.com/office/drawing/2014/main" id="{2E2FB745-9DD8-4C6A-A3AF-F7F28D2B414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542" name="Text Box 78">
          <a:extLst>
            <a:ext uri="{FF2B5EF4-FFF2-40B4-BE49-F238E27FC236}">
              <a16:creationId xmlns:a16="http://schemas.microsoft.com/office/drawing/2014/main" id="{2051A7CF-CFB0-4DE0-922E-36C4D0AFC46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543" name="Text Box 80">
          <a:extLst>
            <a:ext uri="{FF2B5EF4-FFF2-40B4-BE49-F238E27FC236}">
              <a16:creationId xmlns:a16="http://schemas.microsoft.com/office/drawing/2014/main" id="{ED97D92F-A892-455D-B4D2-91B9A5D733A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544" name="Text Box 8">
          <a:extLst>
            <a:ext uri="{FF2B5EF4-FFF2-40B4-BE49-F238E27FC236}">
              <a16:creationId xmlns:a16="http://schemas.microsoft.com/office/drawing/2014/main" id="{7FCE7BB2-0E61-45F2-895D-871A484B3DB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545" name="Text Box 9">
          <a:extLst>
            <a:ext uri="{FF2B5EF4-FFF2-40B4-BE49-F238E27FC236}">
              <a16:creationId xmlns:a16="http://schemas.microsoft.com/office/drawing/2014/main" id="{81D07341-54E5-41E2-B1B0-81A3C311981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546" name="Text Box 10">
          <a:extLst>
            <a:ext uri="{FF2B5EF4-FFF2-40B4-BE49-F238E27FC236}">
              <a16:creationId xmlns:a16="http://schemas.microsoft.com/office/drawing/2014/main" id="{F0C96585-F332-4456-ABC3-4701B740896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547" name="Text Box 11">
          <a:extLst>
            <a:ext uri="{FF2B5EF4-FFF2-40B4-BE49-F238E27FC236}">
              <a16:creationId xmlns:a16="http://schemas.microsoft.com/office/drawing/2014/main" id="{624A3371-EF32-4998-929D-26D53F4409B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548" name="Text Box 12">
          <a:extLst>
            <a:ext uri="{FF2B5EF4-FFF2-40B4-BE49-F238E27FC236}">
              <a16:creationId xmlns:a16="http://schemas.microsoft.com/office/drawing/2014/main" id="{531AC3EC-A4CE-4C52-AE69-50469A2F48E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549" name="Text Box 49">
          <a:extLst>
            <a:ext uri="{FF2B5EF4-FFF2-40B4-BE49-F238E27FC236}">
              <a16:creationId xmlns:a16="http://schemas.microsoft.com/office/drawing/2014/main" id="{D9F9C1BF-461C-4450-8763-CF463C614B4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550" name="Text Box 50">
          <a:extLst>
            <a:ext uri="{FF2B5EF4-FFF2-40B4-BE49-F238E27FC236}">
              <a16:creationId xmlns:a16="http://schemas.microsoft.com/office/drawing/2014/main" id="{7F6A70C8-F5FF-4A86-91CC-C11FE5F9272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551" name="Text Box 52">
          <a:extLst>
            <a:ext uri="{FF2B5EF4-FFF2-40B4-BE49-F238E27FC236}">
              <a16:creationId xmlns:a16="http://schemas.microsoft.com/office/drawing/2014/main" id="{8CB10990-7113-49E3-BA02-C430A8F9C8D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552" name="Text Box 53">
          <a:extLst>
            <a:ext uri="{FF2B5EF4-FFF2-40B4-BE49-F238E27FC236}">
              <a16:creationId xmlns:a16="http://schemas.microsoft.com/office/drawing/2014/main" id="{AEF2F61B-9FF9-4C74-8229-D99EDFAE02B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553" name="Text Box 39">
          <a:extLst>
            <a:ext uri="{FF2B5EF4-FFF2-40B4-BE49-F238E27FC236}">
              <a16:creationId xmlns:a16="http://schemas.microsoft.com/office/drawing/2014/main" id="{BE5C81A9-B272-4C34-88FF-D352E7FA37E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554" name="Text Box 40">
          <a:extLst>
            <a:ext uri="{FF2B5EF4-FFF2-40B4-BE49-F238E27FC236}">
              <a16:creationId xmlns:a16="http://schemas.microsoft.com/office/drawing/2014/main" id="{C396F388-100A-408C-BDB6-1F96FDAD0B0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555" name="Text Box 41">
          <a:extLst>
            <a:ext uri="{FF2B5EF4-FFF2-40B4-BE49-F238E27FC236}">
              <a16:creationId xmlns:a16="http://schemas.microsoft.com/office/drawing/2014/main" id="{982A0632-9DB5-4BA2-A24E-F0466D78F94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556" name="Text Box 42">
          <a:extLst>
            <a:ext uri="{FF2B5EF4-FFF2-40B4-BE49-F238E27FC236}">
              <a16:creationId xmlns:a16="http://schemas.microsoft.com/office/drawing/2014/main" id="{15F9E303-A5DF-4C26-B0A5-AF0A0E695A6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557" name="Text Box 43">
          <a:extLst>
            <a:ext uri="{FF2B5EF4-FFF2-40B4-BE49-F238E27FC236}">
              <a16:creationId xmlns:a16="http://schemas.microsoft.com/office/drawing/2014/main" id="{AC4BBE82-9534-41A7-B509-ED9864A3521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558" name="Text Box 44">
          <a:extLst>
            <a:ext uri="{FF2B5EF4-FFF2-40B4-BE49-F238E27FC236}">
              <a16:creationId xmlns:a16="http://schemas.microsoft.com/office/drawing/2014/main" id="{A1B51EA9-1013-445C-B5CC-D91E7D01F28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559" name="Text Box 45">
          <a:extLst>
            <a:ext uri="{FF2B5EF4-FFF2-40B4-BE49-F238E27FC236}">
              <a16:creationId xmlns:a16="http://schemas.microsoft.com/office/drawing/2014/main" id="{5BA51D72-6F34-45CA-B13A-FF5B37AA758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560" name="Text Box 46">
          <a:extLst>
            <a:ext uri="{FF2B5EF4-FFF2-40B4-BE49-F238E27FC236}">
              <a16:creationId xmlns:a16="http://schemas.microsoft.com/office/drawing/2014/main" id="{422308AA-8AB0-44DC-B75E-B27B1FCD8A5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561" name="Text Box 47">
          <a:extLst>
            <a:ext uri="{FF2B5EF4-FFF2-40B4-BE49-F238E27FC236}">
              <a16:creationId xmlns:a16="http://schemas.microsoft.com/office/drawing/2014/main" id="{C0A1019F-B0A1-4512-98F8-F868E07198C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562" name="Text Box 48">
          <a:extLst>
            <a:ext uri="{FF2B5EF4-FFF2-40B4-BE49-F238E27FC236}">
              <a16:creationId xmlns:a16="http://schemas.microsoft.com/office/drawing/2014/main" id="{431DF5E1-B565-46FD-8E82-B5EE7512BF7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563" name="Text Box 55">
          <a:extLst>
            <a:ext uri="{FF2B5EF4-FFF2-40B4-BE49-F238E27FC236}">
              <a16:creationId xmlns:a16="http://schemas.microsoft.com/office/drawing/2014/main" id="{316FDBEA-7799-4892-8968-132FB9354C1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564" name="Text Box 56">
          <a:extLst>
            <a:ext uri="{FF2B5EF4-FFF2-40B4-BE49-F238E27FC236}">
              <a16:creationId xmlns:a16="http://schemas.microsoft.com/office/drawing/2014/main" id="{0AEAB0CF-7C83-4C09-8485-F825C9AB735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565" name="Text Box 57">
          <a:extLst>
            <a:ext uri="{FF2B5EF4-FFF2-40B4-BE49-F238E27FC236}">
              <a16:creationId xmlns:a16="http://schemas.microsoft.com/office/drawing/2014/main" id="{2DCA7E0D-FD1A-4031-B29C-E52E0D174D3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566" name="Text Box 58">
          <a:extLst>
            <a:ext uri="{FF2B5EF4-FFF2-40B4-BE49-F238E27FC236}">
              <a16:creationId xmlns:a16="http://schemas.microsoft.com/office/drawing/2014/main" id="{A18EB3F9-FED8-42BA-8161-C7A592AF66E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567" name="Text Box 59">
          <a:extLst>
            <a:ext uri="{FF2B5EF4-FFF2-40B4-BE49-F238E27FC236}">
              <a16:creationId xmlns:a16="http://schemas.microsoft.com/office/drawing/2014/main" id="{A93DF9AB-582F-4778-97CC-9D7D05BE9B1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568" name="Text Box 60">
          <a:extLst>
            <a:ext uri="{FF2B5EF4-FFF2-40B4-BE49-F238E27FC236}">
              <a16:creationId xmlns:a16="http://schemas.microsoft.com/office/drawing/2014/main" id="{F287D829-DF61-4DF3-A6E1-800C9B60F08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569" name="Text Box 61">
          <a:extLst>
            <a:ext uri="{FF2B5EF4-FFF2-40B4-BE49-F238E27FC236}">
              <a16:creationId xmlns:a16="http://schemas.microsoft.com/office/drawing/2014/main" id="{334ABB74-33E4-4129-A476-F20C0BAF77D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570" name="Text Box 62">
          <a:extLst>
            <a:ext uri="{FF2B5EF4-FFF2-40B4-BE49-F238E27FC236}">
              <a16:creationId xmlns:a16="http://schemas.microsoft.com/office/drawing/2014/main" id="{BA66F46D-D85D-473D-B4F5-807F182FD38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571" name="Text Box 63">
          <a:extLst>
            <a:ext uri="{FF2B5EF4-FFF2-40B4-BE49-F238E27FC236}">
              <a16:creationId xmlns:a16="http://schemas.microsoft.com/office/drawing/2014/main" id="{644DAA02-8DA9-4265-AC20-DB3A8BD03AE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572" name="Text Box 64">
          <a:extLst>
            <a:ext uri="{FF2B5EF4-FFF2-40B4-BE49-F238E27FC236}">
              <a16:creationId xmlns:a16="http://schemas.microsoft.com/office/drawing/2014/main" id="{52AD2BFC-9026-4FC3-A66B-8B2AF09039F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573" name="Text Box 66">
          <a:extLst>
            <a:ext uri="{FF2B5EF4-FFF2-40B4-BE49-F238E27FC236}">
              <a16:creationId xmlns:a16="http://schemas.microsoft.com/office/drawing/2014/main" id="{774F2543-617C-4F69-93C6-F30A275FDA2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574" name="Text Box 67">
          <a:extLst>
            <a:ext uri="{FF2B5EF4-FFF2-40B4-BE49-F238E27FC236}">
              <a16:creationId xmlns:a16="http://schemas.microsoft.com/office/drawing/2014/main" id="{64078329-3BF8-422C-8C11-44A46CA85A1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575" name="Text Box 68">
          <a:extLst>
            <a:ext uri="{FF2B5EF4-FFF2-40B4-BE49-F238E27FC236}">
              <a16:creationId xmlns:a16="http://schemas.microsoft.com/office/drawing/2014/main" id="{9A92CA0C-6AD2-4B07-98BF-901321AEA72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576" name="Text Box 69">
          <a:extLst>
            <a:ext uri="{FF2B5EF4-FFF2-40B4-BE49-F238E27FC236}">
              <a16:creationId xmlns:a16="http://schemas.microsoft.com/office/drawing/2014/main" id="{B0EDBA35-DEE6-4496-99E7-890C1C646A1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577" name="Text Box 70">
          <a:extLst>
            <a:ext uri="{FF2B5EF4-FFF2-40B4-BE49-F238E27FC236}">
              <a16:creationId xmlns:a16="http://schemas.microsoft.com/office/drawing/2014/main" id="{F0716A27-AE46-4ABF-8A0C-BC14E69018B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578" name="Text Box 71">
          <a:extLst>
            <a:ext uri="{FF2B5EF4-FFF2-40B4-BE49-F238E27FC236}">
              <a16:creationId xmlns:a16="http://schemas.microsoft.com/office/drawing/2014/main" id="{671449CE-158E-45BF-BC05-0C3B2FB0BF4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579" name="Text Box 72">
          <a:extLst>
            <a:ext uri="{FF2B5EF4-FFF2-40B4-BE49-F238E27FC236}">
              <a16:creationId xmlns:a16="http://schemas.microsoft.com/office/drawing/2014/main" id="{74CC17DB-224B-4F5C-81B5-74778623D56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580" name="Text Box 73">
          <a:extLst>
            <a:ext uri="{FF2B5EF4-FFF2-40B4-BE49-F238E27FC236}">
              <a16:creationId xmlns:a16="http://schemas.microsoft.com/office/drawing/2014/main" id="{47383EA5-8FA7-4A03-AEDF-070CA564D9D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581" name="Text Box 74">
          <a:extLst>
            <a:ext uri="{FF2B5EF4-FFF2-40B4-BE49-F238E27FC236}">
              <a16:creationId xmlns:a16="http://schemas.microsoft.com/office/drawing/2014/main" id="{095658E6-318E-45BD-9F6D-87FD100BD23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582" name="Text Box 75">
          <a:extLst>
            <a:ext uri="{FF2B5EF4-FFF2-40B4-BE49-F238E27FC236}">
              <a16:creationId xmlns:a16="http://schemas.microsoft.com/office/drawing/2014/main" id="{B46FFE81-0FD7-4AE1-857F-30EFFEBC276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583" name="Text Box 77">
          <a:extLst>
            <a:ext uri="{FF2B5EF4-FFF2-40B4-BE49-F238E27FC236}">
              <a16:creationId xmlns:a16="http://schemas.microsoft.com/office/drawing/2014/main" id="{08EFE1E0-4569-4B47-B38F-3485DC1184B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584" name="Text Box 78">
          <a:extLst>
            <a:ext uri="{FF2B5EF4-FFF2-40B4-BE49-F238E27FC236}">
              <a16:creationId xmlns:a16="http://schemas.microsoft.com/office/drawing/2014/main" id="{2082B5AA-CF17-4AB8-B54A-087189393B4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585" name="Text Box 80">
          <a:extLst>
            <a:ext uri="{FF2B5EF4-FFF2-40B4-BE49-F238E27FC236}">
              <a16:creationId xmlns:a16="http://schemas.microsoft.com/office/drawing/2014/main" id="{7B88834E-3F47-4E91-8FD1-55E3E0D7B81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586" name="Text Box 81">
          <a:extLst>
            <a:ext uri="{FF2B5EF4-FFF2-40B4-BE49-F238E27FC236}">
              <a16:creationId xmlns:a16="http://schemas.microsoft.com/office/drawing/2014/main" id="{5487A7CD-942F-4783-904C-0BF6B26F42D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587" name="Text Box 39">
          <a:extLst>
            <a:ext uri="{FF2B5EF4-FFF2-40B4-BE49-F238E27FC236}">
              <a16:creationId xmlns:a16="http://schemas.microsoft.com/office/drawing/2014/main" id="{8004C8F6-1285-43E5-9D3B-82FD395DB08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588" name="Text Box 40">
          <a:extLst>
            <a:ext uri="{FF2B5EF4-FFF2-40B4-BE49-F238E27FC236}">
              <a16:creationId xmlns:a16="http://schemas.microsoft.com/office/drawing/2014/main" id="{8431E8FC-F8D8-4849-9F65-9F550FFBD38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589" name="Text Box 41">
          <a:extLst>
            <a:ext uri="{FF2B5EF4-FFF2-40B4-BE49-F238E27FC236}">
              <a16:creationId xmlns:a16="http://schemas.microsoft.com/office/drawing/2014/main" id="{BE476258-5544-481C-ABBC-A4492BFAF14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590" name="Text Box 42">
          <a:extLst>
            <a:ext uri="{FF2B5EF4-FFF2-40B4-BE49-F238E27FC236}">
              <a16:creationId xmlns:a16="http://schemas.microsoft.com/office/drawing/2014/main" id="{427D33CD-2993-4F01-97FA-BB3DCAE1886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591" name="Text Box 43">
          <a:extLst>
            <a:ext uri="{FF2B5EF4-FFF2-40B4-BE49-F238E27FC236}">
              <a16:creationId xmlns:a16="http://schemas.microsoft.com/office/drawing/2014/main" id="{4F023870-3611-4E1D-ADFF-FE5394567FD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592" name="Text Box 44">
          <a:extLst>
            <a:ext uri="{FF2B5EF4-FFF2-40B4-BE49-F238E27FC236}">
              <a16:creationId xmlns:a16="http://schemas.microsoft.com/office/drawing/2014/main" id="{10EA25BB-7858-4933-9B8A-C45C17CD34D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593" name="Text Box 45">
          <a:extLst>
            <a:ext uri="{FF2B5EF4-FFF2-40B4-BE49-F238E27FC236}">
              <a16:creationId xmlns:a16="http://schemas.microsoft.com/office/drawing/2014/main" id="{BB279881-B3F9-49EE-B0A3-EFD3DE62D31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594" name="Text Box 46">
          <a:extLst>
            <a:ext uri="{FF2B5EF4-FFF2-40B4-BE49-F238E27FC236}">
              <a16:creationId xmlns:a16="http://schemas.microsoft.com/office/drawing/2014/main" id="{B2FE19E7-D57A-4016-BB2A-6835D7F71AA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595" name="Text Box 47">
          <a:extLst>
            <a:ext uri="{FF2B5EF4-FFF2-40B4-BE49-F238E27FC236}">
              <a16:creationId xmlns:a16="http://schemas.microsoft.com/office/drawing/2014/main" id="{CC09CF3F-2B6E-40AB-9499-956E73DB02B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596" name="Text Box 48">
          <a:extLst>
            <a:ext uri="{FF2B5EF4-FFF2-40B4-BE49-F238E27FC236}">
              <a16:creationId xmlns:a16="http://schemas.microsoft.com/office/drawing/2014/main" id="{3D89114C-4553-4FC9-BAA1-76D21A1E0DC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597" name="Text Box 55">
          <a:extLst>
            <a:ext uri="{FF2B5EF4-FFF2-40B4-BE49-F238E27FC236}">
              <a16:creationId xmlns:a16="http://schemas.microsoft.com/office/drawing/2014/main" id="{0950F68A-39D0-43E4-AFC2-2CAA8E29DE1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598" name="Text Box 56">
          <a:extLst>
            <a:ext uri="{FF2B5EF4-FFF2-40B4-BE49-F238E27FC236}">
              <a16:creationId xmlns:a16="http://schemas.microsoft.com/office/drawing/2014/main" id="{9312CD3E-3E60-4814-BE2C-EDD178166BC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599" name="Text Box 57">
          <a:extLst>
            <a:ext uri="{FF2B5EF4-FFF2-40B4-BE49-F238E27FC236}">
              <a16:creationId xmlns:a16="http://schemas.microsoft.com/office/drawing/2014/main" id="{8AAAC01C-E994-468E-ABDC-35E06AD6C39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600" name="Text Box 58">
          <a:extLst>
            <a:ext uri="{FF2B5EF4-FFF2-40B4-BE49-F238E27FC236}">
              <a16:creationId xmlns:a16="http://schemas.microsoft.com/office/drawing/2014/main" id="{B3E6AD6C-A9F1-46AA-87AA-1182D2BD87F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601" name="Text Box 59">
          <a:extLst>
            <a:ext uri="{FF2B5EF4-FFF2-40B4-BE49-F238E27FC236}">
              <a16:creationId xmlns:a16="http://schemas.microsoft.com/office/drawing/2014/main" id="{EF030F66-5F57-4D5F-B32C-A29D8B62C9E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602" name="Text Box 60">
          <a:extLst>
            <a:ext uri="{FF2B5EF4-FFF2-40B4-BE49-F238E27FC236}">
              <a16:creationId xmlns:a16="http://schemas.microsoft.com/office/drawing/2014/main" id="{AB088850-5DE0-4534-867B-525333815E0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603" name="Text Box 61">
          <a:extLst>
            <a:ext uri="{FF2B5EF4-FFF2-40B4-BE49-F238E27FC236}">
              <a16:creationId xmlns:a16="http://schemas.microsoft.com/office/drawing/2014/main" id="{2512F6A4-386A-4CF5-AAB1-50A32E3307E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604" name="Text Box 62">
          <a:extLst>
            <a:ext uri="{FF2B5EF4-FFF2-40B4-BE49-F238E27FC236}">
              <a16:creationId xmlns:a16="http://schemas.microsoft.com/office/drawing/2014/main" id="{70ACFB64-3038-45E2-887F-EFC9BDE0E09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605" name="Text Box 63">
          <a:extLst>
            <a:ext uri="{FF2B5EF4-FFF2-40B4-BE49-F238E27FC236}">
              <a16:creationId xmlns:a16="http://schemas.microsoft.com/office/drawing/2014/main" id="{1EB9DF64-30BB-4BC0-9E69-60F72D5A866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606" name="Text Box 64">
          <a:extLst>
            <a:ext uri="{FF2B5EF4-FFF2-40B4-BE49-F238E27FC236}">
              <a16:creationId xmlns:a16="http://schemas.microsoft.com/office/drawing/2014/main" id="{BE98EF9D-A317-4458-AB30-B964A3925F3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607" name="Text Box 66">
          <a:extLst>
            <a:ext uri="{FF2B5EF4-FFF2-40B4-BE49-F238E27FC236}">
              <a16:creationId xmlns:a16="http://schemas.microsoft.com/office/drawing/2014/main" id="{3C6CD23D-91DC-4EF0-AC73-F46BD201E97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608" name="Text Box 67">
          <a:extLst>
            <a:ext uri="{FF2B5EF4-FFF2-40B4-BE49-F238E27FC236}">
              <a16:creationId xmlns:a16="http://schemas.microsoft.com/office/drawing/2014/main" id="{40D14A4B-E6A6-40B9-B480-3C095F49EE5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609" name="Text Box 68">
          <a:extLst>
            <a:ext uri="{FF2B5EF4-FFF2-40B4-BE49-F238E27FC236}">
              <a16:creationId xmlns:a16="http://schemas.microsoft.com/office/drawing/2014/main" id="{88311D75-BB4F-4B8F-8F06-4F023B88B39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610" name="Text Box 69">
          <a:extLst>
            <a:ext uri="{FF2B5EF4-FFF2-40B4-BE49-F238E27FC236}">
              <a16:creationId xmlns:a16="http://schemas.microsoft.com/office/drawing/2014/main" id="{F914AE8A-220D-4400-ACB7-42A9B42BBF6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611" name="Text Box 70">
          <a:extLst>
            <a:ext uri="{FF2B5EF4-FFF2-40B4-BE49-F238E27FC236}">
              <a16:creationId xmlns:a16="http://schemas.microsoft.com/office/drawing/2014/main" id="{9A795987-C5E6-42E3-A0C9-407C968A49C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612" name="Text Box 71">
          <a:extLst>
            <a:ext uri="{FF2B5EF4-FFF2-40B4-BE49-F238E27FC236}">
              <a16:creationId xmlns:a16="http://schemas.microsoft.com/office/drawing/2014/main" id="{7635B687-41B1-49B7-BED2-35E4D551730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613" name="Text Box 72">
          <a:extLst>
            <a:ext uri="{FF2B5EF4-FFF2-40B4-BE49-F238E27FC236}">
              <a16:creationId xmlns:a16="http://schemas.microsoft.com/office/drawing/2014/main" id="{2E39C0B9-6D8A-4480-9BBB-AC3702534C8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614" name="Text Box 73">
          <a:extLst>
            <a:ext uri="{FF2B5EF4-FFF2-40B4-BE49-F238E27FC236}">
              <a16:creationId xmlns:a16="http://schemas.microsoft.com/office/drawing/2014/main" id="{1AB05365-B450-44DC-81B3-692C9B7353D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615" name="Text Box 74">
          <a:extLst>
            <a:ext uri="{FF2B5EF4-FFF2-40B4-BE49-F238E27FC236}">
              <a16:creationId xmlns:a16="http://schemas.microsoft.com/office/drawing/2014/main" id="{8FB1C50D-1340-4391-B21E-27DB5C37BAC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616" name="Text Box 75">
          <a:extLst>
            <a:ext uri="{FF2B5EF4-FFF2-40B4-BE49-F238E27FC236}">
              <a16:creationId xmlns:a16="http://schemas.microsoft.com/office/drawing/2014/main" id="{5BD2679E-98CA-44CD-B6DA-280153EA663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617" name="Text Box 77">
          <a:extLst>
            <a:ext uri="{FF2B5EF4-FFF2-40B4-BE49-F238E27FC236}">
              <a16:creationId xmlns:a16="http://schemas.microsoft.com/office/drawing/2014/main" id="{418293C0-C83D-4068-9E6F-86B9DA696A9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618" name="Text Box 78">
          <a:extLst>
            <a:ext uri="{FF2B5EF4-FFF2-40B4-BE49-F238E27FC236}">
              <a16:creationId xmlns:a16="http://schemas.microsoft.com/office/drawing/2014/main" id="{BE72E978-4F46-415F-93FC-2D60210C82E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619" name="Text Box 80">
          <a:extLst>
            <a:ext uri="{FF2B5EF4-FFF2-40B4-BE49-F238E27FC236}">
              <a16:creationId xmlns:a16="http://schemas.microsoft.com/office/drawing/2014/main" id="{7A6107B0-4F32-4A1B-AA1D-DAC981734B2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620" name="Text Box 81">
          <a:extLst>
            <a:ext uri="{FF2B5EF4-FFF2-40B4-BE49-F238E27FC236}">
              <a16:creationId xmlns:a16="http://schemas.microsoft.com/office/drawing/2014/main" id="{10E2C4FB-E304-4BF4-B46F-07B2E9866AB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621" name="Text Box 39">
          <a:extLst>
            <a:ext uri="{FF2B5EF4-FFF2-40B4-BE49-F238E27FC236}">
              <a16:creationId xmlns:a16="http://schemas.microsoft.com/office/drawing/2014/main" id="{D0A6F049-C0D6-4D1D-99E8-1F1D9CE17C8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622" name="Text Box 40">
          <a:extLst>
            <a:ext uri="{FF2B5EF4-FFF2-40B4-BE49-F238E27FC236}">
              <a16:creationId xmlns:a16="http://schemas.microsoft.com/office/drawing/2014/main" id="{9EEA0F75-2514-4531-81BE-B98020F08C5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623" name="Text Box 41">
          <a:extLst>
            <a:ext uri="{FF2B5EF4-FFF2-40B4-BE49-F238E27FC236}">
              <a16:creationId xmlns:a16="http://schemas.microsoft.com/office/drawing/2014/main" id="{303D67B1-5D46-47D4-AB1D-C878FCB4CD9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624" name="Text Box 42">
          <a:extLst>
            <a:ext uri="{FF2B5EF4-FFF2-40B4-BE49-F238E27FC236}">
              <a16:creationId xmlns:a16="http://schemas.microsoft.com/office/drawing/2014/main" id="{480D4EEB-7CF4-4E9F-92D5-CD42D381DA0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625" name="Text Box 43">
          <a:extLst>
            <a:ext uri="{FF2B5EF4-FFF2-40B4-BE49-F238E27FC236}">
              <a16:creationId xmlns:a16="http://schemas.microsoft.com/office/drawing/2014/main" id="{C94CD043-B0CA-4359-8095-F24DAD51877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626" name="Text Box 44">
          <a:extLst>
            <a:ext uri="{FF2B5EF4-FFF2-40B4-BE49-F238E27FC236}">
              <a16:creationId xmlns:a16="http://schemas.microsoft.com/office/drawing/2014/main" id="{BF792031-05E2-40B4-8E25-9358DA0AF32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627" name="Text Box 45">
          <a:extLst>
            <a:ext uri="{FF2B5EF4-FFF2-40B4-BE49-F238E27FC236}">
              <a16:creationId xmlns:a16="http://schemas.microsoft.com/office/drawing/2014/main" id="{77044176-2A72-4249-BC98-3EFE28807BA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628" name="Text Box 46">
          <a:extLst>
            <a:ext uri="{FF2B5EF4-FFF2-40B4-BE49-F238E27FC236}">
              <a16:creationId xmlns:a16="http://schemas.microsoft.com/office/drawing/2014/main" id="{0A6F712F-8F0A-4B0C-8C7F-6B7DB014F34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629" name="Text Box 47">
          <a:extLst>
            <a:ext uri="{FF2B5EF4-FFF2-40B4-BE49-F238E27FC236}">
              <a16:creationId xmlns:a16="http://schemas.microsoft.com/office/drawing/2014/main" id="{42488AFE-B662-4F3F-86DB-C60F714C55D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630" name="Text Box 48">
          <a:extLst>
            <a:ext uri="{FF2B5EF4-FFF2-40B4-BE49-F238E27FC236}">
              <a16:creationId xmlns:a16="http://schemas.microsoft.com/office/drawing/2014/main" id="{B02E09A0-95CD-4858-AF30-1CD77893DA8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631" name="Text Box 55">
          <a:extLst>
            <a:ext uri="{FF2B5EF4-FFF2-40B4-BE49-F238E27FC236}">
              <a16:creationId xmlns:a16="http://schemas.microsoft.com/office/drawing/2014/main" id="{D488EB04-A945-415C-89EB-7946E4B3117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632" name="Text Box 56">
          <a:extLst>
            <a:ext uri="{FF2B5EF4-FFF2-40B4-BE49-F238E27FC236}">
              <a16:creationId xmlns:a16="http://schemas.microsoft.com/office/drawing/2014/main" id="{B2A173F5-3426-4830-8AE6-A7F74AF2764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633" name="Text Box 57">
          <a:extLst>
            <a:ext uri="{FF2B5EF4-FFF2-40B4-BE49-F238E27FC236}">
              <a16:creationId xmlns:a16="http://schemas.microsoft.com/office/drawing/2014/main" id="{D3A28B34-F4D3-4630-8D13-32F61F70C10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634" name="Text Box 58">
          <a:extLst>
            <a:ext uri="{FF2B5EF4-FFF2-40B4-BE49-F238E27FC236}">
              <a16:creationId xmlns:a16="http://schemas.microsoft.com/office/drawing/2014/main" id="{7C117F2F-EA2D-4630-8713-90B5373B7D8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635" name="Text Box 59">
          <a:extLst>
            <a:ext uri="{FF2B5EF4-FFF2-40B4-BE49-F238E27FC236}">
              <a16:creationId xmlns:a16="http://schemas.microsoft.com/office/drawing/2014/main" id="{6BB086CD-3FE3-4B65-B7F5-E674FACF822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636" name="Text Box 60">
          <a:extLst>
            <a:ext uri="{FF2B5EF4-FFF2-40B4-BE49-F238E27FC236}">
              <a16:creationId xmlns:a16="http://schemas.microsoft.com/office/drawing/2014/main" id="{4859B3BF-544A-45BB-9A34-0BF7BCE115B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637" name="Text Box 61">
          <a:extLst>
            <a:ext uri="{FF2B5EF4-FFF2-40B4-BE49-F238E27FC236}">
              <a16:creationId xmlns:a16="http://schemas.microsoft.com/office/drawing/2014/main" id="{3A641CB6-7BD9-401D-8756-673FAD91DF9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638" name="Text Box 62">
          <a:extLst>
            <a:ext uri="{FF2B5EF4-FFF2-40B4-BE49-F238E27FC236}">
              <a16:creationId xmlns:a16="http://schemas.microsoft.com/office/drawing/2014/main" id="{E1CB5895-E98D-41AB-A562-B053124865E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639" name="Text Box 63">
          <a:extLst>
            <a:ext uri="{FF2B5EF4-FFF2-40B4-BE49-F238E27FC236}">
              <a16:creationId xmlns:a16="http://schemas.microsoft.com/office/drawing/2014/main" id="{8F597F6F-6F00-4635-96B3-33FA612DB92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640" name="Text Box 64">
          <a:extLst>
            <a:ext uri="{FF2B5EF4-FFF2-40B4-BE49-F238E27FC236}">
              <a16:creationId xmlns:a16="http://schemas.microsoft.com/office/drawing/2014/main" id="{2104F543-DFFC-4F91-B758-03415F30443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641" name="Text Box 66">
          <a:extLst>
            <a:ext uri="{FF2B5EF4-FFF2-40B4-BE49-F238E27FC236}">
              <a16:creationId xmlns:a16="http://schemas.microsoft.com/office/drawing/2014/main" id="{EC6B3709-707D-4BCE-8CCD-ACDC96B678C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642" name="Text Box 67">
          <a:extLst>
            <a:ext uri="{FF2B5EF4-FFF2-40B4-BE49-F238E27FC236}">
              <a16:creationId xmlns:a16="http://schemas.microsoft.com/office/drawing/2014/main" id="{523F2212-015B-4DC7-B933-B4CFF8D6809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643" name="Text Box 68">
          <a:extLst>
            <a:ext uri="{FF2B5EF4-FFF2-40B4-BE49-F238E27FC236}">
              <a16:creationId xmlns:a16="http://schemas.microsoft.com/office/drawing/2014/main" id="{C91810AA-5D26-472C-8BE5-5F22927566A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644" name="Text Box 69">
          <a:extLst>
            <a:ext uri="{FF2B5EF4-FFF2-40B4-BE49-F238E27FC236}">
              <a16:creationId xmlns:a16="http://schemas.microsoft.com/office/drawing/2014/main" id="{CC36CF84-6B9B-48BA-88A9-1DA5C575B79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645" name="Text Box 70">
          <a:extLst>
            <a:ext uri="{FF2B5EF4-FFF2-40B4-BE49-F238E27FC236}">
              <a16:creationId xmlns:a16="http://schemas.microsoft.com/office/drawing/2014/main" id="{0E0BBD85-9327-414C-AC81-48C986077CB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646" name="Text Box 71">
          <a:extLst>
            <a:ext uri="{FF2B5EF4-FFF2-40B4-BE49-F238E27FC236}">
              <a16:creationId xmlns:a16="http://schemas.microsoft.com/office/drawing/2014/main" id="{3AEFF687-0752-43A7-BA72-6EC65DCB998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647" name="Text Box 72">
          <a:extLst>
            <a:ext uri="{FF2B5EF4-FFF2-40B4-BE49-F238E27FC236}">
              <a16:creationId xmlns:a16="http://schemas.microsoft.com/office/drawing/2014/main" id="{0D724E25-8362-4D30-8FFB-FE456A40FC4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648" name="Text Box 73">
          <a:extLst>
            <a:ext uri="{FF2B5EF4-FFF2-40B4-BE49-F238E27FC236}">
              <a16:creationId xmlns:a16="http://schemas.microsoft.com/office/drawing/2014/main" id="{6D412C37-E2EC-4870-8264-1AEDA344E18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649" name="Text Box 74">
          <a:extLst>
            <a:ext uri="{FF2B5EF4-FFF2-40B4-BE49-F238E27FC236}">
              <a16:creationId xmlns:a16="http://schemas.microsoft.com/office/drawing/2014/main" id="{2F716B16-F626-452E-8922-FF44B8AA437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650" name="Text Box 75">
          <a:extLst>
            <a:ext uri="{FF2B5EF4-FFF2-40B4-BE49-F238E27FC236}">
              <a16:creationId xmlns:a16="http://schemas.microsoft.com/office/drawing/2014/main" id="{191E791B-EAFD-4758-9D5A-43BBAB246CE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651" name="Text Box 77">
          <a:extLst>
            <a:ext uri="{FF2B5EF4-FFF2-40B4-BE49-F238E27FC236}">
              <a16:creationId xmlns:a16="http://schemas.microsoft.com/office/drawing/2014/main" id="{6E48B4AF-C680-4FA1-B5E4-E7D73668B8D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652" name="Text Box 78">
          <a:extLst>
            <a:ext uri="{FF2B5EF4-FFF2-40B4-BE49-F238E27FC236}">
              <a16:creationId xmlns:a16="http://schemas.microsoft.com/office/drawing/2014/main" id="{A66BB631-E862-4C26-83DE-162F22F89B4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653" name="Text Box 80">
          <a:extLst>
            <a:ext uri="{FF2B5EF4-FFF2-40B4-BE49-F238E27FC236}">
              <a16:creationId xmlns:a16="http://schemas.microsoft.com/office/drawing/2014/main" id="{E9115E61-960C-47B5-B8AF-493A1A9F0C3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654" name="Text Box 81">
          <a:extLst>
            <a:ext uri="{FF2B5EF4-FFF2-40B4-BE49-F238E27FC236}">
              <a16:creationId xmlns:a16="http://schemas.microsoft.com/office/drawing/2014/main" id="{0D47B935-8530-45E4-8D88-FA9448A8B63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655" name="Text Box 3">
          <a:extLst>
            <a:ext uri="{FF2B5EF4-FFF2-40B4-BE49-F238E27FC236}">
              <a16:creationId xmlns:a16="http://schemas.microsoft.com/office/drawing/2014/main" id="{E32E7D0C-3E40-43BA-A9BE-71473F5736E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656" name="Text Box 4">
          <a:extLst>
            <a:ext uri="{FF2B5EF4-FFF2-40B4-BE49-F238E27FC236}">
              <a16:creationId xmlns:a16="http://schemas.microsoft.com/office/drawing/2014/main" id="{06C2FABE-C17B-4C76-8A5E-CFD57CF3B51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657" name="Text Box 5">
          <a:extLst>
            <a:ext uri="{FF2B5EF4-FFF2-40B4-BE49-F238E27FC236}">
              <a16:creationId xmlns:a16="http://schemas.microsoft.com/office/drawing/2014/main" id="{10F3CE0A-F822-4B05-A6C6-BF77CCAE569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658" name="Text Box 6">
          <a:extLst>
            <a:ext uri="{FF2B5EF4-FFF2-40B4-BE49-F238E27FC236}">
              <a16:creationId xmlns:a16="http://schemas.microsoft.com/office/drawing/2014/main" id="{53E1B4C8-C1DE-4660-97E6-EEB5D381356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659" name="Text Box 7">
          <a:extLst>
            <a:ext uri="{FF2B5EF4-FFF2-40B4-BE49-F238E27FC236}">
              <a16:creationId xmlns:a16="http://schemas.microsoft.com/office/drawing/2014/main" id="{B691DADE-4963-4C12-8047-27F77654883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660" name="Text Box 8">
          <a:extLst>
            <a:ext uri="{FF2B5EF4-FFF2-40B4-BE49-F238E27FC236}">
              <a16:creationId xmlns:a16="http://schemas.microsoft.com/office/drawing/2014/main" id="{65B9FF2E-DA59-4746-A996-F82B9628337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661" name="Text Box 9">
          <a:extLst>
            <a:ext uri="{FF2B5EF4-FFF2-40B4-BE49-F238E27FC236}">
              <a16:creationId xmlns:a16="http://schemas.microsoft.com/office/drawing/2014/main" id="{85A026F5-2746-4AA2-851D-DD1DF9A01C5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662" name="Text Box 10">
          <a:extLst>
            <a:ext uri="{FF2B5EF4-FFF2-40B4-BE49-F238E27FC236}">
              <a16:creationId xmlns:a16="http://schemas.microsoft.com/office/drawing/2014/main" id="{81CA8152-6C0A-46B8-B1CF-4301EE8FEB6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663" name="Text Box 11">
          <a:extLst>
            <a:ext uri="{FF2B5EF4-FFF2-40B4-BE49-F238E27FC236}">
              <a16:creationId xmlns:a16="http://schemas.microsoft.com/office/drawing/2014/main" id="{33E5FDF2-6DFD-49FE-8B18-8017340C6F3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664" name="Text Box 12">
          <a:extLst>
            <a:ext uri="{FF2B5EF4-FFF2-40B4-BE49-F238E27FC236}">
              <a16:creationId xmlns:a16="http://schemas.microsoft.com/office/drawing/2014/main" id="{306BEE58-6769-467F-B0CD-702EAB77249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665" name="Text Box 49">
          <a:extLst>
            <a:ext uri="{FF2B5EF4-FFF2-40B4-BE49-F238E27FC236}">
              <a16:creationId xmlns:a16="http://schemas.microsoft.com/office/drawing/2014/main" id="{04AC251F-8830-4E2D-B585-31F9598289D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666" name="Text Box 50">
          <a:extLst>
            <a:ext uri="{FF2B5EF4-FFF2-40B4-BE49-F238E27FC236}">
              <a16:creationId xmlns:a16="http://schemas.microsoft.com/office/drawing/2014/main" id="{9089BC72-ADF4-48F4-A7C6-8965B9FE190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667" name="Text Box 52">
          <a:extLst>
            <a:ext uri="{FF2B5EF4-FFF2-40B4-BE49-F238E27FC236}">
              <a16:creationId xmlns:a16="http://schemas.microsoft.com/office/drawing/2014/main" id="{4838DBC0-8E40-4982-A53A-2ECE2FD3324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668" name="Text Box 53">
          <a:extLst>
            <a:ext uri="{FF2B5EF4-FFF2-40B4-BE49-F238E27FC236}">
              <a16:creationId xmlns:a16="http://schemas.microsoft.com/office/drawing/2014/main" id="{7E944FF6-2B63-4493-AEC2-7F87F4E5E31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669" name="Text Box 3">
          <a:extLst>
            <a:ext uri="{FF2B5EF4-FFF2-40B4-BE49-F238E27FC236}">
              <a16:creationId xmlns:a16="http://schemas.microsoft.com/office/drawing/2014/main" id="{6151D66E-F94C-4CFD-9025-D76867A547B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670" name="Text Box 4">
          <a:extLst>
            <a:ext uri="{FF2B5EF4-FFF2-40B4-BE49-F238E27FC236}">
              <a16:creationId xmlns:a16="http://schemas.microsoft.com/office/drawing/2014/main" id="{EC6C7D11-5208-48DA-BE7C-E9C43507981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671" name="Text Box 5">
          <a:extLst>
            <a:ext uri="{FF2B5EF4-FFF2-40B4-BE49-F238E27FC236}">
              <a16:creationId xmlns:a16="http://schemas.microsoft.com/office/drawing/2014/main" id="{E9135ECF-0DAA-4F23-9CBB-E79159FFC98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672" name="Text Box 6">
          <a:extLst>
            <a:ext uri="{FF2B5EF4-FFF2-40B4-BE49-F238E27FC236}">
              <a16:creationId xmlns:a16="http://schemas.microsoft.com/office/drawing/2014/main" id="{74FFA68C-0ACF-421D-AE69-5A706D8AD85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673" name="Text Box 7">
          <a:extLst>
            <a:ext uri="{FF2B5EF4-FFF2-40B4-BE49-F238E27FC236}">
              <a16:creationId xmlns:a16="http://schemas.microsoft.com/office/drawing/2014/main" id="{9B033A28-F7A1-4BD3-BF2B-D96B56A34AE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674" name="Text Box 8">
          <a:extLst>
            <a:ext uri="{FF2B5EF4-FFF2-40B4-BE49-F238E27FC236}">
              <a16:creationId xmlns:a16="http://schemas.microsoft.com/office/drawing/2014/main" id="{15B45DBD-CB2E-4B89-A2E4-CC021BC6210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675" name="Text Box 9">
          <a:extLst>
            <a:ext uri="{FF2B5EF4-FFF2-40B4-BE49-F238E27FC236}">
              <a16:creationId xmlns:a16="http://schemas.microsoft.com/office/drawing/2014/main" id="{8F218105-E175-4FBB-B003-5496AD53082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676" name="Text Box 10">
          <a:extLst>
            <a:ext uri="{FF2B5EF4-FFF2-40B4-BE49-F238E27FC236}">
              <a16:creationId xmlns:a16="http://schemas.microsoft.com/office/drawing/2014/main" id="{AD5FF7E2-09B0-4D2B-99FC-C90F593C32F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677" name="Text Box 11">
          <a:extLst>
            <a:ext uri="{FF2B5EF4-FFF2-40B4-BE49-F238E27FC236}">
              <a16:creationId xmlns:a16="http://schemas.microsoft.com/office/drawing/2014/main" id="{811C5294-F9D3-4413-A59A-9EB9726DE04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678" name="Text Box 12">
          <a:extLst>
            <a:ext uri="{FF2B5EF4-FFF2-40B4-BE49-F238E27FC236}">
              <a16:creationId xmlns:a16="http://schemas.microsoft.com/office/drawing/2014/main" id="{667E0004-1AF1-44B5-8F4A-BC208FF88A9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679" name="Text Box 39">
          <a:extLst>
            <a:ext uri="{FF2B5EF4-FFF2-40B4-BE49-F238E27FC236}">
              <a16:creationId xmlns:a16="http://schemas.microsoft.com/office/drawing/2014/main" id="{FA1AD65C-9C4A-4867-977A-D775C5C2037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680" name="Text Box 40">
          <a:extLst>
            <a:ext uri="{FF2B5EF4-FFF2-40B4-BE49-F238E27FC236}">
              <a16:creationId xmlns:a16="http://schemas.microsoft.com/office/drawing/2014/main" id="{70429233-A485-49CE-83D3-D582E7B47E3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681" name="Text Box 41">
          <a:extLst>
            <a:ext uri="{FF2B5EF4-FFF2-40B4-BE49-F238E27FC236}">
              <a16:creationId xmlns:a16="http://schemas.microsoft.com/office/drawing/2014/main" id="{1E1B26A5-D785-482B-B918-4669BEA20B0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682" name="Text Box 42">
          <a:extLst>
            <a:ext uri="{FF2B5EF4-FFF2-40B4-BE49-F238E27FC236}">
              <a16:creationId xmlns:a16="http://schemas.microsoft.com/office/drawing/2014/main" id="{D35F89A0-85D6-43B3-8CC4-0597361B73D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683" name="Text Box 43">
          <a:extLst>
            <a:ext uri="{FF2B5EF4-FFF2-40B4-BE49-F238E27FC236}">
              <a16:creationId xmlns:a16="http://schemas.microsoft.com/office/drawing/2014/main" id="{40C04FA1-1027-4C4A-ABB2-65E707329B2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684" name="Text Box 44">
          <a:extLst>
            <a:ext uri="{FF2B5EF4-FFF2-40B4-BE49-F238E27FC236}">
              <a16:creationId xmlns:a16="http://schemas.microsoft.com/office/drawing/2014/main" id="{AC4B6A6E-274B-41B6-A632-E9E92C277AC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685" name="Text Box 45">
          <a:extLst>
            <a:ext uri="{FF2B5EF4-FFF2-40B4-BE49-F238E27FC236}">
              <a16:creationId xmlns:a16="http://schemas.microsoft.com/office/drawing/2014/main" id="{D8A2356F-C768-42F7-AD16-A61A4DCEF87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686" name="Text Box 46">
          <a:extLst>
            <a:ext uri="{FF2B5EF4-FFF2-40B4-BE49-F238E27FC236}">
              <a16:creationId xmlns:a16="http://schemas.microsoft.com/office/drawing/2014/main" id="{59F25EC0-CAD9-4038-84CF-AC41AD85E05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687" name="Text Box 47">
          <a:extLst>
            <a:ext uri="{FF2B5EF4-FFF2-40B4-BE49-F238E27FC236}">
              <a16:creationId xmlns:a16="http://schemas.microsoft.com/office/drawing/2014/main" id="{F6E7297D-3CC2-457D-BAA7-91461BCB11F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688" name="Text Box 48">
          <a:extLst>
            <a:ext uri="{FF2B5EF4-FFF2-40B4-BE49-F238E27FC236}">
              <a16:creationId xmlns:a16="http://schemas.microsoft.com/office/drawing/2014/main" id="{1E316DD7-DC00-4205-A104-C15A708218A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689" name="Text Box 49">
          <a:extLst>
            <a:ext uri="{FF2B5EF4-FFF2-40B4-BE49-F238E27FC236}">
              <a16:creationId xmlns:a16="http://schemas.microsoft.com/office/drawing/2014/main" id="{4CCAE4D9-AF9B-42F9-A15E-53A87FA413A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690" name="Text Box 50">
          <a:extLst>
            <a:ext uri="{FF2B5EF4-FFF2-40B4-BE49-F238E27FC236}">
              <a16:creationId xmlns:a16="http://schemas.microsoft.com/office/drawing/2014/main" id="{AE0B9960-6AAB-4740-83E9-2E49E88031A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691" name="Text Box 52">
          <a:extLst>
            <a:ext uri="{FF2B5EF4-FFF2-40B4-BE49-F238E27FC236}">
              <a16:creationId xmlns:a16="http://schemas.microsoft.com/office/drawing/2014/main" id="{465E55FE-3793-4B81-87D3-E469BE88712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692" name="Text Box 53">
          <a:extLst>
            <a:ext uri="{FF2B5EF4-FFF2-40B4-BE49-F238E27FC236}">
              <a16:creationId xmlns:a16="http://schemas.microsoft.com/office/drawing/2014/main" id="{4113451B-F814-4799-9542-1944411D09A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693" name="Text Box 55">
          <a:extLst>
            <a:ext uri="{FF2B5EF4-FFF2-40B4-BE49-F238E27FC236}">
              <a16:creationId xmlns:a16="http://schemas.microsoft.com/office/drawing/2014/main" id="{7C64AED7-F3EB-4769-8DE2-35938D02E83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694" name="Text Box 56">
          <a:extLst>
            <a:ext uri="{FF2B5EF4-FFF2-40B4-BE49-F238E27FC236}">
              <a16:creationId xmlns:a16="http://schemas.microsoft.com/office/drawing/2014/main" id="{4C391BA4-C424-47A4-8364-E5BDCFFEB14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695" name="Text Box 57">
          <a:extLst>
            <a:ext uri="{FF2B5EF4-FFF2-40B4-BE49-F238E27FC236}">
              <a16:creationId xmlns:a16="http://schemas.microsoft.com/office/drawing/2014/main" id="{C2C70242-6116-4AF7-B72C-8577E2A9B47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696" name="Text Box 58">
          <a:extLst>
            <a:ext uri="{FF2B5EF4-FFF2-40B4-BE49-F238E27FC236}">
              <a16:creationId xmlns:a16="http://schemas.microsoft.com/office/drawing/2014/main" id="{CA8FD5D6-70B6-4BAB-8323-3840AA5F1F8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697" name="Text Box 59">
          <a:extLst>
            <a:ext uri="{FF2B5EF4-FFF2-40B4-BE49-F238E27FC236}">
              <a16:creationId xmlns:a16="http://schemas.microsoft.com/office/drawing/2014/main" id="{2CE255F5-E5FC-4263-95F1-1EC65DFA0D9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698" name="Text Box 60">
          <a:extLst>
            <a:ext uri="{FF2B5EF4-FFF2-40B4-BE49-F238E27FC236}">
              <a16:creationId xmlns:a16="http://schemas.microsoft.com/office/drawing/2014/main" id="{B090BBE3-CDDF-405D-81FC-CEBF5E6C702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699" name="Text Box 61">
          <a:extLst>
            <a:ext uri="{FF2B5EF4-FFF2-40B4-BE49-F238E27FC236}">
              <a16:creationId xmlns:a16="http://schemas.microsoft.com/office/drawing/2014/main" id="{3E226E08-9393-4E01-9F36-75E1D26B580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700" name="Text Box 62">
          <a:extLst>
            <a:ext uri="{FF2B5EF4-FFF2-40B4-BE49-F238E27FC236}">
              <a16:creationId xmlns:a16="http://schemas.microsoft.com/office/drawing/2014/main" id="{B11EFA27-8C31-46AD-A338-DDD168872E7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701" name="Text Box 63">
          <a:extLst>
            <a:ext uri="{FF2B5EF4-FFF2-40B4-BE49-F238E27FC236}">
              <a16:creationId xmlns:a16="http://schemas.microsoft.com/office/drawing/2014/main" id="{1267CB87-D9B8-4DCE-ABC7-04CB4F8AA69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702" name="Text Box 64">
          <a:extLst>
            <a:ext uri="{FF2B5EF4-FFF2-40B4-BE49-F238E27FC236}">
              <a16:creationId xmlns:a16="http://schemas.microsoft.com/office/drawing/2014/main" id="{86F3B85A-2EAB-444D-9595-9B9895BFFAE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703" name="Text Box 66">
          <a:extLst>
            <a:ext uri="{FF2B5EF4-FFF2-40B4-BE49-F238E27FC236}">
              <a16:creationId xmlns:a16="http://schemas.microsoft.com/office/drawing/2014/main" id="{F2EB6EA9-E8AC-4822-B4B8-27101AF920E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704" name="Text Box 67">
          <a:extLst>
            <a:ext uri="{FF2B5EF4-FFF2-40B4-BE49-F238E27FC236}">
              <a16:creationId xmlns:a16="http://schemas.microsoft.com/office/drawing/2014/main" id="{F794CC54-ED73-43F4-9AB8-659F5BDE577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705" name="Text Box 68">
          <a:extLst>
            <a:ext uri="{FF2B5EF4-FFF2-40B4-BE49-F238E27FC236}">
              <a16:creationId xmlns:a16="http://schemas.microsoft.com/office/drawing/2014/main" id="{AAB34D1B-D863-48AB-A37D-590D4A2CDED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706" name="Text Box 69">
          <a:extLst>
            <a:ext uri="{FF2B5EF4-FFF2-40B4-BE49-F238E27FC236}">
              <a16:creationId xmlns:a16="http://schemas.microsoft.com/office/drawing/2014/main" id="{FDAC9AE8-4B33-45B0-9509-9F279142447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707" name="Text Box 70">
          <a:extLst>
            <a:ext uri="{FF2B5EF4-FFF2-40B4-BE49-F238E27FC236}">
              <a16:creationId xmlns:a16="http://schemas.microsoft.com/office/drawing/2014/main" id="{A3F05F7B-090D-4317-B9B9-70C60F1800B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708" name="Text Box 71">
          <a:extLst>
            <a:ext uri="{FF2B5EF4-FFF2-40B4-BE49-F238E27FC236}">
              <a16:creationId xmlns:a16="http://schemas.microsoft.com/office/drawing/2014/main" id="{72439005-E2CA-497C-AFF5-F154998A9AE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709" name="Text Box 72">
          <a:extLst>
            <a:ext uri="{FF2B5EF4-FFF2-40B4-BE49-F238E27FC236}">
              <a16:creationId xmlns:a16="http://schemas.microsoft.com/office/drawing/2014/main" id="{EFF6D3AB-1C45-4891-8B60-875C4B99E8D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710" name="Text Box 73">
          <a:extLst>
            <a:ext uri="{FF2B5EF4-FFF2-40B4-BE49-F238E27FC236}">
              <a16:creationId xmlns:a16="http://schemas.microsoft.com/office/drawing/2014/main" id="{E6AF3D0B-7C84-4718-931B-A56C532E6E7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711" name="Text Box 74">
          <a:extLst>
            <a:ext uri="{FF2B5EF4-FFF2-40B4-BE49-F238E27FC236}">
              <a16:creationId xmlns:a16="http://schemas.microsoft.com/office/drawing/2014/main" id="{78F9DE11-699C-4717-8B6D-4CA60B6D1FA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712" name="Text Box 75">
          <a:extLst>
            <a:ext uri="{FF2B5EF4-FFF2-40B4-BE49-F238E27FC236}">
              <a16:creationId xmlns:a16="http://schemas.microsoft.com/office/drawing/2014/main" id="{36E591CD-AA6D-4397-B25E-D19A7E1F098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713" name="Text Box 77">
          <a:extLst>
            <a:ext uri="{FF2B5EF4-FFF2-40B4-BE49-F238E27FC236}">
              <a16:creationId xmlns:a16="http://schemas.microsoft.com/office/drawing/2014/main" id="{89E505B4-09F3-4561-8CEC-7DF55F72627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714" name="Text Box 78">
          <a:extLst>
            <a:ext uri="{FF2B5EF4-FFF2-40B4-BE49-F238E27FC236}">
              <a16:creationId xmlns:a16="http://schemas.microsoft.com/office/drawing/2014/main" id="{DF7B8B0D-74DF-4FAC-819F-8A3B3E87FFC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715" name="Text Box 80">
          <a:extLst>
            <a:ext uri="{FF2B5EF4-FFF2-40B4-BE49-F238E27FC236}">
              <a16:creationId xmlns:a16="http://schemas.microsoft.com/office/drawing/2014/main" id="{129C232C-7C0D-4993-A82B-67283A2E08E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716" name="Text Box 81">
          <a:extLst>
            <a:ext uri="{FF2B5EF4-FFF2-40B4-BE49-F238E27FC236}">
              <a16:creationId xmlns:a16="http://schemas.microsoft.com/office/drawing/2014/main" id="{9015D29C-285B-4665-99C0-AA4A36B8F13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717" name="Text Box 39">
          <a:extLst>
            <a:ext uri="{FF2B5EF4-FFF2-40B4-BE49-F238E27FC236}">
              <a16:creationId xmlns:a16="http://schemas.microsoft.com/office/drawing/2014/main" id="{1C7B4508-FC85-43DB-A538-AE5F4D6A556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718" name="Text Box 40">
          <a:extLst>
            <a:ext uri="{FF2B5EF4-FFF2-40B4-BE49-F238E27FC236}">
              <a16:creationId xmlns:a16="http://schemas.microsoft.com/office/drawing/2014/main" id="{AE5A5AB9-9C5A-4BB7-BCFE-74C3E2BE7CD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719" name="Text Box 41">
          <a:extLst>
            <a:ext uri="{FF2B5EF4-FFF2-40B4-BE49-F238E27FC236}">
              <a16:creationId xmlns:a16="http://schemas.microsoft.com/office/drawing/2014/main" id="{1799DBC9-38E9-4269-BA6D-8B6719CEAE5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720" name="Text Box 42">
          <a:extLst>
            <a:ext uri="{FF2B5EF4-FFF2-40B4-BE49-F238E27FC236}">
              <a16:creationId xmlns:a16="http://schemas.microsoft.com/office/drawing/2014/main" id="{F70D6ED7-26D6-46BE-82B9-EF44105A0FE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721" name="Text Box 43">
          <a:extLst>
            <a:ext uri="{FF2B5EF4-FFF2-40B4-BE49-F238E27FC236}">
              <a16:creationId xmlns:a16="http://schemas.microsoft.com/office/drawing/2014/main" id="{CCED763C-8A75-4E4F-9D97-9EDBF13A5E2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722" name="Text Box 44">
          <a:extLst>
            <a:ext uri="{FF2B5EF4-FFF2-40B4-BE49-F238E27FC236}">
              <a16:creationId xmlns:a16="http://schemas.microsoft.com/office/drawing/2014/main" id="{EBB0EC05-599D-431A-8591-D6682BC2020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723" name="Text Box 45">
          <a:extLst>
            <a:ext uri="{FF2B5EF4-FFF2-40B4-BE49-F238E27FC236}">
              <a16:creationId xmlns:a16="http://schemas.microsoft.com/office/drawing/2014/main" id="{2E01E450-DF24-462C-BEF2-6E2A4090CFE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724" name="Text Box 46">
          <a:extLst>
            <a:ext uri="{FF2B5EF4-FFF2-40B4-BE49-F238E27FC236}">
              <a16:creationId xmlns:a16="http://schemas.microsoft.com/office/drawing/2014/main" id="{3F1059EA-2110-4D89-8293-A90DCF2D886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725" name="Text Box 47">
          <a:extLst>
            <a:ext uri="{FF2B5EF4-FFF2-40B4-BE49-F238E27FC236}">
              <a16:creationId xmlns:a16="http://schemas.microsoft.com/office/drawing/2014/main" id="{48C1A399-F914-405B-A4D5-7C5322CD0E3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726" name="Text Box 48">
          <a:extLst>
            <a:ext uri="{FF2B5EF4-FFF2-40B4-BE49-F238E27FC236}">
              <a16:creationId xmlns:a16="http://schemas.microsoft.com/office/drawing/2014/main" id="{F9F32606-5B60-47B0-806A-22C3AB8DA29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727" name="Text Box 55">
          <a:extLst>
            <a:ext uri="{FF2B5EF4-FFF2-40B4-BE49-F238E27FC236}">
              <a16:creationId xmlns:a16="http://schemas.microsoft.com/office/drawing/2014/main" id="{1197C3BE-7B3C-4884-9BB3-0453131E04D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728" name="Text Box 56">
          <a:extLst>
            <a:ext uri="{FF2B5EF4-FFF2-40B4-BE49-F238E27FC236}">
              <a16:creationId xmlns:a16="http://schemas.microsoft.com/office/drawing/2014/main" id="{186E59BE-D375-47FE-A229-1E320A2869A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729" name="Text Box 57">
          <a:extLst>
            <a:ext uri="{FF2B5EF4-FFF2-40B4-BE49-F238E27FC236}">
              <a16:creationId xmlns:a16="http://schemas.microsoft.com/office/drawing/2014/main" id="{EF819B06-9B08-40DB-94B3-049644BAE78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730" name="Text Box 58">
          <a:extLst>
            <a:ext uri="{FF2B5EF4-FFF2-40B4-BE49-F238E27FC236}">
              <a16:creationId xmlns:a16="http://schemas.microsoft.com/office/drawing/2014/main" id="{72BFF6D7-0878-4954-8228-E9FABAF1C62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731" name="Text Box 59">
          <a:extLst>
            <a:ext uri="{FF2B5EF4-FFF2-40B4-BE49-F238E27FC236}">
              <a16:creationId xmlns:a16="http://schemas.microsoft.com/office/drawing/2014/main" id="{91C13DA3-DD73-4B39-AC7E-BDDB001BD3E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732" name="Text Box 60">
          <a:extLst>
            <a:ext uri="{FF2B5EF4-FFF2-40B4-BE49-F238E27FC236}">
              <a16:creationId xmlns:a16="http://schemas.microsoft.com/office/drawing/2014/main" id="{59B36416-ED8B-40DE-8548-95EFAA383FF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733" name="Text Box 61">
          <a:extLst>
            <a:ext uri="{FF2B5EF4-FFF2-40B4-BE49-F238E27FC236}">
              <a16:creationId xmlns:a16="http://schemas.microsoft.com/office/drawing/2014/main" id="{4FED8973-C344-4A2C-9722-675D47F5B7B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734" name="Text Box 62">
          <a:extLst>
            <a:ext uri="{FF2B5EF4-FFF2-40B4-BE49-F238E27FC236}">
              <a16:creationId xmlns:a16="http://schemas.microsoft.com/office/drawing/2014/main" id="{E8AAF36D-0A05-4F41-BB9C-F79D7C29488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735" name="Text Box 63">
          <a:extLst>
            <a:ext uri="{FF2B5EF4-FFF2-40B4-BE49-F238E27FC236}">
              <a16:creationId xmlns:a16="http://schemas.microsoft.com/office/drawing/2014/main" id="{F258DE47-35F8-487F-952B-47DD9DFE3C3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736" name="Text Box 64">
          <a:extLst>
            <a:ext uri="{FF2B5EF4-FFF2-40B4-BE49-F238E27FC236}">
              <a16:creationId xmlns:a16="http://schemas.microsoft.com/office/drawing/2014/main" id="{38A0C075-2690-4523-9093-1CE763CF18F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737" name="Text Box 66">
          <a:extLst>
            <a:ext uri="{FF2B5EF4-FFF2-40B4-BE49-F238E27FC236}">
              <a16:creationId xmlns:a16="http://schemas.microsoft.com/office/drawing/2014/main" id="{92A265FF-0E0F-408E-B527-C580EBC859B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738" name="Text Box 67">
          <a:extLst>
            <a:ext uri="{FF2B5EF4-FFF2-40B4-BE49-F238E27FC236}">
              <a16:creationId xmlns:a16="http://schemas.microsoft.com/office/drawing/2014/main" id="{5768DBFB-CF30-423C-9B3A-75EA646775E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739" name="Text Box 68">
          <a:extLst>
            <a:ext uri="{FF2B5EF4-FFF2-40B4-BE49-F238E27FC236}">
              <a16:creationId xmlns:a16="http://schemas.microsoft.com/office/drawing/2014/main" id="{57CDD115-B51F-4C36-B94C-5D91D8C99A9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740" name="Text Box 69">
          <a:extLst>
            <a:ext uri="{FF2B5EF4-FFF2-40B4-BE49-F238E27FC236}">
              <a16:creationId xmlns:a16="http://schemas.microsoft.com/office/drawing/2014/main" id="{E0B3AF30-06CD-4D94-B643-ACD9969C8FE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741" name="Text Box 70">
          <a:extLst>
            <a:ext uri="{FF2B5EF4-FFF2-40B4-BE49-F238E27FC236}">
              <a16:creationId xmlns:a16="http://schemas.microsoft.com/office/drawing/2014/main" id="{475F8E84-E722-4D73-B0C3-5BE0B53D937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742" name="Text Box 71">
          <a:extLst>
            <a:ext uri="{FF2B5EF4-FFF2-40B4-BE49-F238E27FC236}">
              <a16:creationId xmlns:a16="http://schemas.microsoft.com/office/drawing/2014/main" id="{9451B10E-1583-4F45-A253-A73040ADF76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743" name="Text Box 72">
          <a:extLst>
            <a:ext uri="{FF2B5EF4-FFF2-40B4-BE49-F238E27FC236}">
              <a16:creationId xmlns:a16="http://schemas.microsoft.com/office/drawing/2014/main" id="{A085EA17-BA68-4769-B293-BE4AEAA85E5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744" name="Text Box 73">
          <a:extLst>
            <a:ext uri="{FF2B5EF4-FFF2-40B4-BE49-F238E27FC236}">
              <a16:creationId xmlns:a16="http://schemas.microsoft.com/office/drawing/2014/main" id="{7FC76432-BA19-46FD-8C5F-12E54E6E457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745" name="Text Box 74">
          <a:extLst>
            <a:ext uri="{FF2B5EF4-FFF2-40B4-BE49-F238E27FC236}">
              <a16:creationId xmlns:a16="http://schemas.microsoft.com/office/drawing/2014/main" id="{19E50F5D-7F41-417C-9850-FD99DA31A61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746" name="Text Box 75">
          <a:extLst>
            <a:ext uri="{FF2B5EF4-FFF2-40B4-BE49-F238E27FC236}">
              <a16:creationId xmlns:a16="http://schemas.microsoft.com/office/drawing/2014/main" id="{D2FC3096-DC51-4AA6-AC40-7419BA292E2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747" name="Text Box 77">
          <a:extLst>
            <a:ext uri="{FF2B5EF4-FFF2-40B4-BE49-F238E27FC236}">
              <a16:creationId xmlns:a16="http://schemas.microsoft.com/office/drawing/2014/main" id="{01485AD5-3725-42F3-86E1-3FB1E542CBB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748" name="Text Box 78">
          <a:extLst>
            <a:ext uri="{FF2B5EF4-FFF2-40B4-BE49-F238E27FC236}">
              <a16:creationId xmlns:a16="http://schemas.microsoft.com/office/drawing/2014/main" id="{355B2189-255D-4DB5-B97D-02B409F690C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749" name="Text Box 80">
          <a:extLst>
            <a:ext uri="{FF2B5EF4-FFF2-40B4-BE49-F238E27FC236}">
              <a16:creationId xmlns:a16="http://schemas.microsoft.com/office/drawing/2014/main" id="{C9E157C0-F90D-4364-A48E-0A3583BCC75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750" name="Text Box 81">
          <a:extLst>
            <a:ext uri="{FF2B5EF4-FFF2-40B4-BE49-F238E27FC236}">
              <a16:creationId xmlns:a16="http://schemas.microsoft.com/office/drawing/2014/main" id="{973AE5C8-DA58-47BA-A81E-531ADFEFF2F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751" name="Text Box 39">
          <a:extLst>
            <a:ext uri="{FF2B5EF4-FFF2-40B4-BE49-F238E27FC236}">
              <a16:creationId xmlns:a16="http://schemas.microsoft.com/office/drawing/2014/main" id="{86C35AAB-B50F-494C-A312-3F35BA6359D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752" name="Text Box 40">
          <a:extLst>
            <a:ext uri="{FF2B5EF4-FFF2-40B4-BE49-F238E27FC236}">
              <a16:creationId xmlns:a16="http://schemas.microsoft.com/office/drawing/2014/main" id="{51FD8B9B-6E33-4625-9E42-95B7C3E18C4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753" name="Text Box 41">
          <a:extLst>
            <a:ext uri="{FF2B5EF4-FFF2-40B4-BE49-F238E27FC236}">
              <a16:creationId xmlns:a16="http://schemas.microsoft.com/office/drawing/2014/main" id="{E25C3C27-B0C4-4495-8011-07089EAD637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754" name="Text Box 42">
          <a:extLst>
            <a:ext uri="{FF2B5EF4-FFF2-40B4-BE49-F238E27FC236}">
              <a16:creationId xmlns:a16="http://schemas.microsoft.com/office/drawing/2014/main" id="{F8114E6A-4F1E-4E0D-802C-1E0E3E25422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755" name="Text Box 43">
          <a:extLst>
            <a:ext uri="{FF2B5EF4-FFF2-40B4-BE49-F238E27FC236}">
              <a16:creationId xmlns:a16="http://schemas.microsoft.com/office/drawing/2014/main" id="{5DB78441-6222-4CC5-AA3E-E40A28F8FA9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756" name="Text Box 44">
          <a:extLst>
            <a:ext uri="{FF2B5EF4-FFF2-40B4-BE49-F238E27FC236}">
              <a16:creationId xmlns:a16="http://schemas.microsoft.com/office/drawing/2014/main" id="{D6C8C4F3-5873-405B-87D4-321B76C54A1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757" name="Text Box 45">
          <a:extLst>
            <a:ext uri="{FF2B5EF4-FFF2-40B4-BE49-F238E27FC236}">
              <a16:creationId xmlns:a16="http://schemas.microsoft.com/office/drawing/2014/main" id="{DC7372B0-727D-4CA4-B0B0-AC5DD1D1481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758" name="Text Box 46">
          <a:extLst>
            <a:ext uri="{FF2B5EF4-FFF2-40B4-BE49-F238E27FC236}">
              <a16:creationId xmlns:a16="http://schemas.microsoft.com/office/drawing/2014/main" id="{76E8EB07-932E-4743-9516-2FF1ECAE2BD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759" name="Text Box 47">
          <a:extLst>
            <a:ext uri="{FF2B5EF4-FFF2-40B4-BE49-F238E27FC236}">
              <a16:creationId xmlns:a16="http://schemas.microsoft.com/office/drawing/2014/main" id="{724C8CC0-1838-4045-AACB-6B66F82641F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760" name="Text Box 48">
          <a:extLst>
            <a:ext uri="{FF2B5EF4-FFF2-40B4-BE49-F238E27FC236}">
              <a16:creationId xmlns:a16="http://schemas.microsoft.com/office/drawing/2014/main" id="{3B4C1903-7B9C-49AB-88AB-E377C63A550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761" name="Text Box 55">
          <a:extLst>
            <a:ext uri="{FF2B5EF4-FFF2-40B4-BE49-F238E27FC236}">
              <a16:creationId xmlns:a16="http://schemas.microsoft.com/office/drawing/2014/main" id="{BABD484B-CFDC-488E-AD46-5B38113F940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762" name="Text Box 56">
          <a:extLst>
            <a:ext uri="{FF2B5EF4-FFF2-40B4-BE49-F238E27FC236}">
              <a16:creationId xmlns:a16="http://schemas.microsoft.com/office/drawing/2014/main" id="{B188CDCB-7D94-41E1-A900-CE6C714C6AE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763" name="Text Box 57">
          <a:extLst>
            <a:ext uri="{FF2B5EF4-FFF2-40B4-BE49-F238E27FC236}">
              <a16:creationId xmlns:a16="http://schemas.microsoft.com/office/drawing/2014/main" id="{83698D53-2537-4F0A-A6F7-47EE5A923D3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764" name="Text Box 58">
          <a:extLst>
            <a:ext uri="{FF2B5EF4-FFF2-40B4-BE49-F238E27FC236}">
              <a16:creationId xmlns:a16="http://schemas.microsoft.com/office/drawing/2014/main" id="{7AB33E3B-F17C-4505-9D81-21E72640EEF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765" name="Text Box 59">
          <a:extLst>
            <a:ext uri="{FF2B5EF4-FFF2-40B4-BE49-F238E27FC236}">
              <a16:creationId xmlns:a16="http://schemas.microsoft.com/office/drawing/2014/main" id="{440AE491-89B8-4B5A-B884-1822C8118A1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766" name="Text Box 60">
          <a:extLst>
            <a:ext uri="{FF2B5EF4-FFF2-40B4-BE49-F238E27FC236}">
              <a16:creationId xmlns:a16="http://schemas.microsoft.com/office/drawing/2014/main" id="{A744DF2B-CCAA-473B-830D-515CE3216F4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767" name="Text Box 61">
          <a:extLst>
            <a:ext uri="{FF2B5EF4-FFF2-40B4-BE49-F238E27FC236}">
              <a16:creationId xmlns:a16="http://schemas.microsoft.com/office/drawing/2014/main" id="{42D47585-9D6F-43C9-8608-DAA1E858305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768" name="Text Box 62">
          <a:extLst>
            <a:ext uri="{FF2B5EF4-FFF2-40B4-BE49-F238E27FC236}">
              <a16:creationId xmlns:a16="http://schemas.microsoft.com/office/drawing/2014/main" id="{D2D17C81-6BCC-4655-9D4D-D6B0208B781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769" name="Text Box 63">
          <a:extLst>
            <a:ext uri="{FF2B5EF4-FFF2-40B4-BE49-F238E27FC236}">
              <a16:creationId xmlns:a16="http://schemas.microsoft.com/office/drawing/2014/main" id="{D40A0DC4-48A9-4ADB-991B-ED555765CA4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770" name="Text Box 64">
          <a:extLst>
            <a:ext uri="{FF2B5EF4-FFF2-40B4-BE49-F238E27FC236}">
              <a16:creationId xmlns:a16="http://schemas.microsoft.com/office/drawing/2014/main" id="{811DCE3E-98CD-43F2-9AB7-6846362EF54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771" name="Text Box 66">
          <a:extLst>
            <a:ext uri="{FF2B5EF4-FFF2-40B4-BE49-F238E27FC236}">
              <a16:creationId xmlns:a16="http://schemas.microsoft.com/office/drawing/2014/main" id="{FC903882-3796-4A79-AA10-BAE95C9DA09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772" name="Text Box 67">
          <a:extLst>
            <a:ext uri="{FF2B5EF4-FFF2-40B4-BE49-F238E27FC236}">
              <a16:creationId xmlns:a16="http://schemas.microsoft.com/office/drawing/2014/main" id="{0476F1E4-8887-4EE8-834C-1EB244A7689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773" name="Text Box 68">
          <a:extLst>
            <a:ext uri="{FF2B5EF4-FFF2-40B4-BE49-F238E27FC236}">
              <a16:creationId xmlns:a16="http://schemas.microsoft.com/office/drawing/2014/main" id="{C1475A98-9693-4D2F-B53C-8729AF2515A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774" name="Text Box 69">
          <a:extLst>
            <a:ext uri="{FF2B5EF4-FFF2-40B4-BE49-F238E27FC236}">
              <a16:creationId xmlns:a16="http://schemas.microsoft.com/office/drawing/2014/main" id="{CB36E824-F3AC-4689-A695-B5DE00DDC75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775" name="Text Box 70">
          <a:extLst>
            <a:ext uri="{FF2B5EF4-FFF2-40B4-BE49-F238E27FC236}">
              <a16:creationId xmlns:a16="http://schemas.microsoft.com/office/drawing/2014/main" id="{6CAB5AC3-8CBF-4D61-9A19-D3286993A1B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776" name="Text Box 71">
          <a:extLst>
            <a:ext uri="{FF2B5EF4-FFF2-40B4-BE49-F238E27FC236}">
              <a16:creationId xmlns:a16="http://schemas.microsoft.com/office/drawing/2014/main" id="{E4337876-140B-49F8-A32D-B50CF39D315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777" name="Text Box 72">
          <a:extLst>
            <a:ext uri="{FF2B5EF4-FFF2-40B4-BE49-F238E27FC236}">
              <a16:creationId xmlns:a16="http://schemas.microsoft.com/office/drawing/2014/main" id="{007576FE-9DCC-4DCA-876E-DCB06BF7B7F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778" name="Text Box 73">
          <a:extLst>
            <a:ext uri="{FF2B5EF4-FFF2-40B4-BE49-F238E27FC236}">
              <a16:creationId xmlns:a16="http://schemas.microsoft.com/office/drawing/2014/main" id="{773255EF-BF77-4AA3-BFE0-4301B2654B7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779" name="Text Box 74">
          <a:extLst>
            <a:ext uri="{FF2B5EF4-FFF2-40B4-BE49-F238E27FC236}">
              <a16:creationId xmlns:a16="http://schemas.microsoft.com/office/drawing/2014/main" id="{6DA6A03B-4FAD-4911-ACEB-8584209B642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780" name="Text Box 75">
          <a:extLst>
            <a:ext uri="{FF2B5EF4-FFF2-40B4-BE49-F238E27FC236}">
              <a16:creationId xmlns:a16="http://schemas.microsoft.com/office/drawing/2014/main" id="{C44FC52C-B0E8-4F48-9406-0631F54D0F9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781" name="Text Box 77">
          <a:extLst>
            <a:ext uri="{FF2B5EF4-FFF2-40B4-BE49-F238E27FC236}">
              <a16:creationId xmlns:a16="http://schemas.microsoft.com/office/drawing/2014/main" id="{B6C62720-F468-4A3F-8DDA-0B966AD8185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782" name="Text Box 78">
          <a:extLst>
            <a:ext uri="{FF2B5EF4-FFF2-40B4-BE49-F238E27FC236}">
              <a16:creationId xmlns:a16="http://schemas.microsoft.com/office/drawing/2014/main" id="{ED1B5C78-A923-484E-866D-277914DA9C2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783" name="Text Box 80">
          <a:extLst>
            <a:ext uri="{FF2B5EF4-FFF2-40B4-BE49-F238E27FC236}">
              <a16:creationId xmlns:a16="http://schemas.microsoft.com/office/drawing/2014/main" id="{F979B154-3B86-45B4-9B0E-01C9B3CF27F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784" name="Text Box 81">
          <a:extLst>
            <a:ext uri="{FF2B5EF4-FFF2-40B4-BE49-F238E27FC236}">
              <a16:creationId xmlns:a16="http://schemas.microsoft.com/office/drawing/2014/main" id="{DD727522-ACD8-4023-AE53-10B9BB656D5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785" name="Text Box 39">
          <a:extLst>
            <a:ext uri="{FF2B5EF4-FFF2-40B4-BE49-F238E27FC236}">
              <a16:creationId xmlns:a16="http://schemas.microsoft.com/office/drawing/2014/main" id="{E51332EE-6BC9-4BAA-A030-F5F5DB7D4CB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786" name="Text Box 40">
          <a:extLst>
            <a:ext uri="{FF2B5EF4-FFF2-40B4-BE49-F238E27FC236}">
              <a16:creationId xmlns:a16="http://schemas.microsoft.com/office/drawing/2014/main" id="{EFA42691-F6C3-4A1D-BD34-A3A1F94DB21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787" name="Text Box 41">
          <a:extLst>
            <a:ext uri="{FF2B5EF4-FFF2-40B4-BE49-F238E27FC236}">
              <a16:creationId xmlns:a16="http://schemas.microsoft.com/office/drawing/2014/main" id="{B8290A75-ED3B-4AB7-ADA7-9D175E03091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788" name="Text Box 42">
          <a:extLst>
            <a:ext uri="{FF2B5EF4-FFF2-40B4-BE49-F238E27FC236}">
              <a16:creationId xmlns:a16="http://schemas.microsoft.com/office/drawing/2014/main" id="{38F41880-7CD2-42AB-8C98-79A894DC61F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789" name="Text Box 43">
          <a:extLst>
            <a:ext uri="{FF2B5EF4-FFF2-40B4-BE49-F238E27FC236}">
              <a16:creationId xmlns:a16="http://schemas.microsoft.com/office/drawing/2014/main" id="{37F746A1-D67E-48AB-9F7E-F48ED0E3C26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790" name="Text Box 44">
          <a:extLst>
            <a:ext uri="{FF2B5EF4-FFF2-40B4-BE49-F238E27FC236}">
              <a16:creationId xmlns:a16="http://schemas.microsoft.com/office/drawing/2014/main" id="{BB7BC65D-9CAA-4248-B597-5E289BA0D82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791" name="Text Box 45">
          <a:extLst>
            <a:ext uri="{FF2B5EF4-FFF2-40B4-BE49-F238E27FC236}">
              <a16:creationId xmlns:a16="http://schemas.microsoft.com/office/drawing/2014/main" id="{A743E200-334C-4CAE-ACFF-F994D4829E6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792" name="Text Box 46">
          <a:extLst>
            <a:ext uri="{FF2B5EF4-FFF2-40B4-BE49-F238E27FC236}">
              <a16:creationId xmlns:a16="http://schemas.microsoft.com/office/drawing/2014/main" id="{2D2F3DF3-907C-4469-B642-1859FAB6BD1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793" name="Text Box 47">
          <a:extLst>
            <a:ext uri="{FF2B5EF4-FFF2-40B4-BE49-F238E27FC236}">
              <a16:creationId xmlns:a16="http://schemas.microsoft.com/office/drawing/2014/main" id="{97F0BCD3-5C70-4079-8D85-4734532E528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794" name="Text Box 48">
          <a:extLst>
            <a:ext uri="{FF2B5EF4-FFF2-40B4-BE49-F238E27FC236}">
              <a16:creationId xmlns:a16="http://schemas.microsoft.com/office/drawing/2014/main" id="{5ABB6367-D639-4737-8F1D-DB965876956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795" name="Text Box 55">
          <a:extLst>
            <a:ext uri="{FF2B5EF4-FFF2-40B4-BE49-F238E27FC236}">
              <a16:creationId xmlns:a16="http://schemas.microsoft.com/office/drawing/2014/main" id="{3B0CED48-7E52-4271-8040-0551EC18046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796" name="Text Box 56">
          <a:extLst>
            <a:ext uri="{FF2B5EF4-FFF2-40B4-BE49-F238E27FC236}">
              <a16:creationId xmlns:a16="http://schemas.microsoft.com/office/drawing/2014/main" id="{BDE0B5F1-C557-4CAC-A11B-674A56EB85B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797" name="Text Box 57">
          <a:extLst>
            <a:ext uri="{FF2B5EF4-FFF2-40B4-BE49-F238E27FC236}">
              <a16:creationId xmlns:a16="http://schemas.microsoft.com/office/drawing/2014/main" id="{08B016B6-5472-401B-936D-21D7DB952D3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798" name="Text Box 58">
          <a:extLst>
            <a:ext uri="{FF2B5EF4-FFF2-40B4-BE49-F238E27FC236}">
              <a16:creationId xmlns:a16="http://schemas.microsoft.com/office/drawing/2014/main" id="{DFCB7E73-1DCD-4C0A-9899-2A567764CA2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799" name="Text Box 59">
          <a:extLst>
            <a:ext uri="{FF2B5EF4-FFF2-40B4-BE49-F238E27FC236}">
              <a16:creationId xmlns:a16="http://schemas.microsoft.com/office/drawing/2014/main" id="{D33B41F6-DD6F-4EF1-8C02-62B78F48592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800" name="Text Box 60">
          <a:extLst>
            <a:ext uri="{FF2B5EF4-FFF2-40B4-BE49-F238E27FC236}">
              <a16:creationId xmlns:a16="http://schemas.microsoft.com/office/drawing/2014/main" id="{10A27F55-67C2-49D9-A32E-1357209D5BC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801" name="Text Box 61">
          <a:extLst>
            <a:ext uri="{FF2B5EF4-FFF2-40B4-BE49-F238E27FC236}">
              <a16:creationId xmlns:a16="http://schemas.microsoft.com/office/drawing/2014/main" id="{3058128C-4CB8-4B85-87C0-7472119E651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802" name="Text Box 62">
          <a:extLst>
            <a:ext uri="{FF2B5EF4-FFF2-40B4-BE49-F238E27FC236}">
              <a16:creationId xmlns:a16="http://schemas.microsoft.com/office/drawing/2014/main" id="{7883604F-DEE5-4D93-92E1-0C4815B69AF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803" name="Text Box 63">
          <a:extLst>
            <a:ext uri="{FF2B5EF4-FFF2-40B4-BE49-F238E27FC236}">
              <a16:creationId xmlns:a16="http://schemas.microsoft.com/office/drawing/2014/main" id="{90CA0778-34D9-4740-9401-FF0F6455D95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804" name="Text Box 64">
          <a:extLst>
            <a:ext uri="{FF2B5EF4-FFF2-40B4-BE49-F238E27FC236}">
              <a16:creationId xmlns:a16="http://schemas.microsoft.com/office/drawing/2014/main" id="{F9D33AB8-F76F-4CAA-A42E-0F45FC5E290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805" name="Text Box 66">
          <a:extLst>
            <a:ext uri="{FF2B5EF4-FFF2-40B4-BE49-F238E27FC236}">
              <a16:creationId xmlns:a16="http://schemas.microsoft.com/office/drawing/2014/main" id="{68AB7B46-A288-415A-A234-736AC642CF8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806" name="Text Box 67">
          <a:extLst>
            <a:ext uri="{FF2B5EF4-FFF2-40B4-BE49-F238E27FC236}">
              <a16:creationId xmlns:a16="http://schemas.microsoft.com/office/drawing/2014/main" id="{56244398-D338-48C0-836A-6CB8250F2D3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807" name="Text Box 68">
          <a:extLst>
            <a:ext uri="{FF2B5EF4-FFF2-40B4-BE49-F238E27FC236}">
              <a16:creationId xmlns:a16="http://schemas.microsoft.com/office/drawing/2014/main" id="{5729BBAF-513F-49BB-8C8A-58557565B83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808" name="Text Box 69">
          <a:extLst>
            <a:ext uri="{FF2B5EF4-FFF2-40B4-BE49-F238E27FC236}">
              <a16:creationId xmlns:a16="http://schemas.microsoft.com/office/drawing/2014/main" id="{F2480817-1EAD-47E5-B9D0-0CED61AFF0D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809" name="Text Box 70">
          <a:extLst>
            <a:ext uri="{FF2B5EF4-FFF2-40B4-BE49-F238E27FC236}">
              <a16:creationId xmlns:a16="http://schemas.microsoft.com/office/drawing/2014/main" id="{66C1C25F-2668-4B45-9735-DB1D49C4B14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810" name="Text Box 71">
          <a:extLst>
            <a:ext uri="{FF2B5EF4-FFF2-40B4-BE49-F238E27FC236}">
              <a16:creationId xmlns:a16="http://schemas.microsoft.com/office/drawing/2014/main" id="{D3CA6CAF-C9C1-4BE3-8A78-DC28DB33409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811" name="Text Box 72">
          <a:extLst>
            <a:ext uri="{FF2B5EF4-FFF2-40B4-BE49-F238E27FC236}">
              <a16:creationId xmlns:a16="http://schemas.microsoft.com/office/drawing/2014/main" id="{5ACE4DB6-8DB9-462D-AE8E-76C2306D205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812" name="Text Box 73">
          <a:extLst>
            <a:ext uri="{FF2B5EF4-FFF2-40B4-BE49-F238E27FC236}">
              <a16:creationId xmlns:a16="http://schemas.microsoft.com/office/drawing/2014/main" id="{B96019CC-1DE0-4A91-BCD8-C1B4DF42D5D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813" name="Text Box 74">
          <a:extLst>
            <a:ext uri="{FF2B5EF4-FFF2-40B4-BE49-F238E27FC236}">
              <a16:creationId xmlns:a16="http://schemas.microsoft.com/office/drawing/2014/main" id="{4306D17F-B869-419E-9A1F-608B5CFA91C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814" name="Text Box 50">
          <a:extLst>
            <a:ext uri="{FF2B5EF4-FFF2-40B4-BE49-F238E27FC236}">
              <a16:creationId xmlns:a16="http://schemas.microsoft.com/office/drawing/2014/main" id="{74C037AE-FEBE-4083-823E-F98579B4F79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815" name="Text Box 52">
          <a:extLst>
            <a:ext uri="{FF2B5EF4-FFF2-40B4-BE49-F238E27FC236}">
              <a16:creationId xmlns:a16="http://schemas.microsoft.com/office/drawing/2014/main" id="{FE4E46EA-E854-4478-B7C4-66F065B00BF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816" name="Text Box 53">
          <a:extLst>
            <a:ext uri="{FF2B5EF4-FFF2-40B4-BE49-F238E27FC236}">
              <a16:creationId xmlns:a16="http://schemas.microsoft.com/office/drawing/2014/main" id="{2921A5D1-0FF1-4C8F-AF4B-76E6FF12CDE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817" name="Text Box 39">
          <a:extLst>
            <a:ext uri="{FF2B5EF4-FFF2-40B4-BE49-F238E27FC236}">
              <a16:creationId xmlns:a16="http://schemas.microsoft.com/office/drawing/2014/main" id="{118532E3-CD0B-4987-B9EF-D2C6DF28870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818" name="Text Box 40">
          <a:extLst>
            <a:ext uri="{FF2B5EF4-FFF2-40B4-BE49-F238E27FC236}">
              <a16:creationId xmlns:a16="http://schemas.microsoft.com/office/drawing/2014/main" id="{A46379A8-5FB0-4CE2-ABAF-E0C9DE43C7C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819" name="Text Box 41">
          <a:extLst>
            <a:ext uri="{FF2B5EF4-FFF2-40B4-BE49-F238E27FC236}">
              <a16:creationId xmlns:a16="http://schemas.microsoft.com/office/drawing/2014/main" id="{C577307C-B2AE-42DB-A8FD-A0B0936DFA7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820" name="Text Box 42">
          <a:extLst>
            <a:ext uri="{FF2B5EF4-FFF2-40B4-BE49-F238E27FC236}">
              <a16:creationId xmlns:a16="http://schemas.microsoft.com/office/drawing/2014/main" id="{C05CB9C0-F482-4913-AE94-5981801DBA7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821" name="Text Box 43">
          <a:extLst>
            <a:ext uri="{FF2B5EF4-FFF2-40B4-BE49-F238E27FC236}">
              <a16:creationId xmlns:a16="http://schemas.microsoft.com/office/drawing/2014/main" id="{45A5C37B-1DFD-4D8A-B280-66D1E489547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822" name="Text Box 44">
          <a:extLst>
            <a:ext uri="{FF2B5EF4-FFF2-40B4-BE49-F238E27FC236}">
              <a16:creationId xmlns:a16="http://schemas.microsoft.com/office/drawing/2014/main" id="{10460815-963E-4711-BF8E-9889E7C71AC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823" name="Text Box 45">
          <a:extLst>
            <a:ext uri="{FF2B5EF4-FFF2-40B4-BE49-F238E27FC236}">
              <a16:creationId xmlns:a16="http://schemas.microsoft.com/office/drawing/2014/main" id="{0EB6E1F8-6878-4A97-9CEC-B4984454D26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824" name="Text Box 46">
          <a:extLst>
            <a:ext uri="{FF2B5EF4-FFF2-40B4-BE49-F238E27FC236}">
              <a16:creationId xmlns:a16="http://schemas.microsoft.com/office/drawing/2014/main" id="{EF69B524-5709-41CD-B345-5793EEFBC8A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825" name="Text Box 47">
          <a:extLst>
            <a:ext uri="{FF2B5EF4-FFF2-40B4-BE49-F238E27FC236}">
              <a16:creationId xmlns:a16="http://schemas.microsoft.com/office/drawing/2014/main" id="{060C5401-ACB8-4BF7-B70D-96C81314DE9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826" name="Text Box 48">
          <a:extLst>
            <a:ext uri="{FF2B5EF4-FFF2-40B4-BE49-F238E27FC236}">
              <a16:creationId xmlns:a16="http://schemas.microsoft.com/office/drawing/2014/main" id="{F84E87B7-9014-45D6-902D-CB84E6D0E31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827" name="Text Box 55">
          <a:extLst>
            <a:ext uri="{FF2B5EF4-FFF2-40B4-BE49-F238E27FC236}">
              <a16:creationId xmlns:a16="http://schemas.microsoft.com/office/drawing/2014/main" id="{740FEC18-6E76-4F03-8076-3FA0AED2D2C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828" name="Text Box 56">
          <a:extLst>
            <a:ext uri="{FF2B5EF4-FFF2-40B4-BE49-F238E27FC236}">
              <a16:creationId xmlns:a16="http://schemas.microsoft.com/office/drawing/2014/main" id="{0830F0B5-7BC6-4E43-81C5-FFADF4EBE2C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829" name="Text Box 57">
          <a:extLst>
            <a:ext uri="{FF2B5EF4-FFF2-40B4-BE49-F238E27FC236}">
              <a16:creationId xmlns:a16="http://schemas.microsoft.com/office/drawing/2014/main" id="{7886E2C6-C0D3-4005-8734-E8EC3BD62C6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830" name="Text Box 58">
          <a:extLst>
            <a:ext uri="{FF2B5EF4-FFF2-40B4-BE49-F238E27FC236}">
              <a16:creationId xmlns:a16="http://schemas.microsoft.com/office/drawing/2014/main" id="{F6C1EFC0-1EB6-40AB-B982-AE642B5E859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831" name="Text Box 59">
          <a:extLst>
            <a:ext uri="{FF2B5EF4-FFF2-40B4-BE49-F238E27FC236}">
              <a16:creationId xmlns:a16="http://schemas.microsoft.com/office/drawing/2014/main" id="{536B4C29-7112-4EF5-9CB9-2EBCB804035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832" name="Text Box 60">
          <a:extLst>
            <a:ext uri="{FF2B5EF4-FFF2-40B4-BE49-F238E27FC236}">
              <a16:creationId xmlns:a16="http://schemas.microsoft.com/office/drawing/2014/main" id="{C3B3D149-DDB6-42C9-B67B-1CC5EB96210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833" name="Text Box 61">
          <a:extLst>
            <a:ext uri="{FF2B5EF4-FFF2-40B4-BE49-F238E27FC236}">
              <a16:creationId xmlns:a16="http://schemas.microsoft.com/office/drawing/2014/main" id="{6114C756-BDC1-4877-B937-04CDCC6CAA5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834" name="Text Box 62">
          <a:extLst>
            <a:ext uri="{FF2B5EF4-FFF2-40B4-BE49-F238E27FC236}">
              <a16:creationId xmlns:a16="http://schemas.microsoft.com/office/drawing/2014/main" id="{A7AAA7B5-BFEF-424A-9828-E646DF12533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835" name="Text Box 63">
          <a:extLst>
            <a:ext uri="{FF2B5EF4-FFF2-40B4-BE49-F238E27FC236}">
              <a16:creationId xmlns:a16="http://schemas.microsoft.com/office/drawing/2014/main" id="{1E2644FE-1B6D-45FA-BAD5-061BC16457F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836" name="Text Box 64">
          <a:extLst>
            <a:ext uri="{FF2B5EF4-FFF2-40B4-BE49-F238E27FC236}">
              <a16:creationId xmlns:a16="http://schemas.microsoft.com/office/drawing/2014/main" id="{EA290975-33E8-4E00-B797-03449ED9CDE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837" name="Text Box 66">
          <a:extLst>
            <a:ext uri="{FF2B5EF4-FFF2-40B4-BE49-F238E27FC236}">
              <a16:creationId xmlns:a16="http://schemas.microsoft.com/office/drawing/2014/main" id="{D5161EAB-9BD6-41F7-AB98-B5719EBBC07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838" name="Text Box 67">
          <a:extLst>
            <a:ext uri="{FF2B5EF4-FFF2-40B4-BE49-F238E27FC236}">
              <a16:creationId xmlns:a16="http://schemas.microsoft.com/office/drawing/2014/main" id="{2A17852A-04DA-410C-BECB-DACAAF2B5DE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839" name="Text Box 68">
          <a:extLst>
            <a:ext uri="{FF2B5EF4-FFF2-40B4-BE49-F238E27FC236}">
              <a16:creationId xmlns:a16="http://schemas.microsoft.com/office/drawing/2014/main" id="{F381F8F1-F451-488D-8889-A1793791E1C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840" name="Text Box 69">
          <a:extLst>
            <a:ext uri="{FF2B5EF4-FFF2-40B4-BE49-F238E27FC236}">
              <a16:creationId xmlns:a16="http://schemas.microsoft.com/office/drawing/2014/main" id="{20B7BDB3-2890-49A2-9473-0702728843D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841" name="Text Box 70">
          <a:extLst>
            <a:ext uri="{FF2B5EF4-FFF2-40B4-BE49-F238E27FC236}">
              <a16:creationId xmlns:a16="http://schemas.microsoft.com/office/drawing/2014/main" id="{3DE51138-7DB5-453C-864B-60B1E80FF0D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842" name="Text Box 71">
          <a:extLst>
            <a:ext uri="{FF2B5EF4-FFF2-40B4-BE49-F238E27FC236}">
              <a16:creationId xmlns:a16="http://schemas.microsoft.com/office/drawing/2014/main" id="{5A5EC62E-3251-4DC7-8B90-1A3A0DCBEDC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843" name="Text Box 72">
          <a:extLst>
            <a:ext uri="{FF2B5EF4-FFF2-40B4-BE49-F238E27FC236}">
              <a16:creationId xmlns:a16="http://schemas.microsoft.com/office/drawing/2014/main" id="{9F359A2D-2B9A-4CD0-9D91-FBE2B6D6D12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844" name="Text Box 73">
          <a:extLst>
            <a:ext uri="{FF2B5EF4-FFF2-40B4-BE49-F238E27FC236}">
              <a16:creationId xmlns:a16="http://schemas.microsoft.com/office/drawing/2014/main" id="{36E64C71-5C45-46EE-A84B-C97BEAE4A45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845" name="Text Box 74">
          <a:extLst>
            <a:ext uri="{FF2B5EF4-FFF2-40B4-BE49-F238E27FC236}">
              <a16:creationId xmlns:a16="http://schemas.microsoft.com/office/drawing/2014/main" id="{EDEF1AB9-8A68-4587-9835-9F6BE99C13B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846" name="Text Box 75">
          <a:extLst>
            <a:ext uri="{FF2B5EF4-FFF2-40B4-BE49-F238E27FC236}">
              <a16:creationId xmlns:a16="http://schemas.microsoft.com/office/drawing/2014/main" id="{0B55F86A-B672-426F-A9F4-843C2F00243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847" name="Text Box 77">
          <a:extLst>
            <a:ext uri="{FF2B5EF4-FFF2-40B4-BE49-F238E27FC236}">
              <a16:creationId xmlns:a16="http://schemas.microsoft.com/office/drawing/2014/main" id="{88C62C05-8445-42CE-8B8F-047F76B563B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848" name="Text Box 78">
          <a:extLst>
            <a:ext uri="{FF2B5EF4-FFF2-40B4-BE49-F238E27FC236}">
              <a16:creationId xmlns:a16="http://schemas.microsoft.com/office/drawing/2014/main" id="{CE7F9F7A-F6F0-45BA-9EFC-55872EE8C8A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849" name="Text Box 80">
          <a:extLst>
            <a:ext uri="{FF2B5EF4-FFF2-40B4-BE49-F238E27FC236}">
              <a16:creationId xmlns:a16="http://schemas.microsoft.com/office/drawing/2014/main" id="{CC046008-98A3-4A7C-994E-37BCD7A1634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850" name="Text Box 81">
          <a:extLst>
            <a:ext uri="{FF2B5EF4-FFF2-40B4-BE49-F238E27FC236}">
              <a16:creationId xmlns:a16="http://schemas.microsoft.com/office/drawing/2014/main" id="{9B2D254F-97C1-4EA5-B0EF-1D7378C8E28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851" name="Text Box 39">
          <a:extLst>
            <a:ext uri="{FF2B5EF4-FFF2-40B4-BE49-F238E27FC236}">
              <a16:creationId xmlns:a16="http://schemas.microsoft.com/office/drawing/2014/main" id="{4D347E37-180E-42BE-A77A-0CEED3BFB29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852" name="Text Box 40">
          <a:extLst>
            <a:ext uri="{FF2B5EF4-FFF2-40B4-BE49-F238E27FC236}">
              <a16:creationId xmlns:a16="http://schemas.microsoft.com/office/drawing/2014/main" id="{D4816ED5-4902-4788-A706-1B6BCE81513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853" name="Text Box 41">
          <a:extLst>
            <a:ext uri="{FF2B5EF4-FFF2-40B4-BE49-F238E27FC236}">
              <a16:creationId xmlns:a16="http://schemas.microsoft.com/office/drawing/2014/main" id="{88C7FA6F-F858-4454-A4D8-2ED4DE2EDF2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854" name="Text Box 42">
          <a:extLst>
            <a:ext uri="{FF2B5EF4-FFF2-40B4-BE49-F238E27FC236}">
              <a16:creationId xmlns:a16="http://schemas.microsoft.com/office/drawing/2014/main" id="{51839F92-BF23-4BCD-B66A-2920719E241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855" name="Text Box 43">
          <a:extLst>
            <a:ext uri="{FF2B5EF4-FFF2-40B4-BE49-F238E27FC236}">
              <a16:creationId xmlns:a16="http://schemas.microsoft.com/office/drawing/2014/main" id="{36B2312B-C796-402B-81B1-7BB532CBE01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856" name="Text Box 44">
          <a:extLst>
            <a:ext uri="{FF2B5EF4-FFF2-40B4-BE49-F238E27FC236}">
              <a16:creationId xmlns:a16="http://schemas.microsoft.com/office/drawing/2014/main" id="{E69DB871-4936-4D9B-89B9-921A35E9743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857" name="Text Box 45">
          <a:extLst>
            <a:ext uri="{FF2B5EF4-FFF2-40B4-BE49-F238E27FC236}">
              <a16:creationId xmlns:a16="http://schemas.microsoft.com/office/drawing/2014/main" id="{B03F4BCA-F617-4630-A20A-D12010BD006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858" name="Text Box 46">
          <a:extLst>
            <a:ext uri="{FF2B5EF4-FFF2-40B4-BE49-F238E27FC236}">
              <a16:creationId xmlns:a16="http://schemas.microsoft.com/office/drawing/2014/main" id="{B23C0A33-7798-4EB9-8FC8-BA42E112E56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859" name="Text Box 47">
          <a:extLst>
            <a:ext uri="{FF2B5EF4-FFF2-40B4-BE49-F238E27FC236}">
              <a16:creationId xmlns:a16="http://schemas.microsoft.com/office/drawing/2014/main" id="{AB328B6C-210F-4B9A-A41D-61E158CA1C9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860" name="Text Box 48">
          <a:extLst>
            <a:ext uri="{FF2B5EF4-FFF2-40B4-BE49-F238E27FC236}">
              <a16:creationId xmlns:a16="http://schemas.microsoft.com/office/drawing/2014/main" id="{A7110C6C-9A8F-42F5-9734-1FC7666C69D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861" name="Text Box 55">
          <a:extLst>
            <a:ext uri="{FF2B5EF4-FFF2-40B4-BE49-F238E27FC236}">
              <a16:creationId xmlns:a16="http://schemas.microsoft.com/office/drawing/2014/main" id="{363E454F-09D8-4543-933E-1EE058A9033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862" name="Text Box 56">
          <a:extLst>
            <a:ext uri="{FF2B5EF4-FFF2-40B4-BE49-F238E27FC236}">
              <a16:creationId xmlns:a16="http://schemas.microsoft.com/office/drawing/2014/main" id="{0F56E8CB-9A49-40BD-8984-0275327BCAA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863" name="Text Box 57">
          <a:extLst>
            <a:ext uri="{FF2B5EF4-FFF2-40B4-BE49-F238E27FC236}">
              <a16:creationId xmlns:a16="http://schemas.microsoft.com/office/drawing/2014/main" id="{78041252-5344-4FD7-97A5-86A88B51117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864" name="Text Box 58">
          <a:extLst>
            <a:ext uri="{FF2B5EF4-FFF2-40B4-BE49-F238E27FC236}">
              <a16:creationId xmlns:a16="http://schemas.microsoft.com/office/drawing/2014/main" id="{DFB4338F-8BA8-47F8-B2A5-6F72AA80711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865" name="Text Box 59">
          <a:extLst>
            <a:ext uri="{FF2B5EF4-FFF2-40B4-BE49-F238E27FC236}">
              <a16:creationId xmlns:a16="http://schemas.microsoft.com/office/drawing/2014/main" id="{087CD3AE-7E61-49E7-8DDC-072632D4E55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866" name="Text Box 60">
          <a:extLst>
            <a:ext uri="{FF2B5EF4-FFF2-40B4-BE49-F238E27FC236}">
              <a16:creationId xmlns:a16="http://schemas.microsoft.com/office/drawing/2014/main" id="{6AB4984C-94DA-4342-B9FF-E0D06D4DE66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867" name="Text Box 61">
          <a:extLst>
            <a:ext uri="{FF2B5EF4-FFF2-40B4-BE49-F238E27FC236}">
              <a16:creationId xmlns:a16="http://schemas.microsoft.com/office/drawing/2014/main" id="{16834CBE-F8FC-4CCE-86D6-983D3CF90A4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868" name="Text Box 62">
          <a:extLst>
            <a:ext uri="{FF2B5EF4-FFF2-40B4-BE49-F238E27FC236}">
              <a16:creationId xmlns:a16="http://schemas.microsoft.com/office/drawing/2014/main" id="{0EE7CF5B-A97D-49FC-930D-F4492CBD49A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869" name="Text Box 63">
          <a:extLst>
            <a:ext uri="{FF2B5EF4-FFF2-40B4-BE49-F238E27FC236}">
              <a16:creationId xmlns:a16="http://schemas.microsoft.com/office/drawing/2014/main" id="{36B4051B-7C76-4536-81D4-CD1A1E05041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870" name="Text Box 64">
          <a:extLst>
            <a:ext uri="{FF2B5EF4-FFF2-40B4-BE49-F238E27FC236}">
              <a16:creationId xmlns:a16="http://schemas.microsoft.com/office/drawing/2014/main" id="{5D01A5B0-3422-4ACB-B7D1-838C047B7C1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871" name="Text Box 66">
          <a:extLst>
            <a:ext uri="{FF2B5EF4-FFF2-40B4-BE49-F238E27FC236}">
              <a16:creationId xmlns:a16="http://schemas.microsoft.com/office/drawing/2014/main" id="{CD7DC516-0F3E-42E6-A67F-DE580352FEC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872" name="Text Box 67">
          <a:extLst>
            <a:ext uri="{FF2B5EF4-FFF2-40B4-BE49-F238E27FC236}">
              <a16:creationId xmlns:a16="http://schemas.microsoft.com/office/drawing/2014/main" id="{081A5349-4A8F-40E6-8251-3173F993082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873" name="Text Box 68">
          <a:extLst>
            <a:ext uri="{FF2B5EF4-FFF2-40B4-BE49-F238E27FC236}">
              <a16:creationId xmlns:a16="http://schemas.microsoft.com/office/drawing/2014/main" id="{70884208-CA76-4D5D-953A-68587F0DB33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874" name="Text Box 69">
          <a:extLst>
            <a:ext uri="{FF2B5EF4-FFF2-40B4-BE49-F238E27FC236}">
              <a16:creationId xmlns:a16="http://schemas.microsoft.com/office/drawing/2014/main" id="{305769DA-E9A5-44AB-80B5-E5F232CB97C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875" name="Text Box 70">
          <a:extLst>
            <a:ext uri="{FF2B5EF4-FFF2-40B4-BE49-F238E27FC236}">
              <a16:creationId xmlns:a16="http://schemas.microsoft.com/office/drawing/2014/main" id="{95EB1616-62E1-471B-B46D-C7CD5601803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876" name="Text Box 71">
          <a:extLst>
            <a:ext uri="{FF2B5EF4-FFF2-40B4-BE49-F238E27FC236}">
              <a16:creationId xmlns:a16="http://schemas.microsoft.com/office/drawing/2014/main" id="{24907853-D0A1-4DC3-B1FA-343155F883A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877" name="Text Box 72">
          <a:extLst>
            <a:ext uri="{FF2B5EF4-FFF2-40B4-BE49-F238E27FC236}">
              <a16:creationId xmlns:a16="http://schemas.microsoft.com/office/drawing/2014/main" id="{D14A30F2-FBD3-41A6-8321-1FC0A8FD44C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878" name="Text Box 73">
          <a:extLst>
            <a:ext uri="{FF2B5EF4-FFF2-40B4-BE49-F238E27FC236}">
              <a16:creationId xmlns:a16="http://schemas.microsoft.com/office/drawing/2014/main" id="{3F9D33CA-B7EE-455A-ABF0-DCF59DFCFA3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879" name="Text Box 74">
          <a:extLst>
            <a:ext uri="{FF2B5EF4-FFF2-40B4-BE49-F238E27FC236}">
              <a16:creationId xmlns:a16="http://schemas.microsoft.com/office/drawing/2014/main" id="{78332598-73E3-455C-B324-82A91BD4C21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880" name="Text Box 75">
          <a:extLst>
            <a:ext uri="{FF2B5EF4-FFF2-40B4-BE49-F238E27FC236}">
              <a16:creationId xmlns:a16="http://schemas.microsoft.com/office/drawing/2014/main" id="{930B9E17-0954-45F5-9F7D-6576685B877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881" name="Text Box 77">
          <a:extLst>
            <a:ext uri="{FF2B5EF4-FFF2-40B4-BE49-F238E27FC236}">
              <a16:creationId xmlns:a16="http://schemas.microsoft.com/office/drawing/2014/main" id="{A7E7097D-0388-4E54-A85B-1D2D59A881C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882" name="Text Box 78">
          <a:extLst>
            <a:ext uri="{FF2B5EF4-FFF2-40B4-BE49-F238E27FC236}">
              <a16:creationId xmlns:a16="http://schemas.microsoft.com/office/drawing/2014/main" id="{38FF8A67-6F28-4F92-B2CE-D762E26D9BF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883" name="Text Box 80">
          <a:extLst>
            <a:ext uri="{FF2B5EF4-FFF2-40B4-BE49-F238E27FC236}">
              <a16:creationId xmlns:a16="http://schemas.microsoft.com/office/drawing/2014/main" id="{3477BF5B-E970-4B8D-A8FC-8965F3A088D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884" name="Text Box 81">
          <a:extLst>
            <a:ext uri="{FF2B5EF4-FFF2-40B4-BE49-F238E27FC236}">
              <a16:creationId xmlns:a16="http://schemas.microsoft.com/office/drawing/2014/main" id="{876D6FFC-BE0C-417E-B0FB-D996556969F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885" name="Text Box 39">
          <a:extLst>
            <a:ext uri="{FF2B5EF4-FFF2-40B4-BE49-F238E27FC236}">
              <a16:creationId xmlns:a16="http://schemas.microsoft.com/office/drawing/2014/main" id="{63052B2D-23C6-422C-B198-A361D465349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886" name="Text Box 40">
          <a:extLst>
            <a:ext uri="{FF2B5EF4-FFF2-40B4-BE49-F238E27FC236}">
              <a16:creationId xmlns:a16="http://schemas.microsoft.com/office/drawing/2014/main" id="{F3B4931B-DAC6-4C65-BB3F-DF31F3FAA50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887" name="Text Box 41">
          <a:extLst>
            <a:ext uri="{FF2B5EF4-FFF2-40B4-BE49-F238E27FC236}">
              <a16:creationId xmlns:a16="http://schemas.microsoft.com/office/drawing/2014/main" id="{99498AB7-63F7-48A7-B24E-2ED88FF3780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888" name="Text Box 42">
          <a:extLst>
            <a:ext uri="{FF2B5EF4-FFF2-40B4-BE49-F238E27FC236}">
              <a16:creationId xmlns:a16="http://schemas.microsoft.com/office/drawing/2014/main" id="{DDFFC91B-DA32-454B-B947-240F3B6D26B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889" name="Text Box 43">
          <a:extLst>
            <a:ext uri="{FF2B5EF4-FFF2-40B4-BE49-F238E27FC236}">
              <a16:creationId xmlns:a16="http://schemas.microsoft.com/office/drawing/2014/main" id="{96F6E426-7699-43F3-9C98-1F98AD6EE30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890" name="Text Box 44">
          <a:extLst>
            <a:ext uri="{FF2B5EF4-FFF2-40B4-BE49-F238E27FC236}">
              <a16:creationId xmlns:a16="http://schemas.microsoft.com/office/drawing/2014/main" id="{8CF6B611-F3B7-4EDD-A718-4C1E543050B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891" name="Text Box 45">
          <a:extLst>
            <a:ext uri="{FF2B5EF4-FFF2-40B4-BE49-F238E27FC236}">
              <a16:creationId xmlns:a16="http://schemas.microsoft.com/office/drawing/2014/main" id="{C569EEB7-0036-4A33-829F-871C6000F4B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892" name="Text Box 46">
          <a:extLst>
            <a:ext uri="{FF2B5EF4-FFF2-40B4-BE49-F238E27FC236}">
              <a16:creationId xmlns:a16="http://schemas.microsoft.com/office/drawing/2014/main" id="{A747DA7B-FA77-43C4-886A-6DB5E153E4F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893" name="Text Box 47">
          <a:extLst>
            <a:ext uri="{FF2B5EF4-FFF2-40B4-BE49-F238E27FC236}">
              <a16:creationId xmlns:a16="http://schemas.microsoft.com/office/drawing/2014/main" id="{6E66749F-D796-4C3D-ACF3-C85BCF084A2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894" name="Text Box 48">
          <a:extLst>
            <a:ext uri="{FF2B5EF4-FFF2-40B4-BE49-F238E27FC236}">
              <a16:creationId xmlns:a16="http://schemas.microsoft.com/office/drawing/2014/main" id="{A7FFB721-E06A-4FBB-8CAB-51A1FF908B3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895" name="Text Box 55">
          <a:extLst>
            <a:ext uri="{FF2B5EF4-FFF2-40B4-BE49-F238E27FC236}">
              <a16:creationId xmlns:a16="http://schemas.microsoft.com/office/drawing/2014/main" id="{9FDECC67-F614-45DA-9A99-C8B9423C296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896" name="Text Box 56">
          <a:extLst>
            <a:ext uri="{FF2B5EF4-FFF2-40B4-BE49-F238E27FC236}">
              <a16:creationId xmlns:a16="http://schemas.microsoft.com/office/drawing/2014/main" id="{CF6550FB-FF44-42C2-962C-E4A22FA40DF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897" name="Text Box 57">
          <a:extLst>
            <a:ext uri="{FF2B5EF4-FFF2-40B4-BE49-F238E27FC236}">
              <a16:creationId xmlns:a16="http://schemas.microsoft.com/office/drawing/2014/main" id="{70AF0204-BDFF-4604-9A5D-341E144DDF1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898" name="Text Box 58">
          <a:extLst>
            <a:ext uri="{FF2B5EF4-FFF2-40B4-BE49-F238E27FC236}">
              <a16:creationId xmlns:a16="http://schemas.microsoft.com/office/drawing/2014/main" id="{327DBA3F-91F2-47DA-B656-E28EFAA5F3F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899" name="Text Box 59">
          <a:extLst>
            <a:ext uri="{FF2B5EF4-FFF2-40B4-BE49-F238E27FC236}">
              <a16:creationId xmlns:a16="http://schemas.microsoft.com/office/drawing/2014/main" id="{D308E045-4CBB-496E-AF49-A079418BE12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900" name="Text Box 60">
          <a:extLst>
            <a:ext uri="{FF2B5EF4-FFF2-40B4-BE49-F238E27FC236}">
              <a16:creationId xmlns:a16="http://schemas.microsoft.com/office/drawing/2014/main" id="{595242B3-4C47-42F4-87D7-A29879DF161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901" name="Text Box 61">
          <a:extLst>
            <a:ext uri="{FF2B5EF4-FFF2-40B4-BE49-F238E27FC236}">
              <a16:creationId xmlns:a16="http://schemas.microsoft.com/office/drawing/2014/main" id="{EC50D736-4E0B-4F1D-BE1E-39A7AFF6D59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902" name="Text Box 62">
          <a:extLst>
            <a:ext uri="{FF2B5EF4-FFF2-40B4-BE49-F238E27FC236}">
              <a16:creationId xmlns:a16="http://schemas.microsoft.com/office/drawing/2014/main" id="{DD85789F-9712-4866-B70D-8A3FF411C62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903" name="Text Box 63">
          <a:extLst>
            <a:ext uri="{FF2B5EF4-FFF2-40B4-BE49-F238E27FC236}">
              <a16:creationId xmlns:a16="http://schemas.microsoft.com/office/drawing/2014/main" id="{82183188-3B00-4CF4-BC9A-5FBFFCEB345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904" name="Text Box 64">
          <a:extLst>
            <a:ext uri="{FF2B5EF4-FFF2-40B4-BE49-F238E27FC236}">
              <a16:creationId xmlns:a16="http://schemas.microsoft.com/office/drawing/2014/main" id="{8B0A3249-7351-49CE-8C03-6C4F7569C57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905" name="Text Box 66">
          <a:extLst>
            <a:ext uri="{FF2B5EF4-FFF2-40B4-BE49-F238E27FC236}">
              <a16:creationId xmlns:a16="http://schemas.microsoft.com/office/drawing/2014/main" id="{E3119318-1798-4C82-93AB-D7046489D56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906" name="Text Box 67">
          <a:extLst>
            <a:ext uri="{FF2B5EF4-FFF2-40B4-BE49-F238E27FC236}">
              <a16:creationId xmlns:a16="http://schemas.microsoft.com/office/drawing/2014/main" id="{96A298D6-6E7D-4C26-9808-CE75F9FD8F6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907" name="Text Box 68">
          <a:extLst>
            <a:ext uri="{FF2B5EF4-FFF2-40B4-BE49-F238E27FC236}">
              <a16:creationId xmlns:a16="http://schemas.microsoft.com/office/drawing/2014/main" id="{75E60624-2F22-4597-81C4-A0C059F7366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908" name="Text Box 69">
          <a:extLst>
            <a:ext uri="{FF2B5EF4-FFF2-40B4-BE49-F238E27FC236}">
              <a16:creationId xmlns:a16="http://schemas.microsoft.com/office/drawing/2014/main" id="{5672FCEE-2DCF-408A-A606-43C8FD0A2AA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909" name="Text Box 70">
          <a:extLst>
            <a:ext uri="{FF2B5EF4-FFF2-40B4-BE49-F238E27FC236}">
              <a16:creationId xmlns:a16="http://schemas.microsoft.com/office/drawing/2014/main" id="{1D04DECF-2441-4363-82F1-73E3436874F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910" name="Text Box 71">
          <a:extLst>
            <a:ext uri="{FF2B5EF4-FFF2-40B4-BE49-F238E27FC236}">
              <a16:creationId xmlns:a16="http://schemas.microsoft.com/office/drawing/2014/main" id="{B2B00008-8727-4DEA-9BC8-E5B54102861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911" name="Text Box 72">
          <a:extLst>
            <a:ext uri="{FF2B5EF4-FFF2-40B4-BE49-F238E27FC236}">
              <a16:creationId xmlns:a16="http://schemas.microsoft.com/office/drawing/2014/main" id="{61C65327-E59F-4C9A-A92A-BC7E6981579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912" name="Text Box 73">
          <a:extLst>
            <a:ext uri="{FF2B5EF4-FFF2-40B4-BE49-F238E27FC236}">
              <a16:creationId xmlns:a16="http://schemas.microsoft.com/office/drawing/2014/main" id="{68A602CF-6948-4F7B-8D63-26738226383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913" name="Text Box 74">
          <a:extLst>
            <a:ext uri="{FF2B5EF4-FFF2-40B4-BE49-F238E27FC236}">
              <a16:creationId xmlns:a16="http://schemas.microsoft.com/office/drawing/2014/main" id="{621A1A0A-623A-4EC7-8EC8-927F8C857E0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914" name="Text Box 75">
          <a:extLst>
            <a:ext uri="{FF2B5EF4-FFF2-40B4-BE49-F238E27FC236}">
              <a16:creationId xmlns:a16="http://schemas.microsoft.com/office/drawing/2014/main" id="{DC86AA02-6A0C-4350-BF34-5B94073E9CD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915" name="Text Box 77">
          <a:extLst>
            <a:ext uri="{FF2B5EF4-FFF2-40B4-BE49-F238E27FC236}">
              <a16:creationId xmlns:a16="http://schemas.microsoft.com/office/drawing/2014/main" id="{30DE0B71-3A70-410F-A8F1-24CA89B3FD5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916" name="Text Box 78">
          <a:extLst>
            <a:ext uri="{FF2B5EF4-FFF2-40B4-BE49-F238E27FC236}">
              <a16:creationId xmlns:a16="http://schemas.microsoft.com/office/drawing/2014/main" id="{2F7EBAD8-43B5-4785-A060-6A885904E11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917" name="Text Box 80">
          <a:extLst>
            <a:ext uri="{FF2B5EF4-FFF2-40B4-BE49-F238E27FC236}">
              <a16:creationId xmlns:a16="http://schemas.microsoft.com/office/drawing/2014/main" id="{0AEEB119-E51E-4A79-A1F9-C2FE7C11C9D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918" name="Text Box 81">
          <a:extLst>
            <a:ext uri="{FF2B5EF4-FFF2-40B4-BE49-F238E27FC236}">
              <a16:creationId xmlns:a16="http://schemas.microsoft.com/office/drawing/2014/main" id="{A3B3C20B-8F11-496B-99B4-6E28BE941B3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919" name="Text Box 3">
          <a:extLst>
            <a:ext uri="{FF2B5EF4-FFF2-40B4-BE49-F238E27FC236}">
              <a16:creationId xmlns:a16="http://schemas.microsoft.com/office/drawing/2014/main" id="{6EA04E9F-202F-41C5-96BC-EE724067030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920" name="Text Box 4">
          <a:extLst>
            <a:ext uri="{FF2B5EF4-FFF2-40B4-BE49-F238E27FC236}">
              <a16:creationId xmlns:a16="http://schemas.microsoft.com/office/drawing/2014/main" id="{5D465AF2-52D7-44C0-A63B-D2541F2D47E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921" name="Text Box 5">
          <a:extLst>
            <a:ext uri="{FF2B5EF4-FFF2-40B4-BE49-F238E27FC236}">
              <a16:creationId xmlns:a16="http://schemas.microsoft.com/office/drawing/2014/main" id="{0DB35298-2389-4214-9D30-7B521ECFC2D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922" name="Text Box 6">
          <a:extLst>
            <a:ext uri="{FF2B5EF4-FFF2-40B4-BE49-F238E27FC236}">
              <a16:creationId xmlns:a16="http://schemas.microsoft.com/office/drawing/2014/main" id="{4446284D-9A59-4C8C-B879-4C900D9768A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923" name="Text Box 7">
          <a:extLst>
            <a:ext uri="{FF2B5EF4-FFF2-40B4-BE49-F238E27FC236}">
              <a16:creationId xmlns:a16="http://schemas.microsoft.com/office/drawing/2014/main" id="{83A791FC-3E51-4F86-9A8D-64A4465FAD9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924" name="Text Box 8">
          <a:extLst>
            <a:ext uri="{FF2B5EF4-FFF2-40B4-BE49-F238E27FC236}">
              <a16:creationId xmlns:a16="http://schemas.microsoft.com/office/drawing/2014/main" id="{CFA01694-7F21-4BEE-AF32-61DF35E8FE6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925" name="Text Box 9">
          <a:extLst>
            <a:ext uri="{FF2B5EF4-FFF2-40B4-BE49-F238E27FC236}">
              <a16:creationId xmlns:a16="http://schemas.microsoft.com/office/drawing/2014/main" id="{BC531805-AD53-4B85-9C54-BE330E3E714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926" name="Text Box 10">
          <a:extLst>
            <a:ext uri="{FF2B5EF4-FFF2-40B4-BE49-F238E27FC236}">
              <a16:creationId xmlns:a16="http://schemas.microsoft.com/office/drawing/2014/main" id="{9689D495-6FA6-4EAD-BE2D-281F356DD0D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927" name="Text Box 11">
          <a:extLst>
            <a:ext uri="{FF2B5EF4-FFF2-40B4-BE49-F238E27FC236}">
              <a16:creationId xmlns:a16="http://schemas.microsoft.com/office/drawing/2014/main" id="{329A89FD-1010-44FF-9002-6C388FDD68B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928" name="Text Box 12">
          <a:extLst>
            <a:ext uri="{FF2B5EF4-FFF2-40B4-BE49-F238E27FC236}">
              <a16:creationId xmlns:a16="http://schemas.microsoft.com/office/drawing/2014/main" id="{7297988A-1F78-4DA9-9561-82B22E2B1B9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929" name="Text Box 49">
          <a:extLst>
            <a:ext uri="{FF2B5EF4-FFF2-40B4-BE49-F238E27FC236}">
              <a16:creationId xmlns:a16="http://schemas.microsoft.com/office/drawing/2014/main" id="{01C53C27-6C84-4104-AD08-67C58CBF047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930" name="Text Box 50">
          <a:extLst>
            <a:ext uri="{FF2B5EF4-FFF2-40B4-BE49-F238E27FC236}">
              <a16:creationId xmlns:a16="http://schemas.microsoft.com/office/drawing/2014/main" id="{D700ECE8-0C9E-4ABE-B088-9980041387F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931" name="Text Box 52">
          <a:extLst>
            <a:ext uri="{FF2B5EF4-FFF2-40B4-BE49-F238E27FC236}">
              <a16:creationId xmlns:a16="http://schemas.microsoft.com/office/drawing/2014/main" id="{915B66CD-8FC9-458D-B546-723DE81E66D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932" name="Text Box 53">
          <a:extLst>
            <a:ext uri="{FF2B5EF4-FFF2-40B4-BE49-F238E27FC236}">
              <a16:creationId xmlns:a16="http://schemas.microsoft.com/office/drawing/2014/main" id="{C0D2BFC3-60A9-4CB1-AF5F-0FF18A66E56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933" name="Text Box 3">
          <a:extLst>
            <a:ext uri="{FF2B5EF4-FFF2-40B4-BE49-F238E27FC236}">
              <a16:creationId xmlns:a16="http://schemas.microsoft.com/office/drawing/2014/main" id="{07EE9E19-D075-4D61-A9D3-E0B052F1713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934" name="Text Box 4">
          <a:extLst>
            <a:ext uri="{FF2B5EF4-FFF2-40B4-BE49-F238E27FC236}">
              <a16:creationId xmlns:a16="http://schemas.microsoft.com/office/drawing/2014/main" id="{028E3C02-44C8-4761-9AF4-0FFC95832F0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935" name="Text Box 5">
          <a:extLst>
            <a:ext uri="{FF2B5EF4-FFF2-40B4-BE49-F238E27FC236}">
              <a16:creationId xmlns:a16="http://schemas.microsoft.com/office/drawing/2014/main" id="{A972F9D6-FC90-4A06-BF81-A4C1BF7E7FE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936" name="Text Box 6">
          <a:extLst>
            <a:ext uri="{FF2B5EF4-FFF2-40B4-BE49-F238E27FC236}">
              <a16:creationId xmlns:a16="http://schemas.microsoft.com/office/drawing/2014/main" id="{81F70A1D-7C88-46A5-B603-A93E05AE5FD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937" name="Text Box 7">
          <a:extLst>
            <a:ext uri="{FF2B5EF4-FFF2-40B4-BE49-F238E27FC236}">
              <a16:creationId xmlns:a16="http://schemas.microsoft.com/office/drawing/2014/main" id="{2F937A0C-7AB3-4DBE-91C2-82664EFC742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938" name="Text Box 8">
          <a:extLst>
            <a:ext uri="{FF2B5EF4-FFF2-40B4-BE49-F238E27FC236}">
              <a16:creationId xmlns:a16="http://schemas.microsoft.com/office/drawing/2014/main" id="{30A7FEC6-49F8-4F95-8F4F-29BF8E18F4D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939" name="Text Box 9">
          <a:extLst>
            <a:ext uri="{FF2B5EF4-FFF2-40B4-BE49-F238E27FC236}">
              <a16:creationId xmlns:a16="http://schemas.microsoft.com/office/drawing/2014/main" id="{DAA0BCDA-08C8-44EB-8C7A-D6F3EBD5B76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940" name="Text Box 10">
          <a:extLst>
            <a:ext uri="{FF2B5EF4-FFF2-40B4-BE49-F238E27FC236}">
              <a16:creationId xmlns:a16="http://schemas.microsoft.com/office/drawing/2014/main" id="{8E3EE875-85E3-476D-B750-DFAE2B3063C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941" name="Text Box 11">
          <a:extLst>
            <a:ext uri="{FF2B5EF4-FFF2-40B4-BE49-F238E27FC236}">
              <a16:creationId xmlns:a16="http://schemas.microsoft.com/office/drawing/2014/main" id="{16BA52B9-59D8-4F89-A7DE-4BB20E60052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942" name="Text Box 12">
          <a:extLst>
            <a:ext uri="{FF2B5EF4-FFF2-40B4-BE49-F238E27FC236}">
              <a16:creationId xmlns:a16="http://schemas.microsoft.com/office/drawing/2014/main" id="{1B8682C8-396C-4BDC-982A-96D97016173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943" name="Text Box 39">
          <a:extLst>
            <a:ext uri="{FF2B5EF4-FFF2-40B4-BE49-F238E27FC236}">
              <a16:creationId xmlns:a16="http://schemas.microsoft.com/office/drawing/2014/main" id="{5D2126D9-C855-4336-B37F-6C5519FA42D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944" name="Text Box 40">
          <a:extLst>
            <a:ext uri="{FF2B5EF4-FFF2-40B4-BE49-F238E27FC236}">
              <a16:creationId xmlns:a16="http://schemas.microsoft.com/office/drawing/2014/main" id="{E3A7B536-E468-4F46-9F96-A24BBAC1E53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945" name="Text Box 41">
          <a:extLst>
            <a:ext uri="{FF2B5EF4-FFF2-40B4-BE49-F238E27FC236}">
              <a16:creationId xmlns:a16="http://schemas.microsoft.com/office/drawing/2014/main" id="{8FD24FF2-C137-4B55-AB28-B529CB0B3D0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946" name="Text Box 42">
          <a:extLst>
            <a:ext uri="{FF2B5EF4-FFF2-40B4-BE49-F238E27FC236}">
              <a16:creationId xmlns:a16="http://schemas.microsoft.com/office/drawing/2014/main" id="{F0A02E9B-D9CA-4662-8639-922008C3EE4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947" name="Text Box 43">
          <a:extLst>
            <a:ext uri="{FF2B5EF4-FFF2-40B4-BE49-F238E27FC236}">
              <a16:creationId xmlns:a16="http://schemas.microsoft.com/office/drawing/2014/main" id="{34A28B3F-AF8C-4A88-ACA3-2DD6F50B8FC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948" name="Text Box 44">
          <a:extLst>
            <a:ext uri="{FF2B5EF4-FFF2-40B4-BE49-F238E27FC236}">
              <a16:creationId xmlns:a16="http://schemas.microsoft.com/office/drawing/2014/main" id="{8F008F9B-90D7-4C44-B9BD-70EBE2EB360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949" name="Text Box 45">
          <a:extLst>
            <a:ext uri="{FF2B5EF4-FFF2-40B4-BE49-F238E27FC236}">
              <a16:creationId xmlns:a16="http://schemas.microsoft.com/office/drawing/2014/main" id="{9DA8B6C7-FE90-434B-A51A-46E2454CEBA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950" name="Text Box 46">
          <a:extLst>
            <a:ext uri="{FF2B5EF4-FFF2-40B4-BE49-F238E27FC236}">
              <a16:creationId xmlns:a16="http://schemas.microsoft.com/office/drawing/2014/main" id="{F93F83D0-98C8-486B-BF5E-9557945E3E8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951" name="Text Box 47">
          <a:extLst>
            <a:ext uri="{FF2B5EF4-FFF2-40B4-BE49-F238E27FC236}">
              <a16:creationId xmlns:a16="http://schemas.microsoft.com/office/drawing/2014/main" id="{819B1DD2-08C7-4A06-B90F-DBC30798855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952" name="Text Box 48">
          <a:extLst>
            <a:ext uri="{FF2B5EF4-FFF2-40B4-BE49-F238E27FC236}">
              <a16:creationId xmlns:a16="http://schemas.microsoft.com/office/drawing/2014/main" id="{DBB71F16-70C3-43F8-A129-7EE8619A405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953" name="Text Box 49">
          <a:extLst>
            <a:ext uri="{FF2B5EF4-FFF2-40B4-BE49-F238E27FC236}">
              <a16:creationId xmlns:a16="http://schemas.microsoft.com/office/drawing/2014/main" id="{4A2192B2-5076-4CDA-8A3D-80393EDEF17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954" name="Text Box 50">
          <a:extLst>
            <a:ext uri="{FF2B5EF4-FFF2-40B4-BE49-F238E27FC236}">
              <a16:creationId xmlns:a16="http://schemas.microsoft.com/office/drawing/2014/main" id="{041CE86A-9682-4F73-963F-BD5E2A24E04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955" name="Text Box 52">
          <a:extLst>
            <a:ext uri="{FF2B5EF4-FFF2-40B4-BE49-F238E27FC236}">
              <a16:creationId xmlns:a16="http://schemas.microsoft.com/office/drawing/2014/main" id="{DB1ED5CB-763F-44A0-A0A0-8E39275F149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956" name="Text Box 53">
          <a:extLst>
            <a:ext uri="{FF2B5EF4-FFF2-40B4-BE49-F238E27FC236}">
              <a16:creationId xmlns:a16="http://schemas.microsoft.com/office/drawing/2014/main" id="{28903C84-C8A7-4F7B-8A2D-8691E38C1CC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957" name="Text Box 55">
          <a:extLst>
            <a:ext uri="{FF2B5EF4-FFF2-40B4-BE49-F238E27FC236}">
              <a16:creationId xmlns:a16="http://schemas.microsoft.com/office/drawing/2014/main" id="{DE60277E-A61B-45BD-92FA-47229EE240B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958" name="Text Box 56">
          <a:extLst>
            <a:ext uri="{FF2B5EF4-FFF2-40B4-BE49-F238E27FC236}">
              <a16:creationId xmlns:a16="http://schemas.microsoft.com/office/drawing/2014/main" id="{CC624791-999B-47D6-B876-FEBC09B0BE5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959" name="Text Box 57">
          <a:extLst>
            <a:ext uri="{FF2B5EF4-FFF2-40B4-BE49-F238E27FC236}">
              <a16:creationId xmlns:a16="http://schemas.microsoft.com/office/drawing/2014/main" id="{01A6DFA3-8A47-4D64-8622-9F1AA77EC45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960" name="Text Box 58">
          <a:extLst>
            <a:ext uri="{FF2B5EF4-FFF2-40B4-BE49-F238E27FC236}">
              <a16:creationId xmlns:a16="http://schemas.microsoft.com/office/drawing/2014/main" id="{209F4722-D79A-4E65-9236-0753B67E9A3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961" name="Text Box 59">
          <a:extLst>
            <a:ext uri="{FF2B5EF4-FFF2-40B4-BE49-F238E27FC236}">
              <a16:creationId xmlns:a16="http://schemas.microsoft.com/office/drawing/2014/main" id="{4F8E4DC3-CE3A-4706-879E-56C98903E67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962" name="Text Box 60">
          <a:extLst>
            <a:ext uri="{FF2B5EF4-FFF2-40B4-BE49-F238E27FC236}">
              <a16:creationId xmlns:a16="http://schemas.microsoft.com/office/drawing/2014/main" id="{D33F2491-F497-48F7-8C69-F27AB3A12B6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963" name="Text Box 61">
          <a:extLst>
            <a:ext uri="{FF2B5EF4-FFF2-40B4-BE49-F238E27FC236}">
              <a16:creationId xmlns:a16="http://schemas.microsoft.com/office/drawing/2014/main" id="{B76C4E70-87A5-4DF4-B39C-442DEFC3D5F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964" name="Text Box 62">
          <a:extLst>
            <a:ext uri="{FF2B5EF4-FFF2-40B4-BE49-F238E27FC236}">
              <a16:creationId xmlns:a16="http://schemas.microsoft.com/office/drawing/2014/main" id="{8D828754-8066-442E-A4E8-068236F2E98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965" name="Text Box 63">
          <a:extLst>
            <a:ext uri="{FF2B5EF4-FFF2-40B4-BE49-F238E27FC236}">
              <a16:creationId xmlns:a16="http://schemas.microsoft.com/office/drawing/2014/main" id="{A75E542C-29F5-4836-A53C-9AF056B6AD9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966" name="Text Box 64">
          <a:extLst>
            <a:ext uri="{FF2B5EF4-FFF2-40B4-BE49-F238E27FC236}">
              <a16:creationId xmlns:a16="http://schemas.microsoft.com/office/drawing/2014/main" id="{DA527C87-C21F-4412-B7BC-22C237265AF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967" name="Text Box 66">
          <a:extLst>
            <a:ext uri="{FF2B5EF4-FFF2-40B4-BE49-F238E27FC236}">
              <a16:creationId xmlns:a16="http://schemas.microsoft.com/office/drawing/2014/main" id="{930188C6-91F6-41BB-9BEA-C7541621211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968" name="Text Box 67">
          <a:extLst>
            <a:ext uri="{FF2B5EF4-FFF2-40B4-BE49-F238E27FC236}">
              <a16:creationId xmlns:a16="http://schemas.microsoft.com/office/drawing/2014/main" id="{8C05012B-9EE4-4760-A2DE-9365878F79B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969" name="Text Box 68">
          <a:extLst>
            <a:ext uri="{FF2B5EF4-FFF2-40B4-BE49-F238E27FC236}">
              <a16:creationId xmlns:a16="http://schemas.microsoft.com/office/drawing/2014/main" id="{8C6412EC-E302-4A64-B3A9-4A3F9374BFA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970" name="Text Box 69">
          <a:extLst>
            <a:ext uri="{FF2B5EF4-FFF2-40B4-BE49-F238E27FC236}">
              <a16:creationId xmlns:a16="http://schemas.microsoft.com/office/drawing/2014/main" id="{CE1989AE-3DB3-47C4-AAC2-F9AA38AF480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971" name="Text Box 70">
          <a:extLst>
            <a:ext uri="{FF2B5EF4-FFF2-40B4-BE49-F238E27FC236}">
              <a16:creationId xmlns:a16="http://schemas.microsoft.com/office/drawing/2014/main" id="{A35D6742-2B89-4DDC-96C0-5C4351EC1C4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972" name="Text Box 71">
          <a:extLst>
            <a:ext uri="{FF2B5EF4-FFF2-40B4-BE49-F238E27FC236}">
              <a16:creationId xmlns:a16="http://schemas.microsoft.com/office/drawing/2014/main" id="{CD6FAA57-5689-40A4-82B6-CEC2EEC84F4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973" name="Text Box 72">
          <a:extLst>
            <a:ext uri="{FF2B5EF4-FFF2-40B4-BE49-F238E27FC236}">
              <a16:creationId xmlns:a16="http://schemas.microsoft.com/office/drawing/2014/main" id="{43B78A1A-36B0-46BC-BA00-D5A28DF2049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974" name="Text Box 73">
          <a:extLst>
            <a:ext uri="{FF2B5EF4-FFF2-40B4-BE49-F238E27FC236}">
              <a16:creationId xmlns:a16="http://schemas.microsoft.com/office/drawing/2014/main" id="{41FFAD78-370E-497E-9869-9D13BBC235D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975" name="Text Box 74">
          <a:extLst>
            <a:ext uri="{FF2B5EF4-FFF2-40B4-BE49-F238E27FC236}">
              <a16:creationId xmlns:a16="http://schemas.microsoft.com/office/drawing/2014/main" id="{1A0CCF1C-DEC3-412F-8A3D-66F20A29382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976" name="Text Box 75">
          <a:extLst>
            <a:ext uri="{FF2B5EF4-FFF2-40B4-BE49-F238E27FC236}">
              <a16:creationId xmlns:a16="http://schemas.microsoft.com/office/drawing/2014/main" id="{03E2B5CD-A057-4170-BB70-74F94CA9F12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977" name="Text Box 77">
          <a:extLst>
            <a:ext uri="{FF2B5EF4-FFF2-40B4-BE49-F238E27FC236}">
              <a16:creationId xmlns:a16="http://schemas.microsoft.com/office/drawing/2014/main" id="{CA18421C-D099-4CD3-ACB3-FE92FF57D26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978" name="Text Box 78">
          <a:extLst>
            <a:ext uri="{FF2B5EF4-FFF2-40B4-BE49-F238E27FC236}">
              <a16:creationId xmlns:a16="http://schemas.microsoft.com/office/drawing/2014/main" id="{CAF3006D-CC5D-4AE4-89D6-93333CC4D86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979" name="Text Box 80">
          <a:extLst>
            <a:ext uri="{FF2B5EF4-FFF2-40B4-BE49-F238E27FC236}">
              <a16:creationId xmlns:a16="http://schemas.microsoft.com/office/drawing/2014/main" id="{B231191F-5963-4DCD-8801-0E9C27E505A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980" name="Text Box 81">
          <a:extLst>
            <a:ext uri="{FF2B5EF4-FFF2-40B4-BE49-F238E27FC236}">
              <a16:creationId xmlns:a16="http://schemas.microsoft.com/office/drawing/2014/main" id="{07B59EA9-FC54-4F86-AD9E-207407E7F04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981" name="Text Box 39">
          <a:extLst>
            <a:ext uri="{FF2B5EF4-FFF2-40B4-BE49-F238E27FC236}">
              <a16:creationId xmlns:a16="http://schemas.microsoft.com/office/drawing/2014/main" id="{51484372-6DC7-41BD-B3F9-8CACB1688D1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982" name="Text Box 40">
          <a:extLst>
            <a:ext uri="{FF2B5EF4-FFF2-40B4-BE49-F238E27FC236}">
              <a16:creationId xmlns:a16="http://schemas.microsoft.com/office/drawing/2014/main" id="{1577BDFE-3295-40E7-A63D-3B74B2F996B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983" name="Text Box 41">
          <a:extLst>
            <a:ext uri="{FF2B5EF4-FFF2-40B4-BE49-F238E27FC236}">
              <a16:creationId xmlns:a16="http://schemas.microsoft.com/office/drawing/2014/main" id="{843A5FCA-86AD-4C01-8C6A-18C723B2D74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984" name="Text Box 42">
          <a:extLst>
            <a:ext uri="{FF2B5EF4-FFF2-40B4-BE49-F238E27FC236}">
              <a16:creationId xmlns:a16="http://schemas.microsoft.com/office/drawing/2014/main" id="{36F4B5A3-8F64-4F98-94E5-E3566C36A64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985" name="Text Box 43">
          <a:extLst>
            <a:ext uri="{FF2B5EF4-FFF2-40B4-BE49-F238E27FC236}">
              <a16:creationId xmlns:a16="http://schemas.microsoft.com/office/drawing/2014/main" id="{7E653778-FEF0-401F-B211-439800B6AE1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986" name="Text Box 44">
          <a:extLst>
            <a:ext uri="{FF2B5EF4-FFF2-40B4-BE49-F238E27FC236}">
              <a16:creationId xmlns:a16="http://schemas.microsoft.com/office/drawing/2014/main" id="{D1A5F2F4-B72B-47E4-833B-13E061B0B22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987" name="Text Box 45">
          <a:extLst>
            <a:ext uri="{FF2B5EF4-FFF2-40B4-BE49-F238E27FC236}">
              <a16:creationId xmlns:a16="http://schemas.microsoft.com/office/drawing/2014/main" id="{F44CBB71-52AD-48A5-8305-9472B4D5788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988" name="Text Box 46">
          <a:extLst>
            <a:ext uri="{FF2B5EF4-FFF2-40B4-BE49-F238E27FC236}">
              <a16:creationId xmlns:a16="http://schemas.microsoft.com/office/drawing/2014/main" id="{20C7A201-6127-4868-9848-AD83A2A0635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989" name="Text Box 47">
          <a:extLst>
            <a:ext uri="{FF2B5EF4-FFF2-40B4-BE49-F238E27FC236}">
              <a16:creationId xmlns:a16="http://schemas.microsoft.com/office/drawing/2014/main" id="{B66F76C0-08E8-409B-809E-C9E9AA96EF7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990" name="Text Box 48">
          <a:extLst>
            <a:ext uri="{FF2B5EF4-FFF2-40B4-BE49-F238E27FC236}">
              <a16:creationId xmlns:a16="http://schemas.microsoft.com/office/drawing/2014/main" id="{38DC7B0D-51AB-48BE-B8EF-63D8A7E9722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991" name="Text Box 55">
          <a:extLst>
            <a:ext uri="{FF2B5EF4-FFF2-40B4-BE49-F238E27FC236}">
              <a16:creationId xmlns:a16="http://schemas.microsoft.com/office/drawing/2014/main" id="{8C57F2BC-0D86-44E1-9533-ACB60CE56AB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992" name="Text Box 56">
          <a:extLst>
            <a:ext uri="{FF2B5EF4-FFF2-40B4-BE49-F238E27FC236}">
              <a16:creationId xmlns:a16="http://schemas.microsoft.com/office/drawing/2014/main" id="{33626674-A83F-45AC-8D99-6A9335E81C0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993" name="Text Box 57">
          <a:extLst>
            <a:ext uri="{FF2B5EF4-FFF2-40B4-BE49-F238E27FC236}">
              <a16:creationId xmlns:a16="http://schemas.microsoft.com/office/drawing/2014/main" id="{AA47E772-A0CD-46DD-BDEA-11E34E5CCDC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994" name="Text Box 58">
          <a:extLst>
            <a:ext uri="{FF2B5EF4-FFF2-40B4-BE49-F238E27FC236}">
              <a16:creationId xmlns:a16="http://schemas.microsoft.com/office/drawing/2014/main" id="{19CD2F71-E076-4287-A5C7-1D656CE9FF9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995" name="Text Box 59">
          <a:extLst>
            <a:ext uri="{FF2B5EF4-FFF2-40B4-BE49-F238E27FC236}">
              <a16:creationId xmlns:a16="http://schemas.microsoft.com/office/drawing/2014/main" id="{EEB8C935-B2C2-4FD6-8503-69A39F03056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996" name="Text Box 60">
          <a:extLst>
            <a:ext uri="{FF2B5EF4-FFF2-40B4-BE49-F238E27FC236}">
              <a16:creationId xmlns:a16="http://schemas.microsoft.com/office/drawing/2014/main" id="{8A2414B1-12A6-4C09-9D98-500B6D54366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997" name="Text Box 61">
          <a:extLst>
            <a:ext uri="{FF2B5EF4-FFF2-40B4-BE49-F238E27FC236}">
              <a16:creationId xmlns:a16="http://schemas.microsoft.com/office/drawing/2014/main" id="{756A245D-3701-4577-9F16-AE48DEE577D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998" name="Text Box 62">
          <a:extLst>
            <a:ext uri="{FF2B5EF4-FFF2-40B4-BE49-F238E27FC236}">
              <a16:creationId xmlns:a16="http://schemas.microsoft.com/office/drawing/2014/main" id="{97DACD5A-CD0D-462E-A5BC-B21A8D186E4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999" name="Text Box 63">
          <a:extLst>
            <a:ext uri="{FF2B5EF4-FFF2-40B4-BE49-F238E27FC236}">
              <a16:creationId xmlns:a16="http://schemas.microsoft.com/office/drawing/2014/main" id="{C313640F-AE58-47BF-A294-F784976CB6F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000" name="Text Box 64">
          <a:extLst>
            <a:ext uri="{FF2B5EF4-FFF2-40B4-BE49-F238E27FC236}">
              <a16:creationId xmlns:a16="http://schemas.microsoft.com/office/drawing/2014/main" id="{7329B62B-4154-424E-AE96-5B28EE91C4C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001" name="Text Box 66">
          <a:extLst>
            <a:ext uri="{FF2B5EF4-FFF2-40B4-BE49-F238E27FC236}">
              <a16:creationId xmlns:a16="http://schemas.microsoft.com/office/drawing/2014/main" id="{B6B89174-1F71-4B81-9D06-B342ADB5B5E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002" name="Text Box 67">
          <a:extLst>
            <a:ext uri="{FF2B5EF4-FFF2-40B4-BE49-F238E27FC236}">
              <a16:creationId xmlns:a16="http://schemas.microsoft.com/office/drawing/2014/main" id="{27B86F51-68AD-4DEF-8FDE-70975B45AE3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003" name="Text Box 68">
          <a:extLst>
            <a:ext uri="{FF2B5EF4-FFF2-40B4-BE49-F238E27FC236}">
              <a16:creationId xmlns:a16="http://schemas.microsoft.com/office/drawing/2014/main" id="{DFB6D59E-B0EB-40A2-9C8A-EC7C05F76CB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004" name="Text Box 69">
          <a:extLst>
            <a:ext uri="{FF2B5EF4-FFF2-40B4-BE49-F238E27FC236}">
              <a16:creationId xmlns:a16="http://schemas.microsoft.com/office/drawing/2014/main" id="{81E3B443-1167-4359-B17C-DE073BBC710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005" name="Text Box 70">
          <a:extLst>
            <a:ext uri="{FF2B5EF4-FFF2-40B4-BE49-F238E27FC236}">
              <a16:creationId xmlns:a16="http://schemas.microsoft.com/office/drawing/2014/main" id="{B43A5FBC-9E16-457E-9710-77BF2B22FFE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006" name="Text Box 71">
          <a:extLst>
            <a:ext uri="{FF2B5EF4-FFF2-40B4-BE49-F238E27FC236}">
              <a16:creationId xmlns:a16="http://schemas.microsoft.com/office/drawing/2014/main" id="{F5FCFCD1-0FB3-4D09-876E-33CC58F811C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007" name="Text Box 72">
          <a:extLst>
            <a:ext uri="{FF2B5EF4-FFF2-40B4-BE49-F238E27FC236}">
              <a16:creationId xmlns:a16="http://schemas.microsoft.com/office/drawing/2014/main" id="{2A7D5010-71F0-4D79-8831-C39B8796E20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008" name="Text Box 73">
          <a:extLst>
            <a:ext uri="{FF2B5EF4-FFF2-40B4-BE49-F238E27FC236}">
              <a16:creationId xmlns:a16="http://schemas.microsoft.com/office/drawing/2014/main" id="{E3BDE2DB-12F2-4C7B-8369-E39670C93C0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009" name="Text Box 74">
          <a:extLst>
            <a:ext uri="{FF2B5EF4-FFF2-40B4-BE49-F238E27FC236}">
              <a16:creationId xmlns:a16="http://schemas.microsoft.com/office/drawing/2014/main" id="{7DFB58A8-96D7-423C-9223-C64C4C35976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010" name="Text Box 75">
          <a:extLst>
            <a:ext uri="{FF2B5EF4-FFF2-40B4-BE49-F238E27FC236}">
              <a16:creationId xmlns:a16="http://schemas.microsoft.com/office/drawing/2014/main" id="{DA32B4F4-5FFD-49D1-94E1-A768ED05DB3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011" name="Text Box 77">
          <a:extLst>
            <a:ext uri="{FF2B5EF4-FFF2-40B4-BE49-F238E27FC236}">
              <a16:creationId xmlns:a16="http://schemas.microsoft.com/office/drawing/2014/main" id="{C925260F-42E9-4740-9DAE-2755681381B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012" name="Text Box 78">
          <a:extLst>
            <a:ext uri="{FF2B5EF4-FFF2-40B4-BE49-F238E27FC236}">
              <a16:creationId xmlns:a16="http://schemas.microsoft.com/office/drawing/2014/main" id="{A34C3205-DC01-41A6-A2C9-B9798F6E0A7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013" name="Text Box 80">
          <a:extLst>
            <a:ext uri="{FF2B5EF4-FFF2-40B4-BE49-F238E27FC236}">
              <a16:creationId xmlns:a16="http://schemas.microsoft.com/office/drawing/2014/main" id="{EE98A8B9-295E-48E2-A47C-BD38230EC21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014" name="Text Box 81">
          <a:extLst>
            <a:ext uri="{FF2B5EF4-FFF2-40B4-BE49-F238E27FC236}">
              <a16:creationId xmlns:a16="http://schemas.microsoft.com/office/drawing/2014/main" id="{3F89C27A-8996-42BA-9706-27BE27D4246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015" name="Text Box 39">
          <a:extLst>
            <a:ext uri="{FF2B5EF4-FFF2-40B4-BE49-F238E27FC236}">
              <a16:creationId xmlns:a16="http://schemas.microsoft.com/office/drawing/2014/main" id="{B815948F-8649-4B98-94BB-3D75806FE64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016" name="Text Box 40">
          <a:extLst>
            <a:ext uri="{FF2B5EF4-FFF2-40B4-BE49-F238E27FC236}">
              <a16:creationId xmlns:a16="http://schemas.microsoft.com/office/drawing/2014/main" id="{92ED08AC-0139-45D9-8920-01F85C1DA92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017" name="Text Box 41">
          <a:extLst>
            <a:ext uri="{FF2B5EF4-FFF2-40B4-BE49-F238E27FC236}">
              <a16:creationId xmlns:a16="http://schemas.microsoft.com/office/drawing/2014/main" id="{4CD61A05-5A8F-41CC-BA25-214B033348A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018" name="Text Box 42">
          <a:extLst>
            <a:ext uri="{FF2B5EF4-FFF2-40B4-BE49-F238E27FC236}">
              <a16:creationId xmlns:a16="http://schemas.microsoft.com/office/drawing/2014/main" id="{E1A8B04B-022E-449D-88CE-52A94FF9308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019" name="Text Box 43">
          <a:extLst>
            <a:ext uri="{FF2B5EF4-FFF2-40B4-BE49-F238E27FC236}">
              <a16:creationId xmlns:a16="http://schemas.microsoft.com/office/drawing/2014/main" id="{F7DDF4BC-75AC-42AC-BF6B-7E15240CC41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020" name="Text Box 44">
          <a:extLst>
            <a:ext uri="{FF2B5EF4-FFF2-40B4-BE49-F238E27FC236}">
              <a16:creationId xmlns:a16="http://schemas.microsoft.com/office/drawing/2014/main" id="{77846072-1A2E-45C3-B94B-EBDD2E643E0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021" name="Text Box 45">
          <a:extLst>
            <a:ext uri="{FF2B5EF4-FFF2-40B4-BE49-F238E27FC236}">
              <a16:creationId xmlns:a16="http://schemas.microsoft.com/office/drawing/2014/main" id="{F828D9A0-D253-4C89-803F-045F052C47B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022" name="Text Box 46">
          <a:extLst>
            <a:ext uri="{FF2B5EF4-FFF2-40B4-BE49-F238E27FC236}">
              <a16:creationId xmlns:a16="http://schemas.microsoft.com/office/drawing/2014/main" id="{8A146975-736C-4F64-A5AB-96F7DF93F98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023" name="Text Box 47">
          <a:extLst>
            <a:ext uri="{FF2B5EF4-FFF2-40B4-BE49-F238E27FC236}">
              <a16:creationId xmlns:a16="http://schemas.microsoft.com/office/drawing/2014/main" id="{CBACA5D1-FEB8-4F75-8CFA-AD5F2FC3A8D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024" name="Text Box 48">
          <a:extLst>
            <a:ext uri="{FF2B5EF4-FFF2-40B4-BE49-F238E27FC236}">
              <a16:creationId xmlns:a16="http://schemas.microsoft.com/office/drawing/2014/main" id="{537C94F8-3221-48A3-87A6-7EEAFBD0214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025" name="Text Box 55">
          <a:extLst>
            <a:ext uri="{FF2B5EF4-FFF2-40B4-BE49-F238E27FC236}">
              <a16:creationId xmlns:a16="http://schemas.microsoft.com/office/drawing/2014/main" id="{EC47E875-5840-431F-9EF7-727F2347DAB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026" name="Text Box 56">
          <a:extLst>
            <a:ext uri="{FF2B5EF4-FFF2-40B4-BE49-F238E27FC236}">
              <a16:creationId xmlns:a16="http://schemas.microsoft.com/office/drawing/2014/main" id="{9C62C54E-D043-471B-B113-8E54B2F4968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027" name="Text Box 57">
          <a:extLst>
            <a:ext uri="{FF2B5EF4-FFF2-40B4-BE49-F238E27FC236}">
              <a16:creationId xmlns:a16="http://schemas.microsoft.com/office/drawing/2014/main" id="{3D906AB8-FCA7-4ACC-BD31-C2DB4FABC0A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028" name="Text Box 58">
          <a:extLst>
            <a:ext uri="{FF2B5EF4-FFF2-40B4-BE49-F238E27FC236}">
              <a16:creationId xmlns:a16="http://schemas.microsoft.com/office/drawing/2014/main" id="{EDD61BEA-25CD-4200-A6A1-627ABDA34C9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029" name="Text Box 59">
          <a:extLst>
            <a:ext uri="{FF2B5EF4-FFF2-40B4-BE49-F238E27FC236}">
              <a16:creationId xmlns:a16="http://schemas.microsoft.com/office/drawing/2014/main" id="{89278186-C918-4F20-91E1-2BCFCB2051E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030" name="Text Box 60">
          <a:extLst>
            <a:ext uri="{FF2B5EF4-FFF2-40B4-BE49-F238E27FC236}">
              <a16:creationId xmlns:a16="http://schemas.microsoft.com/office/drawing/2014/main" id="{0FCF97AE-3BF9-48ED-8B99-46B9D097FAE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031" name="Text Box 61">
          <a:extLst>
            <a:ext uri="{FF2B5EF4-FFF2-40B4-BE49-F238E27FC236}">
              <a16:creationId xmlns:a16="http://schemas.microsoft.com/office/drawing/2014/main" id="{3E1B90D7-DF20-4341-BD8F-5BCFA5C0981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032" name="Text Box 62">
          <a:extLst>
            <a:ext uri="{FF2B5EF4-FFF2-40B4-BE49-F238E27FC236}">
              <a16:creationId xmlns:a16="http://schemas.microsoft.com/office/drawing/2014/main" id="{63B8E7FC-9A9F-4A4A-8082-BFA7E7B8380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033" name="Text Box 63">
          <a:extLst>
            <a:ext uri="{FF2B5EF4-FFF2-40B4-BE49-F238E27FC236}">
              <a16:creationId xmlns:a16="http://schemas.microsoft.com/office/drawing/2014/main" id="{DFBF251F-E016-473A-8571-FADAA845ADC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034" name="Text Box 64">
          <a:extLst>
            <a:ext uri="{FF2B5EF4-FFF2-40B4-BE49-F238E27FC236}">
              <a16:creationId xmlns:a16="http://schemas.microsoft.com/office/drawing/2014/main" id="{F8829B58-298E-4F19-9B3B-BEA8EA23DFA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035" name="Text Box 66">
          <a:extLst>
            <a:ext uri="{FF2B5EF4-FFF2-40B4-BE49-F238E27FC236}">
              <a16:creationId xmlns:a16="http://schemas.microsoft.com/office/drawing/2014/main" id="{4244F157-376D-41AC-835B-A1B0C5437E8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036" name="Text Box 67">
          <a:extLst>
            <a:ext uri="{FF2B5EF4-FFF2-40B4-BE49-F238E27FC236}">
              <a16:creationId xmlns:a16="http://schemas.microsoft.com/office/drawing/2014/main" id="{CA098B08-5730-4ACC-B8BB-9514166D094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037" name="Text Box 68">
          <a:extLst>
            <a:ext uri="{FF2B5EF4-FFF2-40B4-BE49-F238E27FC236}">
              <a16:creationId xmlns:a16="http://schemas.microsoft.com/office/drawing/2014/main" id="{8F47EBD2-DDBE-4813-B979-0C0C6394278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038" name="Text Box 69">
          <a:extLst>
            <a:ext uri="{FF2B5EF4-FFF2-40B4-BE49-F238E27FC236}">
              <a16:creationId xmlns:a16="http://schemas.microsoft.com/office/drawing/2014/main" id="{5316F632-CA18-4AEF-96C1-09D7FA05BED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039" name="Text Box 70">
          <a:extLst>
            <a:ext uri="{FF2B5EF4-FFF2-40B4-BE49-F238E27FC236}">
              <a16:creationId xmlns:a16="http://schemas.microsoft.com/office/drawing/2014/main" id="{CE30E980-CBA0-4289-AE75-C07B47A3B6F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040" name="Text Box 71">
          <a:extLst>
            <a:ext uri="{FF2B5EF4-FFF2-40B4-BE49-F238E27FC236}">
              <a16:creationId xmlns:a16="http://schemas.microsoft.com/office/drawing/2014/main" id="{36E75EC1-7428-4619-9A37-C7B4DA75001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041" name="Text Box 72">
          <a:extLst>
            <a:ext uri="{FF2B5EF4-FFF2-40B4-BE49-F238E27FC236}">
              <a16:creationId xmlns:a16="http://schemas.microsoft.com/office/drawing/2014/main" id="{F350ADBD-6CC6-4AB1-B71E-DD2FCB4D916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042" name="Text Box 73">
          <a:extLst>
            <a:ext uri="{FF2B5EF4-FFF2-40B4-BE49-F238E27FC236}">
              <a16:creationId xmlns:a16="http://schemas.microsoft.com/office/drawing/2014/main" id="{40D4E049-705B-4947-94A3-572F83300F1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043" name="Text Box 74">
          <a:extLst>
            <a:ext uri="{FF2B5EF4-FFF2-40B4-BE49-F238E27FC236}">
              <a16:creationId xmlns:a16="http://schemas.microsoft.com/office/drawing/2014/main" id="{1154C2FB-060B-4861-AB5C-21D3B2411B5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044" name="Text Box 75">
          <a:extLst>
            <a:ext uri="{FF2B5EF4-FFF2-40B4-BE49-F238E27FC236}">
              <a16:creationId xmlns:a16="http://schemas.microsoft.com/office/drawing/2014/main" id="{7C760D33-036C-4654-8FC5-36F5423CA21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045" name="Text Box 77">
          <a:extLst>
            <a:ext uri="{FF2B5EF4-FFF2-40B4-BE49-F238E27FC236}">
              <a16:creationId xmlns:a16="http://schemas.microsoft.com/office/drawing/2014/main" id="{ACDA8A9F-5CCD-455D-9A6E-5F49D6BDAAD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046" name="Text Box 78">
          <a:extLst>
            <a:ext uri="{FF2B5EF4-FFF2-40B4-BE49-F238E27FC236}">
              <a16:creationId xmlns:a16="http://schemas.microsoft.com/office/drawing/2014/main" id="{A57BD5C1-D8D7-420D-9C32-64C5A937C30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047" name="Text Box 80">
          <a:extLst>
            <a:ext uri="{FF2B5EF4-FFF2-40B4-BE49-F238E27FC236}">
              <a16:creationId xmlns:a16="http://schemas.microsoft.com/office/drawing/2014/main" id="{4AE599B3-0E84-4528-BF76-0E20574EDE2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048" name="Text Box 81">
          <a:extLst>
            <a:ext uri="{FF2B5EF4-FFF2-40B4-BE49-F238E27FC236}">
              <a16:creationId xmlns:a16="http://schemas.microsoft.com/office/drawing/2014/main" id="{D749D044-FC42-41C2-9AC3-E1BFE713756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049" name="Text Box 39">
          <a:extLst>
            <a:ext uri="{FF2B5EF4-FFF2-40B4-BE49-F238E27FC236}">
              <a16:creationId xmlns:a16="http://schemas.microsoft.com/office/drawing/2014/main" id="{EA2381C2-0B1B-400B-8D52-32F312D6A48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050" name="Text Box 40">
          <a:extLst>
            <a:ext uri="{FF2B5EF4-FFF2-40B4-BE49-F238E27FC236}">
              <a16:creationId xmlns:a16="http://schemas.microsoft.com/office/drawing/2014/main" id="{5D94E499-E2AE-4399-B4FC-C21E2071860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051" name="Text Box 41">
          <a:extLst>
            <a:ext uri="{FF2B5EF4-FFF2-40B4-BE49-F238E27FC236}">
              <a16:creationId xmlns:a16="http://schemas.microsoft.com/office/drawing/2014/main" id="{09A56AEF-B005-49D5-A244-D1F50375A47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052" name="Text Box 42">
          <a:extLst>
            <a:ext uri="{FF2B5EF4-FFF2-40B4-BE49-F238E27FC236}">
              <a16:creationId xmlns:a16="http://schemas.microsoft.com/office/drawing/2014/main" id="{D7BB9BFA-4E5E-4D0D-A5A9-50132C31477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053" name="Text Box 43">
          <a:extLst>
            <a:ext uri="{FF2B5EF4-FFF2-40B4-BE49-F238E27FC236}">
              <a16:creationId xmlns:a16="http://schemas.microsoft.com/office/drawing/2014/main" id="{D549EAC0-6DFF-4BBE-83E2-9E40B78E96B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054" name="Text Box 44">
          <a:extLst>
            <a:ext uri="{FF2B5EF4-FFF2-40B4-BE49-F238E27FC236}">
              <a16:creationId xmlns:a16="http://schemas.microsoft.com/office/drawing/2014/main" id="{9F8D6AD0-F42D-4D91-8744-3948DB71D51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055" name="Text Box 45">
          <a:extLst>
            <a:ext uri="{FF2B5EF4-FFF2-40B4-BE49-F238E27FC236}">
              <a16:creationId xmlns:a16="http://schemas.microsoft.com/office/drawing/2014/main" id="{24891478-BF86-413A-9014-CE220C616FF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056" name="Text Box 46">
          <a:extLst>
            <a:ext uri="{FF2B5EF4-FFF2-40B4-BE49-F238E27FC236}">
              <a16:creationId xmlns:a16="http://schemas.microsoft.com/office/drawing/2014/main" id="{ACD1E536-936E-4A96-AE61-4910E3E157C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057" name="Text Box 47">
          <a:extLst>
            <a:ext uri="{FF2B5EF4-FFF2-40B4-BE49-F238E27FC236}">
              <a16:creationId xmlns:a16="http://schemas.microsoft.com/office/drawing/2014/main" id="{5B7D2597-F2E3-4C32-8655-42E7E01342D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058" name="Text Box 48">
          <a:extLst>
            <a:ext uri="{FF2B5EF4-FFF2-40B4-BE49-F238E27FC236}">
              <a16:creationId xmlns:a16="http://schemas.microsoft.com/office/drawing/2014/main" id="{31488608-72E9-422C-A199-C955C0205F8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059" name="Text Box 55">
          <a:extLst>
            <a:ext uri="{FF2B5EF4-FFF2-40B4-BE49-F238E27FC236}">
              <a16:creationId xmlns:a16="http://schemas.microsoft.com/office/drawing/2014/main" id="{FB03FA6E-2018-4D47-9838-1A3A289FBD0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060" name="Text Box 56">
          <a:extLst>
            <a:ext uri="{FF2B5EF4-FFF2-40B4-BE49-F238E27FC236}">
              <a16:creationId xmlns:a16="http://schemas.microsoft.com/office/drawing/2014/main" id="{AE336C40-ABD9-4C6F-B6AB-C399301981A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061" name="Text Box 57">
          <a:extLst>
            <a:ext uri="{FF2B5EF4-FFF2-40B4-BE49-F238E27FC236}">
              <a16:creationId xmlns:a16="http://schemas.microsoft.com/office/drawing/2014/main" id="{A7516FEE-B1A2-472B-AA81-3862D647086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062" name="Text Box 58">
          <a:extLst>
            <a:ext uri="{FF2B5EF4-FFF2-40B4-BE49-F238E27FC236}">
              <a16:creationId xmlns:a16="http://schemas.microsoft.com/office/drawing/2014/main" id="{92BF1292-3280-4140-BDED-231DD0AFC48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063" name="Text Box 59">
          <a:extLst>
            <a:ext uri="{FF2B5EF4-FFF2-40B4-BE49-F238E27FC236}">
              <a16:creationId xmlns:a16="http://schemas.microsoft.com/office/drawing/2014/main" id="{6ACD105D-5B14-4760-AB07-7C79A598D77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064" name="Text Box 60">
          <a:extLst>
            <a:ext uri="{FF2B5EF4-FFF2-40B4-BE49-F238E27FC236}">
              <a16:creationId xmlns:a16="http://schemas.microsoft.com/office/drawing/2014/main" id="{AA1900E1-6A7C-4E05-B47C-308977DBE03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065" name="Text Box 61">
          <a:extLst>
            <a:ext uri="{FF2B5EF4-FFF2-40B4-BE49-F238E27FC236}">
              <a16:creationId xmlns:a16="http://schemas.microsoft.com/office/drawing/2014/main" id="{C67FB108-4601-41BD-88DD-1A838A7C0B3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066" name="Text Box 62">
          <a:extLst>
            <a:ext uri="{FF2B5EF4-FFF2-40B4-BE49-F238E27FC236}">
              <a16:creationId xmlns:a16="http://schemas.microsoft.com/office/drawing/2014/main" id="{90F6F351-ACF2-48A8-9459-BEB79D2EBD6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067" name="Text Box 63">
          <a:extLst>
            <a:ext uri="{FF2B5EF4-FFF2-40B4-BE49-F238E27FC236}">
              <a16:creationId xmlns:a16="http://schemas.microsoft.com/office/drawing/2014/main" id="{282392F1-D23A-4978-A4C5-8D67A93EDEC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068" name="Text Box 64">
          <a:extLst>
            <a:ext uri="{FF2B5EF4-FFF2-40B4-BE49-F238E27FC236}">
              <a16:creationId xmlns:a16="http://schemas.microsoft.com/office/drawing/2014/main" id="{C7F33068-215B-4435-B2A2-92BC8011DB7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069" name="Text Box 66">
          <a:extLst>
            <a:ext uri="{FF2B5EF4-FFF2-40B4-BE49-F238E27FC236}">
              <a16:creationId xmlns:a16="http://schemas.microsoft.com/office/drawing/2014/main" id="{3AB620AF-F7B4-416C-854A-881C807AB60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070" name="Text Box 67">
          <a:extLst>
            <a:ext uri="{FF2B5EF4-FFF2-40B4-BE49-F238E27FC236}">
              <a16:creationId xmlns:a16="http://schemas.microsoft.com/office/drawing/2014/main" id="{B2D4B8BD-685F-4CEE-9959-3DE75631917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071" name="Text Box 68">
          <a:extLst>
            <a:ext uri="{FF2B5EF4-FFF2-40B4-BE49-F238E27FC236}">
              <a16:creationId xmlns:a16="http://schemas.microsoft.com/office/drawing/2014/main" id="{FB706C64-87AE-465E-BD46-DADCF07697A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072" name="Text Box 69">
          <a:extLst>
            <a:ext uri="{FF2B5EF4-FFF2-40B4-BE49-F238E27FC236}">
              <a16:creationId xmlns:a16="http://schemas.microsoft.com/office/drawing/2014/main" id="{3A970C70-7918-4E0E-AA6B-BC6FB55ACB7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073" name="Text Box 70">
          <a:extLst>
            <a:ext uri="{FF2B5EF4-FFF2-40B4-BE49-F238E27FC236}">
              <a16:creationId xmlns:a16="http://schemas.microsoft.com/office/drawing/2014/main" id="{1DE7D5BD-39D6-4AF8-996C-D7CE5028593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074" name="Text Box 71">
          <a:extLst>
            <a:ext uri="{FF2B5EF4-FFF2-40B4-BE49-F238E27FC236}">
              <a16:creationId xmlns:a16="http://schemas.microsoft.com/office/drawing/2014/main" id="{A4181F0A-0DE0-42AE-9A11-9156BFFE06C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075" name="Text Box 72">
          <a:extLst>
            <a:ext uri="{FF2B5EF4-FFF2-40B4-BE49-F238E27FC236}">
              <a16:creationId xmlns:a16="http://schemas.microsoft.com/office/drawing/2014/main" id="{365790EC-4C8B-4685-952A-44D7A6DA1DE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076" name="Text Box 73">
          <a:extLst>
            <a:ext uri="{FF2B5EF4-FFF2-40B4-BE49-F238E27FC236}">
              <a16:creationId xmlns:a16="http://schemas.microsoft.com/office/drawing/2014/main" id="{CF4C3E87-4D17-4193-8CCB-4E703CC128E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077" name="Text Box 74">
          <a:extLst>
            <a:ext uri="{FF2B5EF4-FFF2-40B4-BE49-F238E27FC236}">
              <a16:creationId xmlns:a16="http://schemas.microsoft.com/office/drawing/2014/main" id="{8B18FA8F-77C3-4EB4-B114-2EEBE7A43F5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078" name="Text Box 75">
          <a:extLst>
            <a:ext uri="{FF2B5EF4-FFF2-40B4-BE49-F238E27FC236}">
              <a16:creationId xmlns:a16="http://schemas.microsoft.com/office/drawing/2014/main" id="{2AEB4414-6DD4-479F-97F7-525AC200E38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079" name="Text Box 77">
          <a:extLst>
            <a:ext uri="{FF2B5EF4-FFF2-40B4-BE49-F238E27FC236}">
              <a16:creationId xmlns:a16="http://schemas.microsoft.com/office/drawing/2014/main" id="{8F779315-173E-4A9C-9FEF-4AAFE1D752E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080" name="Text Box 78">
          <a:extLst>
            <a:ext uri="{FF2B5EF4-FFF2-40B4-BE49-F238E27FC236}">
              <a16:creationId xmlns:a16="http://schemas.microsoft.com/office/drawing/2014/main" id="{70114348-4B51-4CA5-ABDA-6DFAB77B613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081" name="Text Box 80">
          <a:extLst>
            <a:ext uri="{FF2B5EF4-FFF2-40B4-BE49-F238E27FC236}">
              <a16:creationId xmlns:a16="http://schemas.microsoft.com/office/drawing/2014/main" id="{27EB1D5D-E8A9-4211-8DBE-4EC7230D0E3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082" name="Text Box 8">
          <a:extLst>
            <a:ext uri="{FF2B5EF4-FFF2-40B4-BE49-F238E27FC236}">
              <a16:creationId xmlns:a16="http://schemas.microsoft.com/office/drawing/2014/main" id="{E9830971-B4E6-4BE4-A2F6-7964EACAF1E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083" name="Text Box 9">
          <a:extLst>
            <a:ext uri="{FF2B5EF4-FFF2-40B4-BE49-F238E27FC236}">
              <a16:creationId xmlns:a16="http://schemas.microsoft.com/office/drawing/2014/main" id="{20080908-1B79-42CD-A7EE-6053D4B35CD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084" name="Text Box 10">
          <a:extLst>
            <a:ext uri="{FF2B5EF4-FFF2-40B4-BE49-F238E27FC236}">
              <a16:creationId xmlns:a16="http://schemas.microsoft.com/office/drawing/2014/main" id="{A3405D45-C079-4333-B81F-D95515EB4D6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085" name="Text Box 11">
          <a:extLst>
            <a:ext uri="{FF2B5EF4-FFF2-40B4-BE49-F238E27FC236}">
              <a16:creationId xmlns:a16="http://schemas.microsoft.com/office/drawing/2014/main" id="{E695E3E3-8BD0-4173-AEC9-0FAA20D5625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086" name="Text Box 12">
          <a:extLst>
            <a:ext uri="{FF2B5EF4-FFF2-40B4-BE49-F238E27FC236}">
              <a16:creationId xmlns:a16="http://schemas.microsoft.com/office/drawing/2014/main" id="{30E118A5-18FB-4807-BFCA-B8033F53CB4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087" name="Text Box 49">
          <a:extLst>
            <a:ext uri="{FF2B5EF4-FFF2-40B4-BE49-F238E27FC236}">
              <a16:creationId xmlns:a16="http://schemas.microsoft.com/office/drawing/2014/main" id="{4046ABD3-1CDA-4EDF-B7E6-01D525A1D70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088" name="Text Box 50">
          <a:extLst>
            <a:ext uri="{FF2B5EF4-FFF2-40B4-BE49-F238E27FC236}">
              <a16:creationId xmlns:a16="http://schemas.microsoft.com/office/drawing/2014/main" id="{67288E32-01B0-4042-B068-28E67B019E3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089" name="Text Box 52">
          <a:extLst>
            <a:ext uri="{FF2B5EF4-FFF2-40B4-BE49-F238E27FC236}">
              <a16:creationId xmlns:a16="http://schemas.microsoft.com/office/drawing/2014/main" id="{1A45FD7A-1EF6-4EF3-86AD-0FD8098A061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090" name="Text Box 53">
          <a:extLst>
            <a:ext uri="{FF2B5EF4-FFF2-40B4-BE49-F238E27FC236}">
              <a16:creationId xmlns:a16="http://schemas.microsoft.com/office/drawing/2014/main" id="{A2488C29-7CFF-4D1F-8D50-C9E42820931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091" name="Text Box 39">
          <a:extLst>
            <a:ext uri="{FF2B5EF4-FFF2-40B4-BE49-F238E27FC236}">
              <a16:creationId xmlns:a16="http://schemas.microsoft.com/office/drawing/2014/main" id="{20886FF7-862D-41F5-8907-47654C9DEF4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092" name="Text Box 40">
          <a:extLst>
            <a:ext uri="{FF2B5EF4-FFF2-40B4-BE49-F238E27FC236}">
              <a16:creationId xmlns:a16="http://schemas.microsoft.com/office/drawing/2014/main" id="{2D03BE58-F63A-4215-A6BF-22795F3EC83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093" name="Text Box 41">
          <a:extLst>
            <a:ext uri="{FF2B5EF4-FFF2-40B4-BE49-F238E27FC236}">
              <a16:creationId xmlns:a16="http://schemas.microsoft.com/office/drawing/2014/main" id="{45326A26-F98B-42D4-9D0F-294B6E44930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094" name="Text Box 42">
          <a:extLst>
            <a:ext uri="{FF2B5EF4-FFF2-40B4-BE49-F238E27FC236}">
              <a16:creationId xmlns:a16="http://schemas.microsoft.com/office/drawing/2014/main" id="{3EDFC533-5917-40D8-947B-BA93D07648D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095" name="Text Box 43">
          <a:extLst>
            <a:ext uri="{FF2B5EF4-FFF2-40B4-BE49-F238E27FC236}">
              <a16:creationId xmlns:a16="http://schemas.microsoft.com/office/drawing/2014/main" id="{B2D293D4-AF8E-47A1-99C1-837EEB7453E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096" name="Text Box 44">
          <a:extLst>
            <a:ext uri="{FF2B5EF4-FFF2-40B4-BE49-F238E27FC236}">
              <a16:creationId xmlns:a16="http://schemas.microsoft.com/office/drawing/2014/main" id="{F45B1732-E4A6-4089-9883-1224E88F067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097" name="Text Box 45">
          <a:extLst>
            <a:ext uri="{FF2B5EF4-FFF2-40B4-BE49-F238E27FC236}">
              <a16:creationId xmlns:a16="http://schemas.microsoft.com/office/drawing/2014/main" id="{966C04F8-CCBB-455E-A137-25DB7176356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098" name="Text Box 46">
          <a:extLst>
            <a:ext uri="{FF2B5EF4-FFF2-40B4-BE49-F238E27FC236}">
              <a16:creationId xmlns:a16="http://schemas.microsoft.com/office/drawing/2014/main" id="{5B8B4AF3-8928-4600-9C41-EFF3C17F82D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099" name="Text Box 47">
          <a:extLst>
            <a:ext uri="{FF2B5EF4-FFF2-40B4-BE49-F238E27FC236}">
              <a16:creationId xmlns:a16="http://schemas.microsoft.com/office/drawing/2014/main" id="{521CF7DB-8E77-40D9-BF1F-89A1DD28FFF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100" name="Text Box 48">
          <a:extLst>
            <a:ext uri="{FF2B5EF4-FFF2-40B4-BE49-F238E27FC236}">
              <a16:creationId xmlns:a16="http://schemas.microsoft.com/office/drawing/2014/main" id="{493FD634-9EF9-4180-8FA0-977CAD6EEBD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101" name="Text Box 55">
          <a:extLst>
            <a:ext uri="{FF2B5EF4-FFF2-40B4-BE49-F238E27FC236}">
              <a16:creationId xmlns:a16="http://schemas.microsoft.com/office/drawing/2014/main" id="{05F233C7-31C8-490E-8D5A-00C26FC613E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102" name="Text Box 56">
          <a:extLst>
            <a:ext uri="{FF2B5EF4-FFF2-40B4-BE49-F238E27FC236}">
              <a16:creationId xmlns:a16="http://schemas.microsoft.com/office/drawing/2014/main" id="{D7B7FBBA-DBFC-432D-8A1A-4FDFC7AF3BE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103" name="Text Box 57">
          <a:extLst>
            <a:ext uri="{FF2B5EF4-FFF2-40B4-BE49-F238E27FC236}">
              <a16:creationId xmlns:a16="http://schemas.microsoft.com/office/drawing/2014/main" id="{A5AF55CD-BFF2-4701-B39A-8E90E4AD040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104" name="Text Box 58">
          <a:extLst>
            <a:ext uri="{FF2B5EF4-FFF2-40B4-BE49-F238E27FC236}">
              <a16:creationId xmlns:a16="http://schemas.microsoft.com/office/drawing/2014/main" id="{80CADA1E-C694-46F9-96CE-9ABF45BAFCC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105" name="Text Box 59">
          <a:extLst>
            <a:ext uri="{FF2B5EF4-FFF2-40B4-BE49-F238E27FC236}">
              <a16:creationId xmlns:a16="http://schemas.microsoft.com/office/drawing/2014/main" id="{18F30F01-2DB8-4F97-853D-39B36E01F51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106" name="Text Box 60">
          <a:extLst>
            <a:ext uri="{FF2B5EF4-FFF2-40B4-BE49-F238E27FC236}">
              <a16:creationId xmlns:a16="http://schemas.microsoft.com/office/drawing/2014/main" id="{F328E491-86C8-49B4-8CE8-DF00C4654B4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107" name="Text Box 61">
          <a:extLst>
            <a:ext uri="{FF2B5EF4-FFF2-40B4-BE49-F238E27FC236}">
              <a16:creationId xmlns:a16="http://schemas.microsoft.com/office/drawing/2014/main" id="{2910C047-F7F3-4063-ACA9-A418D95DD41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108" name="Text Box 62">
          <a:extLst>
            <a:ext uri="{FF2B5EF4-FFF2-40B4-BE49-F238E27FC236}">
              <a16:creationId xmlns:a16="http://schemas.microsoft.com/office/drawing/2014/main" id="{EFB1A266-9561-45C8-A83D-EA4A3DB7AB8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109" name="Text Box 63">
          <a:extLst>
            <a:ext uri="{FF2B5EF4-FFF2-40B4-BE49-F238E27FC236}">
              <a16:creationId xmlns:a16="http://schemas.microsoft.com/office/drawing/2014/main" id="{F7C92988-8669-4D94-B4DA-DE05D1D1C2E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110" name="Text Box 64">
          <a:extLst>
            <a:ext uri="{FF2B5EF4-FFF2-40B4-BE49-F238E27FC236}">
              <a16:creationId xmlns:a16="http://schemas.microsoft.com/office/drawing/2014/main" id="{46A23A81-2A69-4487-8A6C-4DEEA0661F8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111" name="Text Box 66">
          <a:extLst>
            <a:ext uri="{FF2B5EF4-FFF2-40B4-BE49-F238E27FC236}">
              <a16:creationId xmlns:a16="http://schemas.microsoft.com/office/drawing/2014/main" id="{144CB8B8-1C9E-4546-8721-53832B05B70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112" name="Text Box 67">
          <a:extLst>
            <a:ext uri="{FF2B5EF4-FFF2-40B4-BE49-F238E27FC236}">
              <a16:creationId xmlns:a16="http://schemas.microsoft.com/office/drawing/2014/main" id="{9D0A1705-2AEE-46F1-B802-07465C30802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113" name="Text Box 68">
          <a:extLst>
            <a:ext uri="{FF2B5EF4-FFF2-40B4-BE49-F238E27FC236}">
              <a16:creationId xmlns:a16="http://schemas.microsoft.com/office/drawing/2014/main" id="{10589EEF-F23D-4117-9744-37A2AB750D9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114" name="Text Box 69">
          <a:extLst>
            <a:ext uri="{FF2B5EF4-FFF2-40B4-BE49-F238E27FC236}">
              <a16:creationId xmlns:a16="http://schemas.microsoft.com/office/drawing/2014/main" id="{E94CCF8B-88C7-40C6-80BC-8EF60467658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115" name="Text Box 70">
          <a:extLst>
            <a:ext uri="{FF2B5EF4-FFF2-40B4-BE49-F238E27FC236}">
              <a16:creationId xmlns:a16="http://schemas.microsoft.com/office/drawing/2014/main" id="{98B956AD-2818-4799-8424-8F673CC808A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116" name="Text Box 71">
          <a:extLst>
            <a:ext uri="{FF2B5EF4-FFF2-40B4-BE49-F238E27FC236}">
              <a16:creationId xmlns:a16="http://schemas.microsoft.com/office/drawing/2014/main" id="{2FBCD41C-BF01-48AF-8E33-DB3F90D4928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117" name="Text Box 72">
          <a:extLst>
            <a:ext uri="{FF2B5EF4-FFF2-40B4-BE49-F238E27FC236}">
              <a16:creationId xmlns:a16="http://schemas.microsoft.com/office/drawing/2014/main" id="{58AD5170-40DD-4FAD-8C66-F7A08A498AE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118" name="Text Box 73">
          <a:extLst>
            <a:ext uri="{FF2B5EF4-FFF2-40B4-BE49-F238E27FC236}">
              <a16:creationId xmlns:a16="http://schemas.microsoft.com/office/drawing/2014/main" id="{B6629C7C-CA72-412B-BBA2-46B56DD2768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119" name="Text Box 74">
          <a:extLst>
            <a:ext uri="{FF2B5EF4-FFF2-40B4-BE49-F238E27FC236}">
              <a16:creationId xmlns:a16="http://schemas.microsoft.com/office/drawing/2014/main" id="{4A47DB96-A2F3-4AAD-BE2B-FC53D590912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120" name="Text Box 75">
          <a:extLst>
            <a:ext uri="{FF2B5EF4-FFF2-40B4-BE49-F238E27FC236}">
              <a16:creationId xmlns:a16="http://schemas.microsoft.com/office/drawing/2014/main" id="{614DB582-E40B-4D43-8654-6BDA90E4928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121" name="Text Box 77">
          <a:extLst>
            <a:ext uri="{FF2B5EF4-FFF2-40B4-BE49-F238E27FC236}">
              <a16:creationId xmlns:a16="http://schemas.microsoft.com/office/drawing/2014/main" id="{ABC946DF-628A-4699-8469-931A634692C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122" name="Text Box 78">
          <a:extLst>
            <a:ext uri="{FF2B5EF4-FFF2-40B4-BE49-F238E27FC236}">
              <a16:creationId xmlns:a16="http://schemas.microsoft.com/office/drawing/2014/main" id="{87088994-352F-40DC-B59C-BD55BF0E5C0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123" name="Text Box 80">
          <a:extLst>
            <a:ext uri="{FF2B5EF4-FFF2-40B4-BE49-F238E27FC236}">
              <a16:creationId xmlns:a16="http://schemas.microsoft.com/office/drawing/2014/main" id="{0518F79C-207E-4BE6-B290-BD97536AFAA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124" name="Text Box 81">
          <a:extLst>
            <a:ext uri="{FF2B5EF4-FFF2-40B4-BE49-F238E27FC236}">
              <a16:creationId xmlns:a16="http://schemas.microsoft.com/office/drawing/2014/main" id="{3867F139-F872-4636-85D8-78A988A4A39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125" name="Text Box 39">
          <a:extLst>
            <a:ext uri="{FF2B5EF4-FFF2-40B4-BE49-F238E27FC236}">
              <a16:creationId xmlns:a16="http://schemas.microsoft.com/office/drawing/2014/main" id="{ADD6579C-1AD4-4002-85C6-9599D0BA8CA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126" name="Text Box 40">
          <a:extLst>
            <a:ext uri="{FF2B5EF4-FFF2-40B4-BE49-F238E27FC236}">
              <a16:creationId xmlns:a16="http://schemas.microsoft.com/office/drawing/2014/main" id="{B2144EF2-4A09-4308-9D43-85A0DA4B334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127" name="Text Box 41">
          <a:extLst>
            <a:ext uri="{FF2B5EF4-FFF2-40B4-BE49-F238E27FC236}">
              <a16:creationId xmlns:a16="http://schemas.microsoft.com/office/drawing/2014/main" id="{8D82153B-F8B6-4EA2-A766-F3990DE51FC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128" name="Text Box 42">
          <a:extLst>
            <a:ext uri="{FF2B5EF4-FFF2-40B4-BE49-F238E27FC236}">
              <a16:creationId xmlns:a16="http://schemas.microsoft.com/office/drawing/2014/main" id="{540A7A33-884B-43F7-985B-3991445E1B6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129" name="Text Box 43">
          <a:extLst>
            <a:ext uri="{FF2B5EF4-FFF2-40B4-BE49-F238E27FC236}">
              <a16:creationId xmlns:a16="http://schemas.microsoft.com/office/drawing/2014/main" id="{BCDA0CFF-FD32-4143-8417-8641CA7BB4F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130" name="Text Box 44">
          <a:extLst>
            <a:ext uri="{FF2B5EF4-FFF2-40B4-BE49-F238E27FC236}">
              <a16:creationId xmlns:a16="http://schemas.microsoft.com/office/drawing/2014/main" id="{023362CC-98A3-4C17-95C8-8F17C5C8189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131" name="Text Box 45">
          <a:extLst>
            <a:ext uri="{FF2B5EF4-FFF2-40B4-BE49-F238E27FC236}">
              <a16:creationId xmlns:a16="http://schemas.microsoft.com/office/drawing/2014/main" id="{09CBFB7C-FBD5-4F12-AEB2-328F1EB1B26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132" name="Text Box 46">
          <a:extLst>
            <a:ext uri="{FF2B5EF4-FFF2-40B4-BE49-F238E27FC236}">
              <a16:creationId xmlns:a16="http://schemas.microsoft.com/office/drawing/2014/main" id="{B8C94A00-44E0-4DD1-B192-F9E55875996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133" name="Text Box 47">
          <a:extLst>
            <a:ext uri="{FF2B5EF4-FFF2-40B4-BE49-F238E27FC236}">
              <a16:creationId xmlns:a16="http://schemas.microsoft.com/office/drawing/2014/main" id="{AD759347-E9AA-444A-9845-4943A0A5199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134" name="Text Box 48">
          <a:extLst>
            <a:ext uri="{FF2B5EF4-FFF2-40B4-BE49-F238E27FC236}">
              <a16:creationId xmlns:a16="http://schemas.microsoft.com/office/drawing/2014/main" id="{92B31051-D537-421F-9836-38E04ACC69E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135" name="Text Box 55">
          <a:extLst>
            <a:ext uri="{FF2B5EF4-FFF2-40B4-BE49-F238E27FC236}">
              <a16:creationId xmlns:a16="http://schemas.microsoft.com/office/drawing/2014/main" id="{41FF7DE5-46C4-4C02-BEE8-2D435A3F505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136" name="Text Box 56">
          <a:extLst>
            <a:ext uri="{FF2B5EF4-FFF2-40B4-BE49-F238E27FC236}">
              <a16:creationId xmlns:a16="http://schemas.microsoft.com/office/drawing/2014/main" id="{48148912-41A6-4AA1-8B89-F18E602B96F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137" name="Text Box 57">
          <a:extLst>
            <a:ext uri="{FF2B5EF4-FFF2-40B4-BE49-F238E27FC236}">
              <a16:creationId xmlns:a16="http://schemas.microsoft.com/office/drawing/2014/main" id="{7C5BF61C-17A6-4BCC-9A8D-88D33473C25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138" name="Text Box 58">
          <a:extLst>
            <a:ext uri="{FF2B5EF4-FFF2-40B4-BE49-F238E27FC236}">
              <a16:creationId xmlns:a16="http://schemas.microsoft.com/office/drawing/2014/main" id="{4AC9FF76-0C2D-4291-AC7E-58E59433E85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139" name="Text Box 59">
          <a:extLst>
            <a:ext uri="{FF2B5EF4-FFF2-40B4-BE49-F238E27FC236}">
              <a16:creationId xmlns:a16="http://schemas.microsoft.com/office/drawing/2014/main" id="{26037237-A2B2-4B54-B3A1-FFDCAC51CA3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140" name="Text Box 60">
          <a:extLst>
            <a:ext uri="{FF2B5EF4-FFF2-40B4-BE49-F238E27FC236}">
              <a16:creationId xmlns:a16="http://schemas.microsoft.com/office/drawing/2014/main" id="{A7652F0E-E696-46C3-BAFB-462A599AAD9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141" name="Text Box 61">
          <a:extLst>
            <a:ext uri="{FF2B5EF4-FFF2-40B4-BE49-F238E27FC236}">
              <a16:creationId xmlns:a16="http://schemas.microsoft.com/office/drawing/2014/main" id="{0D86E9B1-DA34-4D0B-8D8E-31784654119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142" name="Text Box 62">
          <a:extLst>
            <a:ext uri="{FF2B5EF4-FFF2-40B4-BE49-F238E27FC236}">
              <a16:creationId xmlns:a16="http://schemas.microsoft.com/office/drawing/2014/main" id="{81893D8C-2BB9-43DB-AEF5-ED0F09E0BB0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143" name="Text Box 63">
          <a:extLst>
            <a:ext uri="{FF2B5EF4-FFF2-40B4-BE49-F238E27FC236}">
              <a16:creationId xmlns:a16="http://schemas.microsoft.com/office/drawing/2014/main" id="{B669DD40-5D10-4944-A990-39B2561F58E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144" name="Text Box 64">
          <a:extLst>
            <a:ext uri="{FF2B5EF4-FFF2-40B4-BE49-F238E27FC236}">
              <a16:creationId xmlns:a16="http://schemas.microsoft.com/office/drawing/2014/main" id="{FC88526F-B83C-4ADD-A953-F76551EAE0E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145" name="Text Box 66">
          <a:extLst>
            <a:ext uri="{FF2B5EF4-FFF2-40B4-BE49-F238E27FC236}">
              <a16:creationId xmlns:a16="http://schemas.microsoft.com/office/drawing/2014/main" id="{B8B78518-6B89-4BD0-9455-05CDC8931DC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146" name="Text Box 67">
          <a:extLst>
            <a:ext uri="{FF2B5EF4-FFF2-40B4-BE49-F238E27FC236}">
              <a16:creationId xmlns:a16="http://schemas.microsoft.com/office/drawing/2014/main" id="{BE895EDB-9E3C-493E-9CF6-A79A4261789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147" name="Text Box 68">
          <a:extLst>
            <a:ext uri="{FF2B5EF4-FFF2-40B4-BE49-F238E27FC236}">
              <a16:creationId xmlns:a16="http://schemas.microsoft.com/office/drawing/2014/main" id="{FB0BA3F5-42B2-4191-9A87-13A5BB3B8DE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148" name="Text Box 69">
          <a:extLst>
            <a:ext uri="{FF2B5EF4-FFF2-40B4-BE49-F238E27FC236}">
              <a16:creationId xmlns:a16="http://schemas.microsoft.com/office/drawing/2014/main" id="{E1EB2FC8-0E4B-4706-98F7-5E7AD4B08BC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149" name="Text Box 70">
          <a:extLst>
            <a:ext uri="{FF2B5EF4-FFF2-40B4-BE49-F238E27FC236}">
              <a16:creationId xmlns:a16="http://schemas.microsoft.com/office/drawing/2014/main" id="{544328E5-F824-4334-8738-FE911942757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150" name="Text Box 71">
          <a:extLst>
            <a:ext uri="{FF2B5EF4-FFF2-40B4-BE49-F238E27FC236}">
              <a16:creationId xmlns:a16="http://schemas.microsoft.com/office/drawing/2014/main" id="{434D428A-7388-4A99-BD83-D3990A69236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151" name="Text Box 72">
          <a:extLst>
            <a:ext uri="{FF2B5EF4-FFF2-40B4-BE49-F238E27FC236}">
              <a16:creationId xmlns:a16="http://schemas.microsoft.com/office/drawing/2014/main" id="{98364FC8-E4C5-4324-B42D-F5080A04024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152" name="Text Box 73">
          <a:extLst>
            <a:ext uri="{FF2B5EF4-FFF2-40B4-BE49-F238E27FC236}">
              <a16:creationId xmlns:a16="http://schemas.microsoft.com/office/drawing/2014/main" id="{6126D456-1AC3-4235-97AD-91F5F6D3843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153" name="Text Box 74">
          <a:extLst>
            <a:ext uri="{FF2B5EF4-FFF2-40B4-BE49-F238E27FC236}">
              <a16:creationId xmlns:a16="http://schemas.microsoft.com/office/drawing/2014/main" id="{E72EEFF0-1F2A-49B1-8F01-1793A17456C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154" name="Text Box 75">
          <a:extLst>
            <a:ext uri="{FF2B5EF4-FFF2-40B4-BE49-F238E27FC236}">
              <a16:creationId xmlns:a16="http://schemas.microsoft.com/office/drawing/2014/main" id="{D7458473-3CAE-401C-8077-84AB3E90668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155" name="Text Box 77">
          <a:extLst>
            <a:ext uri="{FF2B5EF4-FFF2-40B4-BE49-F238E27FC236}">
              <a16:creationId xmlns:a16="http://schemas.microsoft.com/office/drawing/2014/main" id="{FA7B0D54-B194-4A75-823E-B7C99257239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156" name="Text Box 78">
          <a:extLst>
            <a:ext uri="{FF2B5EF4-FFF2-40B4-BE49-F238E27FC236}">
              <a16:creationId xmlns:a16="http://schemas.microsoft.com/office/drawing/2014/main" id="{2A390E6E-0594-4587-BF49-095ED776F6D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157" name="Text Box 80">
          <a:extLst>
            <a:ext uri="{FF2B5EF4-FFF2-40B4-BE49-F238E27FC236}">
              <a16:creationId xmlns:a16="http://schemas.microsoft.com/office/drawing/2014/main" id="{4FD5510A-B448-46FC-A224-0B8055B4483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158" name="Text Box 81">
          <a:extLst>
            <a:ext uri="{FF2B5EF4-FFF2-40B4-BE49-F238E27FC236}">
              <a16:creationId xmlns:a16="http://schemas.microsoft.com/office/drawing/2014/main" id="{9329AD47-D059-450B-8043-E04187089B9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159" name="Text Box 39">
          <a:extLst>
            <a:ext uri="{FF2B5EF4-FFF2-40B4-BE49-F238E27FC236}">
              <a16:creationId xmlns:a16="http://schemas.microsoft.com/office/drawing/2014/main" id="{A7B9CADA-FBAC-4B1C-97CA-451363B9D96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160" name="Text Box 40">
          <a:extLst>
            <a:ext uri="{FF2B5EF4-FFF2-40B4-BE49-F238E27FC236}">
              <a16:creationId xmlns:a16="http://schemas.microsoft.com/office/drawing/2014/main" id="{8D4BC05A-D757-4768-A211-D1BD7D142F7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161" name="Text Box 41">
          <a:extLst>
            <a:ext uri="{FF2B5EF4-FFF2-40B4-BE49-F238E27FC236}">
              <a16:creationId xmlns:a16="http://schemas.microsoft.com/office/drawing/2014/main" id="{FAC11160-8761-4D51-9220-7395FAC1218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162" name="Text Box 42">
          <a:extLst>
            <a:ext uri="{FF2B5EF4-FFF2-40B4-BE49-F238E27FC236}">
              <a16:creationId xmlns:a16="http://schemas.microsoft.com/office/drawing/2014/main" id="{7D9C4C43-58E0-4F65-BFCC-5C6398EA397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163" name="Text Box 43">
          <a:extLst>
            <a:ext uri="{FF2B5EF4-FFF2-40B4-BE49-F238E27FC236}">
              <a16:creationId xmlns:a16="http://schemas.microsoft.com/office/drawing/2014/main" id="{E2D7F161-3C73-43BA-867A-312BCCAE3A7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164" name="Text Box 44">
          <a:extLst>
            <a:ext uri="{FF2B5EF4-FFF2-40B4-BE49-F238E27FC236}">
              <a16:creationId xmlns:a16="http://schemas.microsoft.com/office/drawing/2014/main" id="{2C9AA46B-9597-4DD0-B492-B073796EA59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165" name="Text Box 45">
          <a:extLst>
            <a:ext uri="{FF2B5EF4-FFF2-40B4-BE49-F238E27FC236}">
              <a16:creationId xmlns:a16="http://schemas.microsoft.com/office/drawing/2014/main" id="{C776A75F-C438-4592-AC45-AC98A4338AF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166" name="Text Box 46">
          <a:extLst>
            <a:ext uri="{FF2B5EF4-FFF2-40B4-BE49-F238E27FC236}">
              <a16:creationId xmlns:a16="http://schemas.microsoft.com/office/drawing/2014/main" id="{C5F10660-B859-4352-B4CE-DB99550DF77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167" name="Text Box 47">
          <a:extLst>
            <a:ext uri="{FF2B5EF4-FFF2-40B4-BE49-F238E27FC236}">
              <a16:creationId xmlns:a16="http://schemas.microsoft.com/office/drawing/2014/main" id="{8CFB4316-3FE1-403F-B148-B1B003FE854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168" name="Text Box 48">
          <a:extLst>
            <a:ext uri="{FF2B5EF4-FFF2-40B4-BE49-F238E27FC236}">
              <a16:creationId xmlns:a16="http://schemas.microsoft.com/office/drawing/2014/main" id="{EB210B69-D839-47DB-8418-62C64942D0C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169" name="Text Box 55">
          <a:extLst>
            <a:ext uri="{FF2B5EF4-FFF2-40B4-BE49-F238E27FC236}">
              <a16:creationId xmlns:a16="http://schemas.microsoft.com/office/drawing/2014/main" id="{81ACD3AD-2A40-4B32-A16F-DDA2D339F43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170" name="Text Box 56">
          <a:extLst>
            <a:ext uri="{FF2B5EF4-FFF2-40B4-BE49-F238E27FC236}">
              <a16:creationId xmlns:a16="http://schemas.microsoft.com/office/drawing/2014/main" id="{1EA5A152-D928-4508-954A-2277EAD84EB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171" name="Text Box 57">
          <a:extLst>
            <a:ext uri="{FF2B5EF4-FFF2-40B4-BE49-F238E27FC236}">
              <a16:creationId xmlns:a16="http://schemas.microsoft.com/office/drawing/2014/main" id="{F9430424-1F1B-4C89-8D55-B7ACBE99987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172" name="Text Box 58">
          <a:extLst>
            <a:ext uri="{FF2B5EF4-FFF2-40B4-BE49-F238E27FC236}">
              <a16:creationId xmlns:a16="http://schemas.microsoft.com/office/drawing/2014/main" id="{12D9B72E-9B3A-47D1-89A8-F878ACB0A65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173" name="Text Box 59">
          <a:extLst>
            <a:ext uri="{FF2B5EF4-FFF2-40B4-BE49-F238E27FC236}">
              <a16:creationId xmlns:a16="http://schemas.microsoft.com/office/drawing/2014/main" id="{894EE4D6-0452-489E-84D5-1764AFCFA2C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174" name="Text Box 60">
          <a:extLst>
            <a:ext uri="{FF2B5EF4-FFF2-40B4-BE49-F238E27FC236}">
              <a16:creationId xmlns:a16="http://schemas.microsoft.com/office/drawing/2014/main" id="{6124D4A8-ED71-47B1-97B6-BD6E41B1925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175" name="Text Box 61">
          <a:extLst>
            <a:ext uri="{FF2B5EF4-FFF2-40B4-BE49-F238E27FC236}">
              <a16:creationId xmlns:a16="http://schemas.microsoft.com/office/drawing/2014/main" id="{AED51F2B-BB9C-4876-A1CC-1EBF2715B8E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176" name="Text Box 62">
          <a:extLst>
            <a:ext uri="{FF2B5EF4-FFF2-40B4-BE49-F238E27FC236}">
              <a16:creationId xmlns:a16="http://schemas.microsoft.com/office/drawing/2014/main" id="{DF0A5275-A27F-4419-BCC4-CEDB635ABBF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177" name="Text Box 63">
          <a:extLst>
            <a:ext uri="{FF2B5EF4-FFF2-40B4-BE49-F238E27FC236}">
              <a16:creationId xmlns:a16="http://schemas.microsoft.com/office/drawing/2014/main" id="{9DA8C07D-45FA-4AC2-938E-CAB7FBB50A2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178" name="Text Box 64">
          <a:extLst>
            <a:ext uri="{FF2B5EF4-FFF2-40B4-BE49-F238E27FC236}">
              <a16:creationId xmlns:a16="http://schemas.microsoft.com/office/drawing/2014/main" id="{A8DE3F92-6DEA-448F-AB43-C675395D723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179" name="Text Box 66">
          <a:extLst>
            <a:ext uri="{FF2B5EF4-FFF2-40B4-BE49-F238E27FC236}">
              <a16:creationId xmlns:a16="http://schemas.microsoft.com/office/drawing/2014/main" id="{E1722240-6085-4030-8F02-64294331E6E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180" name="Text Box 67">
          <a:extLst>
            <a:ext uri="{FF2B5EF4-FFF2-40B4-BE49-F238E27FC236}">
              <a16:creationId xmlns:a16="http://schemas.microsoft.com/office/drawing/2014/main" id="{3FA3522F-FF98-4798-BAA6-1C2049C7EF4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181" name="Text Box 68">
          <a:extLst>
            <a:ext uri="{FF2B5EF4-FFF2-40B4-BE49-F238E27FC236}">
              <a16:creationId xmlns:a16="http://schemas.microsoft.com/office/drawing/2014/main" id="{B1A2AF83-42FF-4A59-B618-D52E345D90F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182" name="Text Box 69">
          <a:extLst>
            <a:ext uri="{FF2B5EF4-FFF2-40B4-BE49-F238E27FC236}">
              <a16:creationId xmlns:a16="http://schemas.microsoft.com/office/drawing/2014/main" id="{F8210B12-FE07-4C0F-89D9-56EE575DE81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183" name="Text Box 70">
          <a:extLst>
            <a:ext uri="{FF2B5EF4-FFF2-40B4-BE49-F238E27FC236}">
              <a16:creationId xmlns:a16="http://schemas.microsoft.com/office/drawing/2014/main" id="{342A285A-09F3-42D6-8AEB-DA9A2AA1334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184" name="Text Box 71">
          <a:extLst>
            <a:ext uri="{FF2B5EF4-FFF2-40B4-BE49-F238E27FC236}">
              <a16:creationId xmlns:a16="http://schemas.microsoft.com/office/drawing/2014/main" id="{F01BF97F-4A14-40C3-83DF-2AF76C866D5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185" name="Text Box 72">
          <a:extLst>
            <a:ext uri="{FF2B5EF4-FFF2-40B4-BE49-F238E27FC236}">
              <a16:creationId xmlns:a16="http://schemas.microsoft.com/office/drawing/2014/main" id="{64F15DE1-633E-4586-B6F1-0D3D75DA01E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186" name="Text Box 73">
          <a:extLst>
            <a:ext uri="{FF2B5EF4-FFF2-40B4-BE49-F238E27FC236}">
              <a16:creationId xmlns:a16="http://schemas.microsoft.com/office/drawing/2014/main" id="{E4C250A2-3132-4871-B287-B149938914E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187" name="Text Box 74">
          <a:extLst>
            <a:ext uri="{FF2B5EF4-FFF2-40B4-BE49-F238E27FC236}">
              <a16:creationId xmlns:a16="http://schemas.microsoft.com/office/drawing/2014/main" id="{993078C7-5770-4A9F-BF3A-AF9A53CFDCD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188" name="Text Box 75">
          <a:extLst>
            <a:ext uri="{FF2B5EF4-FFF2-40B4-BE49-F238E27FC236}">
              <a16:creationId xmlns:a16="http://schemas.microsoft.com/office/drawing/2014/main" id="{F90F8439-0EC4-4269-9A3B-CEA692D9EFF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189" name="Text Box 77">
          <a:extLst>
            <a:ext uri="{FF2B5EF4-FFF2-40B4-BE49-F238E27FC236}">
              <a16:creationId xmlns:a16="http://schemas.microsoft.com/office/drawing/2014/main" id="{C63DF2F3-11BE-46CA-8758-FB6D51CD892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190" name="Text Box 78">
          <a:extLst>
            <a:ext uri="{FF2B5EF4-FFF2-40B4-BE49-F238E27FC236}">
              <a16:creationId xmlns:a16="http://schemas.microsoft.com/office/drawing/2014/main" id="{70D21AE7-8EA7-4C49-81EA-2DF1C41DDD9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191" name="Text Box 80">
          <a:extLst>
            <a:ext uri="{FF2B5EF4-FFF2-40B4-BE49-F238E27FC236}">
              <a16:creationId xmlns:a16="http://schemas.microsoft.com/office/drawing/2014/main" id="{6A5DC43A-BBC4-4E31-BE93-DC83B4A6A61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192" name="Text Box 81">
          <a:extLst>
            <a:ext uri="{FF2B5EF4-FFF2-40B4-BE49-F238E27FC236}">
              <a16:creationId xmlns:a16="http://schemas.microsoft.com/office/drawing/2014/main" id="{224C0595-E846-4A5A-9CAB-82AEECC5CE9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193" name="Text Box 3">
          <a:extLst>
            <a:ext uri="{FF2B5EF4-FFF2-40B4-BE49-F238E27FC236}">
              <a16:creationId xmlns:a16="http://schemas.microsoft.com/office/drawing/2014/main" id="{9F81DE12-9E53-441F-A6BB-2DB0E564E11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194" name="Text Box 4">
          <a:extLst>
            <a:ext uri="{FF2B5EF4-FFF2-40B4-BE49-F238E27FC236}">
              <a16:creationId xmlns:a16="http://schemas.microsoft.com/office/drawing/2014/main" id="{DAE0D1F5-8909-45FF-B61B-D97F7C041DE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195" name="Text Box 5">
          <a:extLst>
            <a:ext uri="{FF2B5EF4-FFF2-40B4-BE49-F238E27FC236}">
              <a16:creationId xmlns:a16="http://schemas.microsoft.com/office/drawing/2014/main" id="{9B5CF2C9-2B35-4B92-9A1A-0834F0B5811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196" name="Text Box 6">
          <a:extLst>
            <a:ext uri="{FF2B5EF4-FFF2-40B4-BE49-F238E27FC236}">
              <a16:creationId xmlns:a16="http://schemas.microsoft.com/office/drawing/2014/main" id="{1D2ADB2B-6EFF-4169-98B9-DBF2191D196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197" name="Text Box 7">
          <a:extLst>
            <a:ext uri="{FF2B5EF4-FFF2-40B4-BE49-F238E27FC236}">
              <a16:creationId xmlns:a16="http://schemas.microsoft.com/office/drawing/2014/main" id="{7D6E2655-5020-47D2-9BCF-9E058FA5A60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198" name="Text Box 8">
          <a:extLst>
            <a:ext uri="{FF2B5EF4-FFF2-40B4-BE49-F238E27FC236}">
              <a16:creationId xmlns:a16="http://schemas.microsoft.com/office/drawing/2014/main" id="{AAB81DDB-3D5D-4091-8D0C-4024C9D4278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199" name="Text Box 9">
          <a:extLst>
            <a:ext uri="{FF2B5EF4-FFF2-40B4-BE49-F238E27FC236}">
              <a16:creationId xmlns:a16="http://schemas.microsoft.com/office/drawing/2014/main" id="{3EB750C1-3388-416C-BFAA-D67B0B187A5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200" name="Text Box 10">
          <a:extLst>
            <a:ext uri="{FF2B5EF4-FFF2-40B4-BE49-F238E27FC236}">
              <a16:creationId xmlns:a16="http://schemas.microsoft.com/office/drawing/2014/main" id="{10CDE6AE-5030-48B7-9F55-01CE78C897B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201" name="Text Box 11">
          <a:extLst>
            <a:ext uri="{FF2B5EF4-FFF2-40B4-BE49-F238E27FC236}">
              <a16:creationId xmlns:a16="http://schemas.microsoft.com/office/drawing/2014/main" id="{832BC49C-A47B-4EE6-B753-C885C14E15D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202" name="Text Box 12">
          <a:extLst>
            <a:ext uri="{FF2B5EF4-FFF2-40B4-BE49-F238E27FC236}">
              <a16:creationId xmlns:a16="http://schemas.microsoft.com/office/drawing/2014/main" id="{7B7BC6E9-AA53-4EE5-A82E-6F2FAFFFA90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203" name="Text Box 49">
          <a:extLst>
            <a:ext uri="{FF2B5EF4-FFF2-40B4-BE49-F238E27FC236}">
              <a16:creationId xmlns:a16="http://schemas.microsoft.com/office/drawing/2014/main" id="{F617FC96-4262-481E-AEF3-D84F4795E05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204" name="Text Box 50">
          <a:extLst>
            <a:ext uri="{FF2B5EF4-FFF2-40B4-BE49-F238E27FC236}">
              <a16:creationId xmlns:a16="http://schemas.microsoft.com/office/drawing/2014/main" id="{586570BC-89E3-4312-B1B1-36F883C66C5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205" name="Text Box 52">
          <a:extLst>
            <a:ext uri="{FF2B5EF4-FFF2-40B4-BE49-F238E27FC236}">
              <a16:creationId xmlns:a16="http://schemas.microsoft.com/office/drawing/2014/main" id="{A725C10A-9AA4-48AA-9B4C-139081D77BB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206" name="Text Box 53">
          <a:extLst>
            <a:ext uri="{FF2B5EF4-FFF2-40B4-BE49-F238E27FC236}">
              <a16:creationId xmlns:a16="http://schemas.microsoft.com/office/drawing/2014/main" id="{483A1039-8D17-471D-8544-43618E3C290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207" name="Text Box 3">
          <a:extLst>
            <a:ext uri="{FF2B5EF4-FFF2-40B4-BE49-F238E27FC236}">
              <a16:creationId xmlns:a16="http://schemas.microsoft.com/office/drawing/2014/main" id="{89C73BD7-07CF-41C7-BD69-35FEDFA1DCC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208" name="Text Box 4">
          <a:extLst>
            <a:ext uri="{FF2B5EF4-FFF2-40B4-BE49-F238E27FC236}">
              <a16:creationId xmlns:a16="http://schemas.microsoft.com/office/drawing/2014/main" id="{7DAADCE0-C1FB-488D-B738-0E65F56BD16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209" name="Text Box 5">
          <a:extLst>
            <a:ext uri="{FF2B5EF4-FFF2-40B4-BE49-F238E27FC236}">
              <a16:creationId xmlns:a16="http://schemas.microsoft.com/office/drawing/2014/main" id="{0FBE13A4-C318-4521-9CAB-A1A4FD8F281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210" name="Text Box 6">
          <a:extLst>
            <a:ext uri="{FF2B5EF4-FFF2-40B4-BE49-F238E27FC236}">
              <a16:creationId xmlns:a16="http://schemas.microsoft.com/office/drawing/2014/main" id="{A85F5AB2-4FBA-4435-B933-2B785E073FD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211" name="Text Box 7">
          <a:extLst>
            <a:ext uri="{FF2B5EF4-FFF2-40B4-BE49-F238E27FC236}">
              <a16:creationId xmlns:a16="http://schemas.microsoft.com/office/drawing/2014/main" id="{63473242-CF7A-4584-9121-2FF94A241A2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212" name="Text Box 8">
          <a:extLst>
            <a:ext uri="{FF2B5EF4-FFF2-40B4-BE49-F238E27FC236}">
              <a16:creationId xmlns:a16="http://schemas.microsoft.com/office/drawing/2014/main" id="{6973E24B-255B-4345-A5D1-1B8140632C9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213" name="Text Box 9">
          <a:extLst>
            <a:ext uri="{FF2B5EF4-FFF2-40B4-BE49-F238E27FC236}">
              <a16:creationId xmlns:a16="http://schemas.microsoft.com/office/drawing/2014/main" id="{17F7A4B0-C1F2-4760-AFD4-C449168FFA7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214" name="Text Box 10">
          <a:extLst>
            <a:ext uri="{FF2B5EF4-FFF2-40B4-BE49-F238E27FC236}">
              <a16:creationId xmlns:a16="http://schemas.microsoft.com/office/drawing/2014/main" id="{3ECD9C2E-4A2B-46B0-9A3F-295B177A944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215" name="Text Box 11">
          <a:extLst>
            <a:ext uri="{FF2B5EF4-FFF2-40B4-BE49-F238E27FC236}">
              <a16:creationId xmlns:a16="http://schemas.microsoft.com/office/drawing/2014/main" id="{B39E847B-F572-497C-BFBD-1C6CC121C80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216" name="Text Box 12">
          <a:extLst>
            <a:ext uri="{FF2B5EF4-FFF2-40B4-BE49-F238E27FC236}">
              <a16:creationId xmlns:a16="http://schemas.microsoft.com/office/drawing/2014/main" id="{FAD6A7AD-A53A-43C1-9AC6-C1CBDE3B0CE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217" name="Text Box 39">
          <a:extLst>
            <a:ext uri="{FF2B5EF4-FFF2-40B4-BE49-F238E27FC236}">
              <a16:creationId xmlns:a16="http://schemas.microsoft.com/office/drawing/2014/main" id="{61A73437-981A-494C-8408-18A2FFD5671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218" name="Text Box 40">
          <a:extLst>
            <a:ext uri="{FF2B5EF4-FFF2-40B4-BE49-F238E27FC236}">
              <a16:creationId xmlns:a16="http://schemas.microsoft.com/office/drawing/2014/main" id="{8A477FBE-D342-4105-A215-15957AED316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219" name="Text Box 41">
          <a:extLst>
            <a:ext uri="{FF2B5EF4-FFF2-40B4-BE49-F238E27FC236}">
              <a16:creationId xmlns:a16="http://schemas.microsoft.com/office/drawing/2014/main" id="{5E81BC96-6A21-40AE-B381-966B595C06F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220" name="Text Box 42">
          <a:extLst>
            <a:ext uri="{FF2B5EF4-FFF2-40B4-BE49-F238E27FC236}">
              <a16:creationId xmlns:a16="http://schemas.microsoft.com/office/drawing/2014/main" id="{A20C182C-314A-4F9C-9E58-57C626F8E6F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221" name="Text Box 43">
          <a:extLst>
            <a:ext uri="{FF2B5EF4-FFF2-40B4-BE49-F238E27FC236}">
              <a16:creationId xmlns:a16="http://schemas.microsoft.com/office/drawing/2014/main" id="{4CB1A16F-22B9-464C-8723-5409AE3AB98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222" name="Text Box 44">
          <a:extLst>
            <a:ext uri="{FF2B5EF4-FFF2-40B4-BE49-F238E27FC236}">
              <a16:creationId xmlns:a16="http://schemas.microsoft.com/office/drawing/2014/main" id="{D3E5A303-6734-468F-87BA-D23CA0D9B6D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223" name="Text Box 45">
          <a:extLst>
            <a:ext uri="{FF2B5EF4-FFF2-40B4-BE49-F238E27FC236}">
              <a16:creationId xmlns:a16="http://schemas.microsoft.com/office/drawing/2014/main" id="{5AA2F3CD-9A0F-47F4-B307-19ADA474831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224" name="Text Box 46">
          <a:extLst>
            <a:ext uri="{FF2B5EF4-FFF2-40B4-BE49-F238E27FC236}">
              <a16:creationId xmlns:a16="http://schemas.microsoft.com/office/drawing/2014/main" id="{15FE7667-E078-4363-B8F7-8385C25D56E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225" name="Text Box 47">
          <a:extLst>
            <a:ext uri="{FF2B5EF4-FFF2-40B4-BE49-F238E27FC236}">
              <a16:creationId xmlns:a16="http://schemas.microsoft.com/office/drawing/2014/main" id="{68825E3B-FF9B-4071-84B9-F3F15B18334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226" name="Text Box 48">
          <a:extLst>
            <a:ext uri="{FF2B5EF4-FFF2-40B4-BE49-F238E27FC236}">
              <a16:creationId xmlns:a16="http://schemas.microsoft.com/office/drawing/2014/main" id="{F7C168C8-A0F1-4581-A2CF-C66EA90B6C6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227" name="Text Box 49">
          <a:extLst>
            <a:ext uri="{FF2B5EF4-FFF2-40B4-BE49-F238E27FC236}">
              <a16:creationId xmlns:a16="http://schemas.microsoft.com/office/drawing/2014/main" id="{5CE27FB0-7F6E-46E5-BDF7-B89075AD684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228" name="Text Box 50">
          <a:extLst>
            <a:ext uri="{FF2B5EF4-FFF2-40B4-BE49-F238E27FC236}">
              <a16:creationId xmlns:a16="http://schemas.microsoft.com/office/drawing/2014/main" id="{16863296-657F-45D0-837F-2F24F18DE9E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229" name="Text Box 52">
          <a:extLst>
            <a:ext uri="{FF2B5EF4-FFF2-40B4-BE49-F238E27FC236}">
              <a16:creationId xmlns:a16="http://schemas.microsoft.com/office/drawing/2014/main" id="{7382761F-F5B1-44CD-8650-D18AF75A627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230" name="Text Box 53">
          <a:extLst>
            <a:ext uri="{FF2B5EF4-FFF2-40B4-BE49-F238E27FC236}">
              <a16:creationId xmlns:a16="http://schemas.microsoft.com/office/drawing/2014/main" id="{6C6A26BF-EEC1-4377-9788-FA11055DC5D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231" name="Text Box 55">
          <a:extLst>
            <a:ext uri="{FF2B5EF4-FFF2-40B4-BE49-F238E27FC236}">
              <a16:creationId xmlns:a16="http://schemas.microsoft.com/office/drawing/2014/main" id="{AA6AD531-D29B-4F37-9407-9B105224913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232" name="Text Box 56">
          <a:extLst>
            <a:ext uri="{FF2B5EF4-FFF2-40B4-BE49-F238E27FC236}">
              <a16:creationId xmlns:a16="http://schemas.microsoft.com/office/drawing/2014/main" id="{16A2A38F-6AF3-438E-B369-E372E4C61CA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233" name="Text Box 57">
          <a:extLst>
            <a:ext uri="{FF2B5EF4-FFF2-40B4-BE49-F238E27FC236}">
              <a16:creationId xmlns:a16="http://schemas.microsoft.com/office/drawing/2014/main" id="{E310FF42-6183-46B8-8B50-E664ECA8FB7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234" name="Text Box 58">
          <a:extLst>
            <a:ext uri="{FF2B5EF4-FFF2-40B4-BE49-F238E27FC236}">
              <a16:creationId xmlns:a16="http://schemas.microsoft.com/office/drawing/2014/main" id="{0BCB2FCB-9FC0-4B68-AF31-8D236E0238C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235" name="Text Box 59">
          <a:extLst>
            <a:ext uri="{FF2B5EF4-FFF2-40B4-BE49-F238E27FC236}">
              <a16:creationId xmlns:a16="http://schemas.microsoft.com/office/drawing/2014/main" id="{F64F4885-C781-48F8-9A51-DC56FD4E389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236" name="Text Box 60">
          <a:extLst>
            <a:ext uri="{FF2B5EF4-FFF2-40B4-BE49-F238E27FC236}">
              <a16:creationId xmlns:a16="http://schemas.microsoft.com/office/drawing/2014/main" id="{FDF86DD3-0F6C-43F0-9FD1-04E5A66520D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237" name="Text Box 61">
          <a:extLst>
            <a:ext uri="{FF2B5EF4-FFF2-40B4-BE49-F238E27FC236}">
              <a16:creationId xmlns:a16="http://schemas.microsoft.com/office/drawing/2014/main" id="{A65AFD82-A0DE-4159-8832-2C0B2DDE2CD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238" name="Text Box 62">
          <a:extLst>
            <a:ext uri="{FF2B5EF4-FFF2-40B4-BE49-F238E27FC236}">
              <a16:creationId xmlns:a16="http://schemas.microsoft.com/office/drawing/2014/main" id="{D5E9B0D9-D902-4B5A-B751-93766AFA200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239" name="Text Box 63">
          <a:extLst>
            <a:ext uri="{FF2B5EF4-FFF2-40B4-BE49-F238E27FC236}">
              <a16:creationId xmlns:a16="http://schemas.microsoft.com/office/drawing/2014/main" id="{E56455A8-F4E1-4492-BC36-A4D38085863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240" name="Text Box 64">
          <a:extLst>
            <a:ext uri="{FF2B5EF4-FFF2-40B4-BE49-F238E27FC236}">
              <a16:creationId xmlns:a16="http://schemas.microsoft.com/office/drawing/2014/main" id="{F83B4B31-4B44-4C60-82D1-9677D66AA0A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241" name="Text Box 66">
          <a:extLst>
            <a:ext uri="{FF2B5EF4-FFF2-40B4-BE49-F238E27FC236}">
              <a16:creationId xmlns:a16="http://schemas.microsoft.com/office/drawing/2014/main" id="{30E898CF-82BA-4785-A90B-2EB8E20A5C0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242" name="Text Box 67">
          <a:extLst>
            <a:ext uri="{FF2B5EF4-FFF2-40B4-BE49-F238E27FC236}">
              <a16:creationId xmlns:a16="http://schemas.microsoft.com/office/drawing/2014/main" id="{25383621-BDC1-48FC-8BFC-B271199B6A5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243" name="Text Box 68">
          <a:extLst>
            <a:ext uri="{FF2B5EF4-FFF2-40B4-BE49-F238E27FC236}">
              <a16:creationId xmlns:a16="http://schemas.microsoft.com/office/drawing/2014/main" id="{3C11E03B-EED8-49BC-B84D-5E680ACE9C8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244" name="Text Box 69">
          <a:extLst>
            <a:ext uri="{FF2B5EF4-FFF2-40B4-BE49-F238E27FC236}">
              <a16:creationId xmlns:a16="http://schemas.microsoft.com/office/drawing/2014/main" id="{7D0C9CB1-FAD8-4B09-BAC6-BCBF4C6605C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245" name="Text Box 70">
          <a:extLst>
            <a:ext uri="{FF2B5EF4-FFF2-40B4-BE49-F238E27FC236}">
              <a16:creationId xmlns:a16="http://schemas.microsoft.com/office/drawing/2014/main" id="{FD3E8447-2AE1-4033-8D44-023F96D78A6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246" name="Text Box 71">
          <a:extLst>
            <a:ext uri="{FF2B5EF4-FFF2-40B4-BE49-F238E27FC236}">
              <a16:creationId xmlns:a16="http://schemas.microsoft.com/office/drawing/2014/main" id="{51D6E0F2-5E0B-42DF-A2BB-9558008E9F2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247" name="Text Box 72">
          <a:extLst>
            <a:ext uri="{FF2B5EF4-FFF2-40B4-BE49-F238E27FC236}">
              <a16:creationId xmlns:a16="http://schemas.microsoft.com/office/drawing/2014/main" id="{ED67C16C-4A8D-475F-9E99-40EB3999D11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248" name="Text Box 73">
          <a:extLst>
            <a:ext uri="{FF2B5EF4-FFF2-40B4-BE49-F238E27FC236}">
              <a16:creationId xmlns:a16="http://schemas.microsoft.com/office/drawing/2014/main" id="{4E4DFB44-35A1-46F6-AB7E-2E7B60A8C10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249" name="Text Box 74">
          <a:extLst>
            <a:ext uri="{FF2B5EF4-FFF2-40B4-BE49-F238E27FC236}">
              <a16:creationId xmlns:a16="http://schemas.microsoft.com/office/drawing/2014/main" id="{081428BF-47AF-4086-B79B-D4F145B4B77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250" name="Text Box 75">
          <a:extLst>
            <a:ext uri="{FF2B5EF4-FFF2-40B4-BE49-F238E27FC236}">
              <a16:creationId xmlns:a16="http://schemas.microsoft.com/office/drawing/2014/main" id="{D1472031-9D17-4544-A8CA-A5B1FCD361B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251" name="Text Box 77">
          <a:extLst>
            <a:ext uri="{FF2B5EF4-FFF2-40B4-BE49-F238E27FC236}">
              <a16:creationId xmlns:a16="http://schemas.microsoft.com/office/drawing/2014/main" id="{1873ADB5-78AC-4272-958F-A9AE8F34DF7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252" name="Text Box 78">
          <a:extLst>
            <a:ext uri="{FF2B5EF4-FFF2-40B4-BE49-F238E27FC236}">
              <a16:creationId xmlns:a16="http://schemas.microsoft.com/office/drawing/2014/main" id="{F6633157-6CED-499C-A229-810B2D4FEAC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253" name="Text Box 80">
          <a:extLst>
            <a:ext uri="{FF2B5EF4-FFF2-40B4-BE49-F238E27FC236}">
              <a16:creationId xmlns:a16="http://schemas.microsoft.com/office/drawing/2014/main" id="{691FBECC-2CF8-45F3-98E8-61513DA7978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254" name="Text Box 81">
          <a:extLst>
            <a:ext uri="{FF2B5EF4-FFF2-40B4-BE49-F238E27FC236}">
              <a16:creationId xmlns:a16="http://schemas.microsoft.com/office/drawing/2014/main" id="{BA81A89F-E515-44A3-B794-0509DA4351A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255" name="Text Box 39">
          <a:extLst>
            <a:ext uri="{FF2B5EF4-FFF2-40B4-BE49-F238E27FC236}">
              <a16:creationId xmlns:a16="http://schemas.microsoft.com/office/drawing/2014/main" id="{318A6516-9C55-4AD9-8275-F33E7F5596C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256" name="Text Box 40">
          <a:extLst>
            <a:ext uri="{FF2B5EF4-FFF2-40B4-BE49-F238E27FC236}">
              <a16:creationId xmlns:a16="http://schemas.microsoft.com/office/drawing/2014/main" id="{7241E9AC-AFCF-4A30-9B5A-4A93EEFC63C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257" name="Text Box 41">
          <a:extLst>
            <a:ext uri="{FF2B5EF4-FFF2-40B4-BE49-F238E27FC236}">
              <a16:creationId xmlns:a16="http://schemas.microsoft.com/office/drawing/2014/main" id="{CAB94BB2-E918-4EE9-ABC0-C5CAC3713F3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258" name="Text Box 42">
          <a:extLst>
            <a:ext uri="{FF2B5EF4-FFF2-40B4-BE49-F238E27FC236}">
              <a16:creationId xmlns:a16="http://schemas.microsoft.com/office/drawing/2014/main" id="{2DC9252A-B7FB-41B9-9ADA-2854C02432A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259" name="Text Box 43">
          <a:extLst>
            <a:ext uri="{FF2B5EF4-FFF2-40B4-BE49-F238E27FC236}">
              <a16:creationId xmlns:a16="http://schemas.microsoft.com/office/drawing/2014/main" id="{7B522514-11F3-4A7A-A224-9056ED18DDD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260" name="Text Box 44">
          <a:extLst>
            <a:ext uri="{FF2B5EF4-FFF2-40B4-BE49-F238E27FC236}">
              <a16:creationId xmlns:a16="http://schemas.microsoft.com/office/drawing/2014/main" id="{17CE1E0F-C1E3-45B1-A3C0-40848488D48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261" name="Text Box 45">
          <a:extLst>
            <a:ext uri="{FF2B5EF4-FFF2-40B4-BE49-F238E27FC236}">
              <a16:creationId xmlns:a16="http://schemas.microsoft.com/office/drawing/2014/main" id="{B8C998F9-EAC2-46E3-A48C-8D2685706AE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262" name="Text Box 46">
          <a:extLst>
            <a:ext uri="{FF2B5EF4-FFF2-40B4-BE49-F238E27FC236}">
              <a16:creationId xmlns:a16="http://schemas.microsoft.com/office/drawing/2014/main" id="{3E3044EC-465B-4843-A0E4-CDCCCC97CDC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263" name="Text Box 47">
          <a:extLst>
            <a:ext uri="{FF2B5EF4-FFF2-40B4-BE49-F238E27FC236}">
              <a16:creationId xmlns:a16="http://schemas.microsoft.com/office/drawing/2014/main" id="{0A81AC42-671E-43BA-B5E4-37CEA0194B0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264" name="Text Box 48">
          <a:extLst>
            <a:ext uri="{FF2B5EF4-FFF2-40B4-BE49-F238E27FC236}">
              <a16:creationId xmlns:a16="http://schemas.microsoft.com/office/drawing/2014/main" id="{C9B41DE2-3AF6-4A81-B33E-B15BFD379FF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265" name="Text Box 55">
          <a:extLst>
            <a:ext uri="{FF2B5EF4-FFF2-40B4-BE49-F238E27FC236}">
              <a16:creationId xmlns:a16="http://schemas.microsoft.com/office/drawing/2014/main" id="{4B011B57-88E7-4DDB-9814-F852AF4575D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266" name="Text Box 56">
          <a:extLst>
            <a:ext uri="{FF2B5EF4-FFF2-40B4-BE49-F238E27FC236}">
              <a16:creationId xmlns:a16="http://schemas.microsoft.com/office/drawing/2014/main" id="{7707462D-29EF-4C58-8CD2-583A1D34B3B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267" name="Text Box 57">
          <a:extLst>
            <a:ext uri="{FF2B5EF4-FFF2-40B4-BE49-F238E27FC236}">
              <a16:creationId xmlns:a16="http://schemas.microsoft.com/office/drawing/2014/main" id="{6591DD84-E6CE-4D56-8367-169003BEFF9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268" name="Text Box 58">
          <a:extLst>
            <a:ext uri="{FF2B5EF4-FFF2-40B4-BE49-F238E27FC236}">
              <a16:creationId xmlns:a16="http://schemas.microsoft.com/office/drawing/2014/main" id="{88F6F1EB-4238-42AB-B942-49F72B610DD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269" name="Text Box 59">
          <a:extLst>
            <a:ext uri="{FF2B5EF4-FFF2-40B4-BE49-F238E27FC236}">
              <a16:creationId xmlns:a16="http://schemas.microsoft.com/office/drawing/2014/main" id="{E01EF886-6823-49C1-9E43-321F74CA317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270" name="Text Box 60">
          <a:extLst>
            <a:ext uri="{FF2B5EF4-FFF2-40B4-BE49-F238E27FC236}">
              <a16:creationId xmlns:a16="http://schemas.microsoft.com/office/drawing/2014/main" id="{36A83765-C51F-41FE-B6D8-DC3F0F15CD0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271" name="Text Box 61">
          <a:extLst>
            <a:ext uri="{FF2B5EF4-FFF2-40B4-BE49-F238E27FC236}">
              <a16:creationId xmlns:a16="http://schemas.microsoft.com/office/drawing/2014/main" id="{74F69269-A3E2-4D73-AA6F-E5FB8622B67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272" name="Text Box 62">
          <a:extLst>
            <a:ext uri="{FF2B5EF4-FFF2-40B4-BE49-F238E27FC236}">
              <a16:creationId xmlns:a16="http://schemas.microsoft.com/office/drawing/2014/main" id="{005C6D65-F8D1-4819-A9B2-0E33F5B6B2E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273" name="Text Box 63">
          <a:extLst>
            <a:ext uri="{FF2B5EF4-FFF2-40B4-BE49-F238E27FC236}">
              <a16:creationId xmlns:a16="http://schemas.microsoft.com/office/drawing/2014/main" id="{0FCA7522-A9C9-46A2-A659-63FD032EABD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274" name="Text Box 64">
          <a:extLst>
            <a:ext uri="{FF2B5EF4-FFF2-40B4-BE49-F238E27FC236}">
              <a16:creationId xmlns:a16="http://schemas.microsoft.com/office/drawing/2014/main" id="{9F24BEF0-AFAC-4AFE-8CA1-1AD6C3BCD9D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275" name="Text Box 66">
          <a:extLst>
            <a:ext uri="{FF2B5EF4-FFF2-40B4-BE49-F238E27FC236}">
              <a16:creationId xmlns:a16="http://schemas.microsoft.com/office/drawing/2014/main" id="{C02BAD94-3756-4865-A782-A580DBF2397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276" name="Text Box 67">
          <a:extLst>
            <a:ext uri="{FF2B5EF4-FFF2-40B4-BE49-F238E27FC236}">
              <a16:creationId xmlns:a16="http://schemas.microsoft.com/office/drawing/2014/main" id="{0A33B076-6F47-4578-BF87-DC44A9C942A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277" name="Text Box 68">
          <a:extLst>
            <a:ext uri="{FF2B5EF4-FFF2-40B4-BE49-F238E27FC236}">
              <a16:creationId xmlns:a16="http://schemas.microsoft.com/office/drawing/2014/main" id="{E4C6513A-DFEE-4DD4-88BB-C0A01EAE380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278" name="Text Box 69">
          <a:extLst>
            <a:ext uri="{FF2B5EF4-FFF2-40B4-BE49-F238E27FC236}">
              <a16:creationId xmlns:a16="http://schemas.microsoft.com/office/drawing/2014/main" id="{22056F18-5F99-43F1-B329-93C1E2D88C8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279" name="Text Box 70">
          <a:extLst>
            <a:ext uri="{FF2B5EF4-FFF2-40B4-BE49-F238E27FC236}">
              <a16:creationId xmlns:a16="http://schemas.microsoft.com/office/drawing/2014/main" id="{CEF739BE-02EE-43DB-8CEA-6EE2B628F1F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280" name="Text Box 71">
          <a:extLst>
            <a:ext uri="{FF2B5EF4-FFF2-40B4-BE49-F238E27FC236}">
              <a16:creationId xmlns:a16="http://schemas.microsoft.com/office/drawing/2014/main" id="{972A3152-C9C3-4920-8E91-305C42A0F17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281" name="Text Box 72">
          <a:extLst>
            <a:ext uri="{FF2B5EF4-FFF2-40B4-BE49-F238E27FC236}">
              <a16:creationId xmlns:a16="http://schemas.microsoft.com/office/drawing/2014/main" id="{0E4662FC-F98E-4CCB-A417-E276BDE6975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282" name="Text Box 73">
          <a:extLst>
            <a:ext uri="{FF2B5EF4-FFF2-40B4-BE49-F238E27FC236}">
              <a16:creationId xmlns:a16="http://schemas.microsoft.com/office/drawing/2014/main" id="{84F2FFBA-6A8E-4B3C-9228-62BBA169CC0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283" name="Text Box 74">
          <a:extLst>
            <a:ext uri="{FF2B5EF4-FFF2-40B4-BE49-F238E27FC236}">
              <a16:creationId xmlns:a16="http://schemas.microsoft.com/office/drawing/2014/main" id="{C503AF5C-2D75-4A9D-BFE9-60292D0D732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284" name="Text Box 75">
          <a:extLst>
            <a:ext uri="{FF2B5EF4-FFF2-40B4-BE49-F238E27FC236}">
              <a16:creationId xmlns:a16="http://schemas.microsoft.com/office/drawing/2014/main" id="{940553B2-E854-4B7D-AB6C-710ADF8C330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285" name="Text Box 77">
          <a:extLst>
            <a:ext uri="{FF2B5EF4-FFF2-40B4-BE49-F238E27FC236}">
              <a16:creationId xmlns:a16="http://schemas.microsoft.com/office/drawing/2014/main" id="{6D77907C-EF41-4656-9A79-3E32F5E06C8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286" name="Text Box 78">
          <a:extLst>
            <a:ext uri="{FF2B5EF4-FFF2-40B4-BE49-F238E27FC236}">
              <a16:creationId xmlns:a16="http://schemas.microsoft.com/office/drawing/2014/main" id="{BEBE4243-CD05-4C4C-ACF8-47D7386DC72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287" name="Text Box 80">
          <a:extLst>
            <a:ext uri="{FF2B5EF4-FFF2-40B4-BE49-F238E27FC236}">
              <a16:creationId xmlns:a16="http://schemas.microsoft.com/office/drawing/2014/main" id="{B8E7C7AF-CE74-4C8D-A473-9E69CA4B076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288" name="Text Box 81">
          <a:extLst>
            <a:ext uri="{FF2B5EF4-FFF2-40B4-BE49-F238E27FC236}">
              <a16:creationId xmlns:a16="http://schemas.microsoft.com/office/drawing/2014/main" id="{A76DA641-3B21-462D-827E-46F14AA9AB2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289" name="Text Box 39">
          <a:extLst>
            <a:ext uri="{FF2B5EF4-FFF2-40B4-BE49-F238E27FC236}">
              <a16:creationId xmlns:a16="http://schemas.microsoft.com/office/drawing/2014/main" id="{CB5DA06F-D746-4342-9EEC-45B92967E1C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290" name="Text Box 40">
          <a:extLst>
            <a:ext uri="{FF2B5EF4-FFF2-40B4-BE49-F238E27FC236}">
              <a16:creationId xmlns:a16="http://schemas.microsoft.com/office/drawing/2014/main" id="{64F2B8BC-A346-4EB7-8D92-3C613CEDFD4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291" name="Text Box 41">
          <a:extLst>
            <a:ext uri="{FF2B5EF4-FFF2-40B4-BE49-F238E27FC236}">
              <a16:creationId xmlns:a16="http://schemas.microsoft.com/office/drawing/2014/main" id="{8E3EA06D-91ED-40F3-8F98-2D91EE96D74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292" name="Text Box 42">
          <a:extLst>
            <a:ext uri="{FF2B5EF4-FFF2-40B4-BE49-F238E27FC236}">
              <a16:creationId xmlns:a16="http://schemas.microsoft.com/office/drawing/2014/main" id="{A9E8FB46-6D3B-4920-98AD-37A49064184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293" name="Text Box 43">
          <a:extLst>
            <a:ext uri="{FF2B5EF4-FFF2-40B4-BE49-F238E27FC236}">
              <a16:creationId xmlns:a16="http://schemas.microsoft.com/office/drawing/2014/main" id="{5061747E-9581-4CE9-A6E7-89C0E99C55F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294" name="Text Box 44">
          <a:extLst>
            <a:ext uri="{FF2B5EF4-FFF2-40B4-BE49-F238E27FC236}">
              <a16:creationId xmlns:a16="http://schemas.microsoft.com/office/drawing/2014/main" id="{F78B93A0-B623-497A-9507-81147D2D11B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295" name="Text Box 45">
          <a:extLst>
            <a:ext uri="{FF2B5EF4-FFF2-40B4-BE49-F238E27FC236}">
              <a16:creationId xmlns:a16="http://schemas.microsoft.com/office/drawing/2014/main" id="{AE2ABE23-8526-4B42-890A-4764DE1BB26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296" name="Text Box 46">
          <a:extLst>
            <a:ext uri="{FF2B5EF4-FFF2-40B4-BE49-F238E27FC236}">
              <a16:creationId xmlns:a16="http://schemas.microsoft.com/office/drawing/2014/main" id="{C6294AEF-C33D-40CA-9E17-F2C14677FB7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297" name="Text Box 47">
          <a:extLst>
            <a:ext uri="{FF2B5EF4-FFF2-40B4-BE49-F238E27FC236}">
              <a16:creationId xmlns:a16="http://schemas.microsoft.com/office/drawing/2014/main" id="{8B1C4495-3935-40E8-A7FE-D4E9818ACEB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298" name="Text Box 48">
          <a:extLst>
            <a:ext uri="{FF2B5EF4-FFF2-40B4-BE49-F238E27FC236}">
              <a16:creationId xmlns:a16="http://schemas.microsoft.com/office/drawing/2014/main" id="{01A301ED-A2AC-47D0-B953-482BC261E00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299" name="Text Box 55">
          <a:extLst>
            <a:ext uri="{FF2B5EF4-FFF2-40B4-BE49-F238E27FC236}">
              <a16:creationId xmlns:a16="http://schemas.microsoft.com/office/drawing/2014/main" id="{BE54299B-9758-4260-8DF9-3C42F8346A1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300" name="Text Box 56">
          <a:extLst>
            <a:ext uri="{FF2B5EF4-FFF2-40B4-BE49-F238E27FC236}">
              <a16:creationId xmlns:a16="http://schemas.microsoft.com/office/drawing/2014/main" id="{8568767E-C981-44D2-9D85-ABCE32B01E2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301" name="Text Box 57">
          <a:extLst>
            <a:ext uri="{FF2B5EF4-FFF2-40B4-BE49-F238E27FC236}">
              <a16:creationId xmlns:a16="http://schemas.microsoft.com/office/drawing/2014/main" id="{BDA77AEE-4F37-4EEE-90BB-7727EF7B9C4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302" name="Text Box 58">
          <a:extLst>
            <a:ext uri="{FF2B5EF4-FFF2-40B4-BE49-F238E27FC236}">
              <a16:creationId xmlns:a16="http://schemas.microsoft.com/office/drawing/2014/main" id="{BEF22F7E-2206-409F-9ADA-8E87FDC5246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303" name="Text Box 59">
          <a:extLst>
            <a:ext uri="{FF2B5EF4-FFF2-40B4-BE49-F238E27FC236}">
              <a16:creationId xmlns:a16="http://schemas.microsoft.com/office/drawing/2014/main" id="{3F7A5E6D-B949-42AB-8BB8-9AC552C3809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304" name="Text Box 60">
          <a:extLst>
            <a:ext uri="{FF2B5EF4-FFF2-40B4-BE49-F238E27FC236}">
              <a16:creationId xmlns:a16="http://schemas.microsoft.com/office/drawing/2014/main" id="{E99E9D7E-AD95-40D4-9BA2-7D7B240416C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305" name="Text Box 61">
          <a:extLst>
            <a:ext uri="{FF2B5EF4-FFF2-40B4-BE49-F238E27FC236}">
              <a16:creationId xmlns:a16="http://schemas.microsoft.com/office/drawing/2014/main" id="{1D280271-C266-4DCD-B318-C4BEA758E7A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306" name="Text Box 62">
          <a:extLst>
            <a:ext uri="{FF2B5EF4-FFF2-40B4-BE49-F238E27FC236}">
              <a16:creationId xmlns:a16="http://schemas.microsoft.com/office/drawing/2014/main" id="{4EF85B39-D190-446B-AE43-CBAEF330A9D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307" name="Text Box 63">
          <a:extLst>
            <a:ext uri="{FF2B5EF4-FFF2-40B4-BE49-F238E27FC236}">
              <a16:creationId xmlns:a16="http://schemas.microsoft.com/office/drawing/2014/main" id="{1F8090A2-5C5B-4DCC-B8DB-8044CB8D4A9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308" name="Text Box 64">
          <a:extLst>
            <a:ext uri="{FF2B5EF4-FFF2-40B4-BE49-F238E27FC236}">
              <a16:creationId xmlns:a16="http://schemas.microsoft.com/office/drawing/2014/main" id="{26A52DE0-7F36-4691-AAA5-2792A37A1AC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309" name="Text Box 66">
          <a:extLst>
            <a:ext uri="{FF2B5EF4-FFF2-40B4-BE49-F238E27FC236}">
              <a16:creationId xmlns:a16="http://schemas.microsoft.com/office/drawing/2014/main" id="{74E412D9-94A5-4F0F-9672-491776DDB1E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310" name="Text Box 67">
          <a:extLst>
            <a:ext uri="{FF2B5EF4-FFF2-40B4-BE49-F238E27FC236}">
              <a16:creationId xmlns:a16="http://schemas.microsoft.com/office/drawing/2014/main" id="{86AE80E5-B374-43F2-9440-D4A75ACF2AE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311" name="Text Box 68">
          <a:extLst>
            <a:ext uri="{FF2B5EF4-FFF2-40B4-BE49-F238E27FC236}">
              <a16:creationId xmlns:a16="http://schemas.microsoft.com/office/drawing/2014/main" id="{D8FF63D3-D00A-4B7D-BC00-665510BFE44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312" name="Text Box 69">
          <a:extLst>
            <a:ext uri="{FF2B5EF4-FFF2-40B4-BE49-F238E27FC236}">
              <a16:creationId xmlns:a16="http://schemas.microsoft.com/office/drawing/2014/main" id="{28CF73C1-F967-44BA-A7F8-5784CC60BC9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313" name="Text Box 70">
          <a:extLst>
            <a:ext uri="{FF2B5EF4-FFF2-40B4-BE49-F238E27FC236}">
              <a16:creationId xmlns:a16="http://schemas.microsoft.com/office/drawing/2014/main" id="{722E0F29-33FB-4CF4-8859-5E56D9A1038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314" name="Text Box 71">
          <a:extLst>
            <a:ext uri="{FF2B5EF4-FFF2-40B4-BE49-F238E27FC236}">
              <a16:creationId xmlns:a16="http://schemas.microsoft.com/office/drawing/2014/main" id="{43941372-FCDC-4909-8927-EFEC0DAB6C1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315" name="Text Box 72">
          <a:extLst>
            <a:ext uri="{FF2B5EF4-FFF2-40B4-BE49-F238E27FC236}">
              <a16:creationId xmlns:a16="http://schemas.microsoft.com/office/drawing/2014/main" id="{43E863BF-15C9-487A-8BE7-F2BC072B25A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316" name="Text Box 73">
          <a:extLst>
            <a:ext uri="{FF2B5EF4-FFF2-40B4-BE49-F238E27FC236}">
              <a16:creationId xmlns:a16="http://schemas.microsoft.com/office/drawing/2014/main" id="{B7B338F6-84C5-43B3-B345-128ADC1E0D6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317" name="Text Box 74">
          <a:extLst>
            <a:ext uri="{FF2B5EF4-FFF2-40B4-BE49-F238E27FC236}">
              <a16:creationId xmlns:a16="http://schemas.microsoft.com/office/drawing/2014/main" id="{87E96713-C6A5-44CD-B984-12565CE37B0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318" name="Text Box 75">
          <a:extLst>
            <a:ext uri="{FF2B5EF4-FFF2-40B4-BE49-F238E27FC236}">
              <a16:creationId xmlns:a16="http://schemas.microsoft.com/office/drawing/2014/main" id="{ADFC7C4E-7754-4C12-A0A6-DF090E97D29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319" name="Text Box 77">
          <a:extLst>
            <a:ext uri="{FF2B5EF4-FFF2-40B4-BE49-F238E27FC236}">
              <a16:creationId xmlns:a16="http://schemas.microsoft.com/office/drawing/2014/main" id="{854EFCC4-FB5C-4C55-853E-E8F869A31E7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320" name="Text Box 78">
          <a:extLst>
            <a:ext uri="{FF2B5EF4-FFF2-40B4-BE49-F238E27FC236}">
              <a16:creationId xmlns:a16="http://schemas.microsoft.com/office/drawing/2014/main" id="{6DFBD0E1-D21C-4C49-99C4-2A2835EF9F1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321" name="Text Box 80">
          <a:extLst>
            <a:ext uri="{FF2B5EF4-FFF2-40B4-BE49-F238E27FC236}">
              <a16:creationId xmlns:a16="http://schemas.microsoft.com/office/drawing/2014/main" id="{F1783C71-0E10-4AC2-8573-2DA642EC3B9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322" name="Text Box 81">
          <a:extLst>
            <a:ext uri="{FF2B5EF4-FFF2-40B4-BE49-F238E27FC236}">
              <a16:creationId xmlns:a16="http://schemas.microsoft.com/office/drawing/2014/main" id="{503E769D-C372-4FE8-BB1D-E807F6244E7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323" name="Text Box 39">
          <a:extLst>
            <a:ext uri="{FF2B5EF4-FFF2-40B4-BE49-F238E27FC236}">
              <a16:creationId xmlns:a16="http://schemas.microsoft.com/office/drawing/2014/main" id="{F1231D8F-FC5F-40EB-8120-D310AC15ADE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324" name="Text Box 40">
          <a:extLst>
            <a:ext uri="{FF2B5EF4-FFF2-40B4-BE49-F238E27FC236}">
              <a16:creationId xmlns:a16="http://schemas.microsoft.com/office/drawing/2014/main" id="{3BFA70EB-35EC-4C67-AC27-52B427D603F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325" name="Text Box 41">
          <a:extLst>
            <a:ext uri="{FF2B5EF4-FFF2-40B4-BE49-F238E27FC236}">
              <a16:creationId xmlns:a16="http://schemas.microsoft.com/office/drawing/2014/main" id="{65DE7C47-B470-493C-8978-491B516038A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326" name="Text Box 42">
          <a:extLst>
            <a:ext uri="{FF2B5EF4-FFF2-40B4-BE49-F238E27FC236}">
              <a16:creationId xmlns:a16="http://schemas.microsoft.com/office/drawing/2014/main" id="{DC06EE4D-834B-4C9A-9CE0-CF2B8DCD3ED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327" name="Text Box 43">
          <a:extLst>
            <a:ext uri="{FF2B5EF4-FFF2-40B4-BE49-F238E27FC236}">
              <a16:creationId xmlns:a16="http://schemas.microsoft.com/office/drawing/2014/main" id="{0BC842A3-5171-4D24-AB89-457B9880E41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328" name="Text Box 44">
          <a:extLst>
            <a:ext uri="{FF2B5EF4-FFF2-40B4-BE49-F238E27FC236}">
              <a16:creationId xmlns:a16="http://schemas.microsoft.com/office/drawing/2014/main" id="{868F27C5-FEE9-4F55-8923-32CF0BD385F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329" name="Text Box 45">
          <a:extLst>
            <a:ext uri="{FF2B5EF4-FFF2-40B4-BE49-F238E27FC236}">
              <a16:creationId xmlns:a16="http://schemas.microsoft.com/office/drawing/2014/main" id="{72DD95BC-8A6E-4933-820D-848008299A5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330" name="Text Box 46">
          <a:extLst>
            <a:ext uri="{FF2B5EF4-FFF2-40B4-BE49-F238E27FC236}">
              <a16:creationId xmlns:a16="http://schemas.microsoft.com/office/drawing/2014/main" id="{76C4F84E-8824-490E-9E12-C456FC55DFF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331" name="Text Box 47">
          <a:extLst>
            <a:ext uri="{FF2B5EF4-FFF2-40B4-BE49-F238E27FC236}">
              <a16:creationId xmlns:a16="http://schemas.microsoft.com/office/drawing/2014/main" id="{5CDA6BDB-6038-4ED2-8B2D-22A936D4D41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332" name="Text Box 48">
          <a:extLst>
            <a:ext uri="{FF2B5EF4-FFF2-40B4-BE49-F238E27FC236}">
              <a16:creationId xmlns:a16="http://schemas.microsoft.com/office/drawing/2014/main" id="{21CEAF81-5F87-4654-B72C-FF6E6F1118A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333" name="Text Box 55">
          <a:extLst>
            <a:ext uri="{FF2B5EF4-FFF2-40B4-BE49-F238E27FC236}">
              <a16:creationId xmlns:a16="http://schemas.microsoft.com/office/drawing/2014/main" id="{B68CD7F3-D8CE-4040-8C7D-6DEA8CD8A91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334" name="Text Box 56">
          <a:extLst>
            <a:ext uri="{FF2B5EF4-FFF2-40B4-BE49-F238E27FC236}">
              <a16:creationId xmlns:a16="http://schemas.microsoft.com/office/drawing/2014/main" id="{45ED6F71-896A-4430-B027-3CFA2C014C1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335" name="Text Box 57">
          <a:extLst>
            <a:ext uri="{FF2B5EF4-FFF2-40B4-BE49-F238E27FC236}">
              <a16:creationId xmlns:a16="http://schemas.microsoft.com/office/drawing/2014/main" id="{1F128235-30FC-46B4-B984-54374CBCC5B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336" name="Text Box 58">
          <a:extLst>
            <a:ext uri="{FF2B5EF4-FFF2-40B4-BE49-F238E27FC236}">
              <a16:creationId xmlns:a16="http://schemas.microsoft.com/office/drawing/2014/main" id="{0313DE20-0B05-4236-B0D0-7EBB3F7EB31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337" name="Text Box 59">
          <a:extLst>
            <a:ext uri="{FF2B5EF4-FFF2-40B4-BE49-F238E27FC236}">
              <a16:creationId xmlns:a16="http://schemas.microsoft.com/office/drawing/2014/main" id="{1F35F851-9D15-4EAE-8B80-6C89847B6F0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338" name="Text Box 60">
          <a:extLst>
            <a:ext uri="{FF2B5EF4-FFF2-40B4-BE49-F238E27FC236}">
              <a16:creationId xmlns:a16="http://schemas.microsoft.com/office/drawing/2014/main" id="{53FE21BB-1570-463B-BD2F-97E6453A694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339" name="Text Box 61">
          <a:extLst>
            <a:ext uri="{FF2B5EF4-FFF2-40B4-BE49-F238E27FC236}">
              <a16:creationId xmlns:a16="http://schemas.microsoft.com/office/drawing/2014/main" id="{84B18594-1ADE-43C9-80EE-5E733D07BED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340" name="Text Box 62">
          <a:extLst>
            <a:ext uri="{FF2B5EF4-FFF2-40B4-BE49-F238E27FC236}">
              <a16:creationId xmlns:a16="http://schemas.microsoft.com/office/drawing/2014/main" id="{8874D053-B4C0-4342-9A61-E0C54859B3A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341" name="Text Box 63">
          <a:extLst>
            <a:ext uri="{FF2B5EF4-FFF2-40B4-BE49-F238E27FC236}">
              <a16:creationId xmlns:a16="http://schemas.microsoft.com/office/drawing/2014/main" id="{5F595343-5D6E-4116-A60E-437DC4F2DF6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342" name="Text Box 64">
          <a:extLst>
            <a:ext uri="{FF2B5EF4-FFF2-40B4-BE49-F238E27FC236}">
              <a16:creationId xmlns:a16="http://schemas.microsoft.com/office/drawing/2014/main" id="{235FAB1E-4B21-4A0B-B7B6-11BB316E421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343" name="Text Box 66">
          <a:extLst>
            <a:ext uri="{FF2B5EF4-FFF2-40B4-BE49-F238E27FC236}">
              <a16:creationId xmlns:a16="http://schemas.microsoft.com/office/drawing/2014/main" id="{C66F796A-9AB4-4149-8068-764F9CC46FD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344" name="Text Box 67">
          <a:extLst>
            <a:ext uri="{FF2B5EF4-FFF2-40B4-BE49-F238E27FC236}">
              <a16:creationId xmlns:a16="http://schemas.microsoft.com/office/drawing/2014/main" id="{2D2A9F9A-AE41-4983-A061-390BB5F040A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345" name="Text Box 68">
          <a:extLst>
            <a:ext uri="{FF2B5EF4-FFF2-40B4-BE49-F238E27FC236}">
              <a16:creationId xmlns:a16="http://schemas.microsoft.com/office/drawing/2014/main" id="{2FBE3AD1-AB0F-48B4-B169-FA774752EC6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346" name="Text Box 69">
          <a:extLst>
            <a:ext uri="{FF2B5EF4-FFF2-40B4-BE49-F238E27FC236}">
              <a16:creationId xmlns:a16="http://schemas.microsoft.com/office/drawing/2014/main" id="{2E15F0AE-AF45-4AA1-8F94-2381D49B1E6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347" name="Text Box 70">
          <a:extLst>
            <a:ext uri="{FF2B5EF4-FFF2-40B4-BE49-F238E27FC236}">
              <a16:creationId xmlns:a16="http://schemas.microsoft.com/office/drawing/2014/main" id="{D0E299D7-E9F2-4769-BF01-3E0F1AB0F2D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348" name="Text Box 71">
          <a:extLst>
            <a:ext uri="{FF2B5EF4-FFF2-40B4-BE49-F238E27FC236}">
              <a16:creationId xmlns:a16="http://schemas.microsoft.com/office/drawing/2014/main" id="{C099540F-9694-43E5-8916-CB8199072EB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349" name="Text Box 72">
          <a:extLst>
            <a:ext uri="{FF2B5EF4-FFF2-40B4-BE49-F238E27FC236}">
              <a16:creationId xmlns:a16="http://schemas.microsoft.com/office/drawing/2014/main" id="{C4FE6927-5CF2-4C94-915C-E6CD64CF070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350" name="Text Box 73">
          <a:extLst>
            <a:ext uri="{FF2B5EF4-FFF2-40B4-BE49-F238E27FC236}">
              <a16:creationId xmlns:a16="http://schemas.microsoft.com/office/drawing/2014/main" id="{ED87C136-2969-4E8C-BCA3-2092ADE6867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351" name="Text Box 74">
          <a:extLst>
            <a:ext uri="{FF2B5EF4-FFF2-40B4-BE49-F238E27FC236}">
              <a16:creationId xmlns:a16="http://schemas.microsoft.com/office/drawing/2014/main" id="{97137623-743E-4A30-A516-7F332F574BF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352" name="Text Box 75">
          <a:extLst>
            <a:ext uri="{FF2B5EF4-FFF2-40B4-BE49-F238E27FC236}">
              <a16:creationId xmlns:a16="http://schemas.microsoft.com/office/drawing/2014/main" id="{62142A57-0B37-4EDE-ACF8-7223EAD5A59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353" name="Text Box 77">
          <a:extLst>
            <a:ext uri="{FF2B5EF4-FFF2-40B4-BE49-F238E27FC236}">
              <a16:creationId xmlns:a16="http://schemas.microsoft.com/office/drawing/2014/main" id="{32DD092B-8BBF-48DC-A835-E1DF1CCD4B4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354" name="Text Box 78">
          <a:extLst>
            <a:ext uri="{FF2B5EF4-FFF2-40B4-BE49-F238E27FC236}">
              <a16:creationId xmlns:a16="http://schemas.microsoft.com/office/drawing/2014/main" id="{6FEDDDBC-370F-4DD7-837A-AD50405A210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355" name="Text Box 80">
          <a:extLst>
            <a:ext uri="{FF2B5EF4-FFF2-40B4-BE49-F238E27FC236}">
              <a16:creationId xmlns:a16="http://schemas.microsoft.com/office/drawing/2014/main" id="{BA5C874A-D1F4-45F3-9934-44EA4C4885E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356" name="Text Box 8">
          <a:extLst>
            <a:ext uri="{FF2B5EF4-FFF2-40B4-BE49-F238E27FC236}">
              <a16:creationId xmlns:a16="http://schemas.microsoft.com/office/drawing/2014/main" id="{93448A75-B284-4A01-80AA-0A41557B154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357" name="Text Box 9">
          <a:extLst>
            <a:ext uri="{FF2B5EF4-FFF2-40B4-BE49-F238E27FC236}">
              <a16:creationId xmlns:a16="http://schemas.microsoft.com/office/drawing/2014/main" id="{EC66D5D9-0F53-48FF-8505-8864A1433A0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358" name="Text Box 10">
          <a:extLst>
            <a:ext uri="{FF2B5EF4-FFF2-40B4-BE49-F238E27FC236}">
              <a16:creationId xmlns:a16="http://schemas.microsoft.com/office/drawing/2014/main" id="{EAAACE58-7A64-4D8F-AAAA-D73D4ED8D5B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359" name="Text Box 11">
          <a:extLst>
            <a:ext uri="{FF2B5EF4-FFF2-40B4-BE49-F238E27FC236}">
              <a16:creationId xmlns:a16="http://schemas.microsoft.com/office/drawing/2014/main" id="{9FCBB2B8-9928-4A52-A31F-C28A144CDEF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360" name="Text Box 12">
          <a:extLst>
            <a:ext uri="{FF2B5EF4-FFF2-40B4-BE49-F238E27FC236}">
              <a16:creationId xmlns:a16="http://schemas.microsoft.com/office/drawing/2014/main" id="{BE77FABC-50E7-47B1-B5D4-0CFB236730A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361" name="Text Box 49">
          <a:extLst>
            <a:ext uri="{FF2B5EF4-FFF2-40B4-BE49-F238E27FC236}">
              <a16:creationId xmlns:a16="http://schemas.microsoft.com/office/drawing/2014/main" id="{A1A04EE0-2591-4F89-B125-05C4ADE3D24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362" name="Text Box 50">
          <a:extLst>
            <a:ext uri="{FF2B5EF4-FFF2-40B4-BE49-F238E27FC236}">
              <a16:creationId xmlns:a16="http://schemas.microsoft.com/office/drawing/2014/main" id="{36ECEA1C-4127-4670-85E0-C244A638D1C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363" name="Text Box 52">
          <a:extLst>
            <a:ext uri="{FF2B5EF4-FFF2-40B4-BE49-F238E27FC236}">
              <a16:creationId xmlns:a16="http://schemas.microsoft.com/office/drawing/2014/main" id="{83CC29CF-FFF2-4C2A-A71A-EA77FCFF83F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364" name="Text Box 53">
          <a:extLst>
            <a:ext uri="{FF2B5EF4-FFF2-40B4-BE49-F238E27FC236}">
              <a16:creationId xmlns:a16="http://schemas.microsoft.com/office/drawing/2014/main" id="{2F6D537B-1C2C-4057-BD94-9C4A46D53EE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365" name="Text Box 39">
          <a:extLst>
            <a:ext uri="{FF2B5EF4-FFF2-40B4-BE49-F238E27FC236}">
              <a16:creationId xmlns:a16="http://schemas.microsoft.com/office/drawing/2014/main" id="{BB96BC7C-36C2-450C-A209-096AED39570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366" name="Text Box 40">
          <a:extLst>
            <a:ext uri="{FF2B5EF4-FFF2-40B4-BE49-F238E27FC236}">
              <a16:creationId xmlns:a16="http://schemas.microsoft.com/office/drawing/2014/main" id="{447DEC9C-AA3D-4B2A-93FD-C7CCD7B0959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367" name="Text Box 41">
          <a:extLst>
            <a:ext uri="{FF2B5EF4-FFF2-40B4-BE49-F238E27FC236}">
              <a16:creationId xmlns:a16="http://schemas.microsoft.com/office/drawing/2014/main" id="{A85FE03B-CF8D-424A-B803-C06B5F54EE7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368" name="Text Box 42">
          <a:extLst>
            <a:ext uri="{FF2B5EF4-FFF2-40B4-BE49-F238E27FC236}">
              <a16:creationId xmlns:a16="http://schemas.microsoft.com/office/drawing/2014/main" id="{BF92A472-E4B8-4C59-BFDB-B84861B43B4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369" name="Text Box 43">
          <a:extLst>
            <a:ext uri="{FF2B5EF4-FFF2-40B4-BE49-F238E27FC236}">
              <a16:creationId xmlns:a16="http://schemas.microsoft.com/office/drawing/2014/main" id="{2DB4C4B4-307E-4473-9B32-6272B4F5408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370" name="Text Box 44">
          <a:extLst>
            <a:ext uri="{FF2B5EF4-FFF2-40B4-BE49-F238E27FC236}">
              <a16:creationId xmlns:a16="http://schemas.microsoft.com/office/drawing/2014/main" id="{5DD12DEB-6412-4E42-8D2D-818F6E179EB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371" name="Text Box 45">
          <a:extLst>
            <a:ext uri="{FF2B5EF4-FFF2-40B4-BE49-F238E27FC236}">
              <a16:creationId xmlns:a16="http://schemas.microsoft.com/office/drawing/2014/main" id="{5F24B6FA-5F38-4A83-AC4E-C1E2D2DAB09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372" name="Text Box 46">
          <a:extLst>
            <a:ext uri="{FF2B5EF4-FFF2-40B4-BE49-F238E27FC236}">
              <a16:creationId xmlns:a16="http://schemas.microsoft.com/office/drawing/2014/main" id="{A793D89F-CB42-4292-AA5E-3B4287D2A2F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373" name="Text Box 47">
          <a:extLst>
            <a:ext uri="{FF2B5EF4-FFF2-40B4-BE49-F238E27FC236}">
              <a16:creationId xmlns:a16="http://schemas.microsoft.com/office/drawing/2014/main" id="{3D646F0E-B734-4925-BA83-4E775A7B3CE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374" name="Text Box 48">
          <a:extLst>
            <a:ext uri="{FF2B5EF4-FFF2-40B4-BE49-F238E27FC236}">
              <a16:creationId xmlns:a16="http://schemas.microsoft.com/office/drawing/2014/main" id="{E92E36B4-F436-49BE-9452-80001964E80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375" name="Text Box 55">
          <a:extLst>
            <a:ext uri="{FF2B5EF4-FFF2-40B4-BE49-F238E27FC236}">
              <a16:creationId xmlns:a16="http://schemas.microsoft.com/office/drawing/2014/main" id="{2B0A7298-4247-42D9-98EE-33DD7CAC586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376" name="Text Box 56">
          <a:extLst>
            <a:ext uri="{FF2B5EF4-FFF2-40B4-BE49-F238E27FC236}">
              <a16:creationId xmlns:a16="http://schemas.microsoft.com/office/drawing/2014/main" id="{369C9CF3-F384-4AED-BB2A-3012E70E91A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377" name="Text Box 57">
          <a:extLst>
            <a:ext uri="{FF2B5EF4-FFF2-40B4-BE49-F238E27FC236}">
              <a16:creationId xmlns:a16="http://schemas.microsoft.com/office/drawing/2014/main" id="{CBD9F0B4-714F-40D0-9171-836D0D75ADB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378" name="Text Box 58">
          <a:extLst>
            <a:ext uri="{FF2B5EF4-FFF2-40B4-BE49-F238E27FC236}">
              <a16:creationId xmlns:a16="http://schemas.microsoft.com/office/drawing/2014/main" id="{0120CED2-7A4D-4053-B41C-B466308A574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379" name="Text Box 59">
          <a:extLst>
            <a:ext uri="{FF2B5EF4-FFF2-40B4-BE49-F238E27FC236}">
              <a16:creationId xmlns:a16="http://schemas.microsoft.com/office/drawing/2014/main" id="{9820A9D9-33B8-433F-AA99-B364659D514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380" name="Text Box 60">
          <a:extLst>
            <a:ext uri="{FF2B5EF4-FFF2-40B4-BE49-F238E27FC236}">
              <a16:creationId xmlns:a16="http://schemas.microsoft.com/office/drawing/2014/main" id="{0F8DA0AE-CB67-45BB-B4F2-BFB51554A03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381" name="Text Box 61">
          <a:extLst>
            <a:ext uri="{FF2B5EF4-FFF2-40B4-BE49-F238E27FC236}">
              <a16:creationId xmlns:a16="http://schemas.microsoft.com/office/drawing/2014/main" id="{5B62BE30-7E09-4F3D-8238-A33C273C74C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382" name="Text Box 62">
          <a:extLst>
            <a:ext uri="{FF2B5EF4-FFF2-40B4-BE49-F238E27FC236}">
              <a16:creationId xmlns:a16="http://schemas.microsoft.com/office/drawing/2014/main" id="{92F018DB-8D58-4572-AB7E-5E89774CDA1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383" name="Text Box 63">
          <a:extLst>
            <a:ext uri="{FF2B5EF4-FFF2-40B4-BE49-F238E27FC236}">
              <a16:creationId xmlns:a16="http://schemas.microsoft.com/office/drawing/2014/main" id="{17F94F6A-B0D3-4EA6-8990-44506363966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384" name="Text Box 64">
          <a:extLst>
            <a:ext uri="{FF2B5EF4-FFF2-40B4-BE49-F238E27FC236}">
              <a16:creationId xmlns:a16="http://schemas.microsoft.com/office/drawing/2014/main" id="{AD93F3D8-D62C-4984-B9A6-70B1887842A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385" name="Text Box 66">
          <a:extLst>
            <a:ext uri="{FF2B5EF4-FFF2-40B4-BE49-F238E27FC236}">
              <a16:creationId xmlns:a16="http://schemas.microsoft.com/office/drawing/2014/main" id="{5987C34B-AF55-48D4-845D-CC1807CF76F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386" name="Text Box 67">
          <a:extLst>
            <a:ext uri="{FF2B5EF4-FFF2-40B4-BE49-F238E27FC236}">
              <a16:creationId xmlns:a16="http://schemas.microsoft.com/office/drawing/2014/main" id="{48ABB9A6-0EBF-4192-936C-F1252560B73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387" name="Text Box 68">
          <a:extLst>
            <a:ext uri="{FF2B5EF4-FFF2-40B4-BE49-F238E27FC236}">
              <a16:creationId xmlns:a16="http://schemas.microsoft.com/office/drawing/2014/main" id="{CD1F01F9-45E8-4305-B012-DCF05CA8EDB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388" name="Text Box 69">
          <a:extLst>
            <a:ext uri="{FF2B5EF4-FFF2-40B4-BE49-F238E27FC236}">
              <a16:creationId xmlns:a16="http://schemas.microsoft.com/office/drawing/2014/main" id="{B8444FF3-4E4F-42C1-88DE-F307AE4B42F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389" name="Text Box 70">
          <a:extLst>
            <a:ext uri="{FF2B5EF4-FFF2-40B4-BE49-F238E27FC236}">
              <a16:creationId xmlns:a16="http://schemas.microsoft.com/office/drawing/2014/main" id="{E56CFCF1-BF40-4DA0-8BD6-14C9580D890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390" name="Text Box 71">
          <a:extLst>
            <a:ext uri="{FF2B5EF4-FFF2-40B4-BE49-F238E27FC236}">
              <a16:creationId xmlns:a16="http://schemas.microsoft.com/office/drawing/2014/main" id="{5447B06A-E05A-463E-BDCD-B6AEC0241F8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391" name="Text Box 72">
          <a:extLst>
            <a:ext uri="{FF2B5EF4-FFF2-40B4-BE49-F238E27FC236}">
              <a16:creationId xmlns:a16="http://schemas.microsoft.com/office/drawing/2014/main" id="{2C28AD1C-BDAF-4535-84B2-4C65F31477E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392" name="Text Box 73">
          <a:extLst>
            <a:ext uri="{FF2B5EF4-FFF2-40B4-BE49-F238E27FC236}">
              <a16:creationId xmlns:a16="http://schemas.microsoft.com/office/drawing/2014/main" id="{152A60FC-0DF9-40EA-85D9-D40ECBD4EB1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393" name="Text Box 74">
          <a:extLst>
            <a:ext uri="{FF2B5EF4-FFF2-40B4-BE49-F238E27FC236}">
              <a16:creationId xmlns:a16="http://schemas.microsoft.com/office/drawing/2014/main" id="{07C437E6-51E1-4421-87D0-36D48F633B2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394" name="Text Box 75">
          <a:extLst>
            <a:ext uri="{FF2B5EF4-FFF2-40B4-BE49-F238E27FC236}">
              <a16:creationId xmlns:a16="http://schemas.microsoft.com/office/drawing/2014/main" id="{AD9EAF88-8672-49ED-AC33-D336DFFAA0C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395" name="Text Box 77">
          <a:extLst>
            <a:ext uri="{FF2B5EF4-FFF2-40B4-BE49-F238E27FC236}">
              <a16:creationId xmlns:a16="http://schemas.microsoft.com/office/drawing/2014/main" id="{49157433-8CEC-4D4C-9828-9272996656A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396" name="Text Box 78">
          <a:extLst>
            <a:ext uri="{FF2B5EF4-FFF2-40B4-BE49-F238E27FC236}">
              <a16:creationId xmlns:a16="http://schemas.microsoft.com/office/drawing/2014/main" id="{D200374C-108E-4712-AAD0-686D7411D96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397" name="Text Box 80">
          <a:extLst>
            <a:ext uri="{FF2B5EF4-FFF2-40B4-BE49-F238E27FC236}">
              <a16:creationId xmlns:a16="http://schemas.microsoft.com/office/drawing/2014/main" id="{FB03A405-0520-40D1-8BF3-1A3FB5A410D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398" name="Text Box 81">
          <a:extLst>
            <a:ext uri="{FF2B5EF4-FFF2-40B4-BE49-F238E27FC236}">
              <a16:creationId xmlns:a16="http://schemas.microsoft.com/office/drawing/2014/main" id="{F2F1E590-B42E-49D1-BB4C-42FDB7A5876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399" name="Text Box 39">
          <a:extLst>
            <a:ext uri="{FF2B5EF4-FFF2-40B4-BE49-F238E27FC236}">
              <a16:creationId xmlns:a16="http://schemas.microsoft.com/office/drawing/2014/main" id="{A551A84E-8E49-4DA2-9442-DB678D70D56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400" name="Text Box 40">
          <a:extLst>
            <a:ext uri="{FF2B5EF4-FFF2-40B4-BE49-F238E27FC236}">
              <a16:creationId xmlns:a16="http://schemas.microsoft.com/office/drawing/2014/main" id="{28B05201-F43B-4CFD-8CC9-4FD0320CD9D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401" name="Text Box 41">
          <a:extLst>
            <a:ext uri="{FF2B5EF4-FFF2-40B4-BE49-F238E27FC236}">
              <a16:creationId xmlns:a16="http://schemas.microsoft.com/office/drawing/2014/main" id="{D81C4E1D-7666-4EA8-B0EA-7CD918E67A7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402" name="Text Box 42">
          <a:extLst>
            <a:ext uri="{FF2B5EF4-FFF2-40B4-BE49-F238E27FC236}">
              <a16:creationId xmlns:a16="http://schemas.microsoft.com/office/drawing/2014/main" id="{DDACDB37-AC41-404E-A96D-67E535BDA83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403" name="Text Box 43">
          <a:extLst>
            <a:ext uri="{FF2B5EF4-FFF2-40B4-BE49-F238E27FC236}">
              <a16:creationId xmlns:a16="http://schemas.microsoft.com/office/drawing/2014/main" id="{8755F8BB-98D1-45D3-9E5C-12423AF1852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404" name="Text Box 44">
          <a:extLst>
            <a:ext uri="{FF2B5EF4-FFF2-40B4-BE49-F238E27FC236}">
              <a16:creationId xmlns:a16="http://schemas.microsoft.com/office/drawing/2014/main" id="{71D423D4-D38C-41FE-BFE4-97429A17259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405" name="Text Box 45">
          <a:extLst>
            <a:ext uri="{FF2B5EF4-FFF2-40B4-BE49-F238E27FC236}">
              <a16:creationId xmlns:a16="http://schemas.microsoft.com/office/drawing/2014/main" id="{FF2C8788-76B7-439E-BF59-98B027093D4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406" name="Text Box 46">
          <a:extLst>
            <a:ext uri="{FF2B5EF4-FFF2-40B4-BE49-F238E27FC236}">
              <a16:creationId xmlns:a16="http://schemas.microsoft.com/office/drawing/2014/main" id="{605201FF-9083-4D78-99F8-A6B61782A3A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407" name="Text Box 47">
          <a:extLst>
            <a:ext uri="{FF2B5EF4-FFF2-40B4-BE49-F238E27FC236}">
              <a16:creationId xmlns:a16="http://schemas.microsoft.com/office/drawing/2014/main" id="{A7CE6DA9-BB03-4BDC-9D06-A6A2010FCF2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408" name="Text Box 48">
          <a:extLst>
            <a:ext uri="{FF2B5EF4-FFF2-40B4-BE49-F238E27FC236}">
              <a16:creationId xmlns:a16="http://schemas.microsoft.com/office/drawing/2014/main" id="{C806F5CC-F105-4DFA-84B9-62EBEC3520C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409" name="Text Box 55">
          <a:extLst>
            <a:ext uri="{FF2B5EF4-FFF2-40B4-BE49-F238E27FC236}">
              <a16:creationId xmlns:a16="http://schemas.microsoft.com/office/drawing/2014/main" id="{C2DAC4B8-EB55-44B7-9106-426D7D4577E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410" name="Text Box 56">
          <a:extLst>
            <a:ext uri="{FF2B5EF4-FFF2-40B4-BE49-F238E27FC236}">
              <a16:creationId xmlns:a16="http://schemas.microsoft.com/office/drawing/2014/main" id="{6A5E20EE-499E-4151-9439-90B24CA287C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411" name="Text Box 57">
          <a:extLst>
            <a:ext uri="{FF2B5EF4-FFF2-40B4-BE49-F238E27FC236}">
              <a16:creationId xmlns:a16="http://schemas.microsoft.com/office/drawing/2014/main" id="{491A5A78-762B-4A1E-8F5E-1BA1F0F0178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412" name="Text Box 58">
          <a:extLst>
            <a:ext uri="{FF2B5EF4-FFF2-40B4-BE49-F238E27FC236}">
              <a16:creationId xmlns:a16="http://schemas.microsoft.com/office/drawing/2014/main" id="{408BB366-FC5C-488E-923B-D1C4A3898AB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413" name="Text Box 59">
          <a:extLst>
            <a:ext uri="{FF2B5EF4-FFF2-40B4-BE49-F238E27FC236}">
              <a16:creationId xmlns:a16="http://schemas.microsoft.com/office/drawing/2014/main" id="{887003E8-C565-4437-B57C-59DE20EC146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414" name="Text Box 60">
          <a:extLst>
            <a:ext uri="{FF2B5EF4-FFF2-40B4-BE49-F238E27FC236}">
              <a16:creationId xmlns:a16="http://schemas.microsoft.com/office/drawing/2014/main" id="{BACCC58E-6111-424C-9A98-4C754C393F7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415" name="Text Box 61">
          <a:extLst>
            <a:ext uri="{FF2B5EF4-FFF2-40B4-BE49-F238E27FC236}">
              <a16:creationId xmlns:a16="http://schemas.microsoft.com/office/drawing/2014/main" id="{71ECA222-06C1-4E8F-A885-D93E0910B1B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416" name="Text Box 62">
          <a:extLst>
            <a:ext uri="{FF2B5EF4-FFF2-40B4-BE49-F238E27FC236}">
              <a16:creationId xmlns:a16="http://schemas.microsoft.com/office/drawing/2014/main" id="{C458B16C-F92F-44D6-AA5B-D0A28BACB9E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417" name="Text Box 63">
          <a:extLst>
            <a:ext uri="{FF2B5EF4-FFF2-40B4-BE49-F238E27FC236}">
              <a16:creationId xmlns:a16="http://schemas.microsoft.com/office/drawing/2014/main" id="{26885972-30D7-4F0B-8D27-861D3870529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418" name="Text Box 64">
          <a:extLst>
            <a:ext uri="{FF2B5EF4-FFF2-40B4-BE49-F238E27FC236}">
              <a16:creationId xmlns:a16="http://schemas.microsoft.com/office/drawing/2014/main" id="{B9DD5D46-8A00-434E-90CD-97FA530C081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419" name="Text Box 66">
          <a:extLst>
            <a:ext uri="{FF2B5EF4-FFF2-40B4-BE49-F238E27FC236}">
              <a16:creationId xmlns:a16="http://schemas.microsoft.com/office/drawing/2014/main" id="{4282E9C5-FEC1-4B7E-9AC2-7F06EB0F092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420" name="Text Box 67">
          <a:extLst>
            <a:ext uri="{FF2B5EF4-FFF2-40B4-BE49-F238E27FC236}">
              <a16:creationId xmlns:a16="http://schemas.microsoft.com/office/drawing/2014/main" id="{03CD0731-8AAD-4510-8F93-D85B692F32D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421" name="Text Box 68">
          <a:extLst>
            <a:ext uri="{FF2B5EF4-FFF2-40B4-BE49-F238E27FC236}">
              <a16:creationId xmlns:a16="http://schemas.microsoft.com/office/drawing/2014/main" id="{7FBFE890-08F0-4458-9416-009BE321757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422" name="Text Box 69">
          <a:extLst>
            <a:ext uri="{FF2B5EF4-FFF2-40B4-BE49-F238E27FC236}">
              <a16:creationId xmlns:a16="http://schemas.microsoft.com/office/drawing/2014/main" id="{512C63B7-C980-45F9-83E1-7F89E786D1A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423" name="Text Box 70">
          <a:extLst>
            <a:ext uri="{FF2B5EF4-FFF2-40B4-BE49-F238E27FC236}">
              <a16:creationId xmlns:a16="http://schemas.microsoft.com/office/drawing/2014/main" id="{FF7B10D0-3922-41A6-9A5F-24BA9EC08FE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424" name="Text Box 71">
          <a:extLst>
            <a:ext uri="{FF2B5EF4-FFF2-40B4-BE49-F238E27FC236}">
              <a16:creationId xmlns:a16="http://schemas.microsoft.com/office/drawing/2014/main" id="{1644D7A8-19AB-439B-A7B5-3CE900B0E25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425" name="Text Box 72">
          <a:extLst>
            <a:ext uri="{FF2B5EF4-FFF2-40B4-BE49-F238E27FC236}">
              <a16:creationId xmlns:a16="http://schemas.microsoft.com/office/drawing/2014/main" id="{30B61C87-9495-4B99-9FD1-EA35CAE0E10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426" name="Text Box 73">
          <a:extLst>
            <a:ext uri="{FF2B5EF4-FFF2-40B4-BE49-F238E27FC236}">
              <a16:creationId xmlns:a16="http://schemas.microsoft.com/office/drawing/2014/main" id="{9041F96D-1C07-4C2E-9B8D-5836A62FA1A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427" name="Text Box 74">
          <a:extLst>
            <a:ext uri="{FF2B5EF4-FFF2-40B4-BE49-F238E27FC236}">
              <a16:creationId xmlns:a16="http://schemas.microsoft.com/office/drawing/2014/main" id="{CB604CB4-2771-4829-9C6F-468C66FFE0A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428" name="Text Box 75">
          <a:extLst>
            <a:ext uri="{FF2B5EF4-FFF2-40B4-BE49-F238E27FC236}">
              <a16:creationId xmlns:a16="http://schemas.microsoft.com/office/drawing/2014/main" id="{34952EE8-9BC4-4998-AD32-C9FB71DFADE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429" name="Text Box 77">
          <a:extLst>
            <a:ext uri="{FF2B5EF4-FFF2-40B4-BE49-F238E27FC236}">
              <a16:creationId xmlns:a16="http://schemas.microsoft.com/office/drawing/2014/main" id="{E1CC166E-B7A0-4519-BBD0-657E544E79D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430" name="Text Box 78">
          <a:extLst>
            <a:ext uri="{FF2B5EF4-FFF2-40B4-BE49-F238E27FC236}">
              <a16:creationId xmlns:a16="http://schemas.microsoft.com/office/drawing/2014/main" id="{10FA6C4C-8E44-45EC-8B4C-134B33D6D0E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431" name="Text Box 80">
          <a:extLst>
            <a:ext uri="{FF2B5EF4-FFF2-40B4-BE49-F238E27FC236}">
              <a16:creationId xmlns:a16="http://schemas.microsoft.com/office/drawing/2014/main" id="{3939F44F-4989-4937-976B-6865F71D676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432" name="Text Box 81">
          <a:extLst>
            <a:ext uri="{FF2B5EF4-FFF2-40B4-BE49-F238E27FC236}">
              <a16:creationId xmlns:a16="http://schemas.microsoft.com/office/drawing/2014/main" id="{97BC1708-25DC-44CD-A94B-F9A2A602B18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433" name="Text Box 39">
          <a:extLst>
            <a:ext uri="{FF2B5EF4-FFF2-40B4-BE49-F238E27FC236}">
              <a16:creationId xmlns:a16="http://schemas.microsoft.com/office/drawing/2014/main" id="{FB2C0523-D76E-4D5A-A9C0-71F50747178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434" name="Text Box 40">
          <a:extLst>
            <a:ext uri="{FF2B5EF4-FFF2-40B4-BE49-F238E27FC236}">
              <a16:creationId xmlns:a16="http://schemas.microsoft.com/office/drawing/2014/main" id="{794F829A-2D14-4A9A-BBF6-B0370D93B46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435" name="Text Box 41">
          <a:extLst>
            <a:ext uri="{FF2B5EF4-FFF2-40B4-BE49-F238E27FC236}">
              <a16:creationId xmlns:a16="http://schemas.microsoft.com/office/drawing/2014/main" id="{F66ACE52-EB54-417E-98D0-457A63B8A76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436" name="Text Box 42">
          <a:extLst>
            <a:ext uri="{FF2B5EF4-FFF2-40B4-BE49-F238E27FC236}">
              <a16:creationId xmlns:a16="http://schemas.microsoft.com/office/drawing/2014/main" id="{B6185D7C-7724-48F0-B03F-4D88D0613BE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437" name="Text Box 43">
          <a:extLst>
            <a:ext uri="{FF2B5EF4-FFF2-40B4-BE49-F238E27FC236}">
              <a16:creationId xmlns:a16="http://schemas.microsoft.com/office/drawing/2014/main" id="{6F493551-159E-4930-B9E4-2F58AFBE18C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438" name="Text Box 44">
          <a:extLst>
            <a:ext uri="{FF2B5EF4-FFF2-40B4-BE49-F238E27FC236}">
              <a16:creationId xmlns:a16="http://schemas.microsoft.com/office/drawing/2014/main" id="{8FEF1A9D-E281-4CB8-BE14-AF6A3C3772A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439" name="Text Box 45">
          <a:extLst>
            <a:ext uri="{FF2B5EF4-FFF2-40B4-BE49-F238E27FC236}">
              <a16:creationId xmlns:a16="http://schemas.microsoft.com/office/drawing/2014/main" id="{373616B0-39CC-4E0E-B9CD-C904B1961C1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440" name="Text Box 46">
          <a:extLst>
            <a:ext uri="{FF2B5EF4-FFF2-40B4-BE49-F238E27FC236}">
              <a16:creationId xmlns:a16="http://schemas.microsoft.com/office/drawing/2014/main" id="{4B36F80F-C459-4AB6-8053-97E7E615A83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441" name="Text Box 47">
          <a:extLst>
            <a:ext uri="{FF2B5EF4-FFF2-40B4-BE49-F238E27FC236}">
              <a16:creationId xmlns:a16="http://schemas.microsoft.com/office/drawing/2014/main" id="{3EFC45A9-37C4-4F9F-9F64-AE91AB0A8BD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442" name="Text Box 48">
          <a:extLst>
            <a:ext uri="{FF2B5EF4-FFF2-40B4-BE49-F238E27FC236}">
              <a16:creationId xmlns:a16="http://schemas.microsoft.com/office/drawing/2014/main" id="{82B1C276-0C13-4110-A508-8DF72A43293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443" name="Text Box 55">
          <a:extLst>
            <a:ext uri="{FF2B5EF4-FFF2-40B4-BE49-F238E27FC236}">
              <a16:creationId xmlns:a16="http://schemas.microsoft.com/office/drawing/2014/main" id="{152BC472-5143-4B19-82D6-F135F984BA4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444" name="Text Box 56">
          <a:extLst>
            <a:ext uri="{FF2B5EF4-FFF2-40B4-BE49-F238E27FC236}">
              <a16:creationId xmlns:a16="http://schemas.microsoft.com/office/drawing/2014/main" id="{0D2BD4A5-6C73-40C3-9A18-DA4058CE065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445" name="Text Box 57">
          <a:extLst>
            <a:ext uri="{FF2B5EF4-FFF2-40B4-BE49-F238E27FC236}">
              <a16:creationId xmlns:a16="http://schemas.microsoft.com/office/drawing/2014/main" id="{F1B86BB0-9361-4458-9A8F-6E78629397E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446" name="Text Box 58">
          <a:extLst>
            <a:ext uri="{FF2B5EF4-FFF2-40B4-BE49-F238E27FC236}">
              <a16:creationId xmlns:a16="http://schemas.microsoft.com/office/drawing/2014/main" id="{3B5A1438-8D2F-4F26-807E-4D68436123B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447" name="Text Box 59">
          <a:extLst>
            <a:ext uri="{FF2B5EF4-FFF2-40B4-BE49-F238E27FC236}">
              <a16:creationId xmlns:a16="http://schemas.microsoft.com/office/drawing/2014/main" id="{E9DBE303-76A8-4A5D-BAD8-8DBE51647BF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448" name="Text Box 60">
          <a:extLst>
            <a:ext uri="{FF2B5EF4-FFF2-40B4-BE49-F238E27FC236}">
              <a16:creationId xmlns:a16="http://schemas.microsoft.com/office/drawing/2014/main" id="{C85D5559-41A9-430C-8563-F9529326018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449" name="Text Box 61">
          <a:extLst>
            <a:ext uri="{FF2B5EF4-FFF2-40B4-BE49-F238E27FC236}">
              <a16:creationId xmlns:a16="http://schemas.microsoft.com/office/drawing/2014/main" id="{FE4D57D7-DCC8-4880-B42F-7A749445216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450" name="Text Box 62">
          <a:extLst>
            <a:ext uri="{FF2B5EF4-FFF2-40B4-BE49-F238E27FC236}">
              <a16:creationId xmlns:a16="http://schemas.microsoft.com/office/drawing/2014/main" id="{342ECE1C-F84F-45B9-8987-B8A048594C5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451" name="Text Box 63">
          <a:extLst>
            <a:ext uri="{FF2B5EF4-FFF2-40B4-BE49-F238E27FC236}">
              <a16:creationId xmlns:a16="http://schemas.microsoft.com/office/drawing/2014/main" id="{84CD67C8-F1D1-4E04-94B6-9BE04744F5F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452" name="Text Box 64">
          <a:extLst>
            <a:ext uri="{FF2B5EF4-FFF2-40B4-BE49-F238E27FC236}">
              <a16:creationId xmlns:a16="http://schemas.microsoft.com/office/drawing/2014/main" id="{73B3CA85-CB9D-4E76-8A74-BC712760586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453" name="Text Box 66">
          <a:extLst>
            <a:ext uri="{FF2B5EF4-FFF2-40B4-BE49-F238E27FC236}">
              <a16:creationId xmlns:a16="http://schemas.microsoft.com/office/drawing/2014/main" id="{4D0D40DB-3BC7-4DC8-8159-BBA2FF2BD16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454" name="Text Box 67">
          <a:extLst>
            <a:ext uri="{FF2B5EF4-FFF2-40B4-BE49-F238E27FC236}">
              <a16:creationId xmlns:a16="http://schemas.microsoft.com/office/drawing/2014/main" id="{1DC238EB-35AD-403D-8C7D-63E78AC9553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455" name="Text Box 68">
          <a:extLst>
            <a:ext uri="{FF2B5EF4-FFF2-40B4-BE49-F238E27FC236}">
              <a16:creationId xmlns:a16="http://schemas.microsoft.com/office/drawing/2014/main" id="{6F091940-1AEE-4619-894B-F089DB7C395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456" name="Text Box 69">
          <a:extLst>
            <a:ext uri="{FF2B5EF4-FFF2-40B4-BE49-F238E27FC236}">
              <a16:creationId xmlns:a16="http://schemas.microsoft.com/office/drawing/2014/main" id="{9C7F9461-0C2F-4987-901D-CE3BDECAC9C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457" name="Text Box 70">
          <a:extLst>
            <a:ext uri="{FF2B5EF4-FFF2-40B4-BE49-F238E27FC236}">
              <a16:creationId xmlns:a16="http://schemas.microsoft.com/office/drawing/2014/main" id="{ED48050B-E21F-4BE6-AA74-ACD0ECABCCD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458" name="Text Box 71">
          <a:extLst>
            <a:ext uri="{FF2B5EF4-FFF2-40B4-BE49-F238E27FC236}">
              <a16:creationId xmlns:a16="http://schemas.microsoft.com/office/drawing/2014/main" id="{279EEB80-8E0E-4C63-B494-9BFFD1904EB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459" name="Text Box 72">
          <a:extLst>
            <a:ext uri="{FF2B5EF4-FFF2-40B4-BE49-F238E27FC236}">
              <a16:creationId xmlns:a16="http://schemas.microsoft.com/office/drawing/2014/main" id="{AAB457E9-E730-4157-B245-DA17E4DE92C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460" name="Text Box 73">
          <a:extLst>
            <a:ext uri="{FF2B5EF4-FFF2-40B4-BE49-F238E27FC236}">
              <a16:creationId xmlns:a16="http://schemas.microsoft.com/office/drawing/2014/main" id="{C9EFA69B-2F2D-4507-A0C4-62AF988E362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461" name="Text Box 74">
          <a:extLst>
            <a:ext uri="{FF2B5EF4-FFF2-40B4-BE49-F238E27FC236}">
              <a16:creationId xmlns:a16="http://schemas.microsoft.com/office/drawing/2014/main" id="{6F83D71D-A0BA-4428-B6F1-2505D6F2363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462" name="Text Box 75">
          <a:extLst>
            <a:ext uri="{FF2B5EF4-FFF2-40B4-BE49-F238E27FC236}">
              <a16:creationId xmlns:a16="http://schemas.microsoft.com/office/drawing/2014/main" id="{CE94F71E-5AE4-4BBF-AACC-BAB510D7D7D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463" name="Text Box 77">
          <a:extLst>
            <a:ext uri="{FF2B5EF4-FFF2-40B4-BE49-F238E27FC236}">
              <a16:creationId xmlns:a16="http://schemas.microsoft.com/office/drawing/2014/main" id="{16C72708-2B15-442B-A837-31128ED8370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464" name="Text Box 78">
          <a:extLst>
            <a:ext uri="{FF2B5EF4-FFF2-40B4-BE49-F238E27FC236}">
              <a16:creationId xmlns:a16="http://schemas.microsoft.com/office/drawing/2014/main" id="{1EE820FA-C3C8-4DA8-B5EF-927AF2ACB66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465" name="Text Box 80">
          <a:extLst>
            <a:ext uri="{FF2B5EF4-FFF2-40B4-BE49-F238E27FC236}">
              <a16:creationId xmlns:a16="http://schemas.microsoft.com/office/drawing/2014/main" id="{B96EF419-7DBB-4FE6-9169-C0AC4D1B0D0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466" name="Text Box 81">
          <a:extLst>
            <a:ext uri="{FF2B5EF4-FFF2-40B4-BE49-F238E27FC236}">
              <a16:creationId xmlns:a16="http://schemas.microsoft.com/office/drawing/2014/main" id="{FB998B3E-B536-4F5B-8F54-D84C4D65F93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467" name="Text Box 3">
          <a:extLst>
            <a:ext uri="{FF2B5EF4-FFF2-40B4-BE49-F238E27FC236}">
              <a16:creationId xmlns:a16="http://schemas.microsoft.com/office/drawing/2014/main" id="{97219569-4A5B-448B-9C88-AC53E2D636C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468" name="Text Box 4">
          <a:extLst>
            <a:ext uri="{FF2B5EF4-FFF2-40B4-BE49-F238E27FC236}">
              <a16:creationId xmlns:a16="http://schemas.microsoft.com/office/drawing/2014/main" id="{5D290996-6B5D-4128-BF19-3BFFD4FE08F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469" name="Text Box 5">
          <a:extLst>
            <a:ext uri="{FF2B5EF4-FFF2-40B4-BE49-F238E27FC236}">
              <a16:creationId xmlns:a16="http://schemas.microsoft.com/office/drawing/2014/main" id="{A6FF6D94-7EDF-4798-B2B3-765BA9A1AC4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470" name="Text Box 6">
          <a:extLst>
            <a:ext uri="{FF2B5EF4-FFF2-40B4-BE49-F238E27FC236}">
              <a16:creationId xmlns:a16="http://schemas.microsoft.com/office/drawing/2014/main" id="{133E4B16-4291-4BA3-A938-5AC4018FC4D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471" name="Text Box 7">
          <a:extLst>
            <a:ext uri="{FF2B5EF4-FFF2-40B4-BE49-F238E27FC236}">
              <a16:creationId xmlns:a16="http://schemas.microsoft.com/office/drawing/2014/main" id="{3A939576-6CD1-46BA-B188-86E4466E66E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472" name="Text Box 8">
          <a:extLst>
            <a:ext uri="{FF2B5EF4-FFF2-40B4-BE49-F238E27FC236}">
              <a16:creationId xmlns:a16="http://schemas.microsoft.com/office/drawing/2014/main" id="{39D8625E-29F1-4A8B-B986-66BD6BB3EAF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473" name="Text Box 9">
          <a:extLst>
            <a:ext uri="{FF2B5EF4-FFF2-40B4-BE49-F238E27FC236}">
              <a16:creationId xmlns:a16="http://schemas.microsoft.com/office/drawing/2014/main" id="{428C0EE8-2A50-4117-986B-D0EF27BEE96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474" name="Text Box 10">
          <a:extLst>
            <a:ext uri="{FF2B5EF4-FFF2-40B4-BE49-F238E27FC236}">
              <a16:creationId xmlns:a16="http://schemas.microsoft.com/office/drawing/2014/main" id="{3FCB0ACC-5E77-40BE-B404-7F558E5EBAB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475" name="Text Box 11">
          <a:extLst>
            <a:ext uri="{FF2B5EF4-FFF2-40B4-BE49-F238E27FC236}">
              <a16:creationId xmlns:a16="http://schemas.microsoft.com/office/drawing/2014/main" id="{5021CA79-4DE4-4257-8F09-03E51B09AC7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476" name="Text Box 12">
          <a:extLst>
            <a:ext uri="{FF2B5EF4-FFF2-40B4-BE49-F238E27FC236}">
              <a16:creationId xmlns:a16="http://schemas.microsoft.com/office/drawing/2014/main" id="{CB5FED39-267B-4F18-B38B-6D9BA61558A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477" name="Text Box 49">
          <a:extLst>
            <a:ext uri="{FF2B5EF4-FFF2-40B4-BE49-F238E27FC236}">
              <a16:creationId xmlns:a16="http://schemas.microsoft.com/office/drawing/2014/main" id="{9D6EA21F-A4B2-478C-B3C8-CA4C2702B20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478" name="Text Box 50">
          <a:extLst>
            <a:ext uri="{FF2B5EF4-FFF2-40B4-BE49-F238E27FC236}">
              <a16:creationId xmlns:a16="http://schemas.microsoft.com/office/drawing/2014/main" id="{E9470AFE-20E1-48FD-B92B-B8AE820BD29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479" name="Text Box 52">
          <a:extLst>
            <a:ext uri="{FF2B5EF4-FFF2-40B4-BE49-F238E27FC236}">
              <a16:creationId xmlns:a16="http://schemas.microsoft.com/office/drawing/2014/main" id="{DA0149ED-3252-4501-BAE6-B510CEE1BB1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480" name="Text Box 53">
          <a:extLst>
            <a:ext uri="{FF2B5EF4-FFF2-40B4-BE49-F238E27FC236}">
              <a16:creationId xmlns:a16="http://schemas.microsoft.com/office/drawing/2014/main" id="{1C50DE26-52C9-4950-A257-B58E6FA38B3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481" name="Text Box 3">
          <a:extLst>
            <a:ext uri="{FF2B5EF4-FFF2-40B4-BE49-F238E27FC236}">
              <a16:creationId xmlns:a16="http://schemas.microsoft.com/office/drawing/2014/main" id="{7A9F486D-27C3-4C8B-B0B9-88552EF043D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482" name="Text Box 4">
          <a:extLst>
            <a:ext uri="{FF2B5EF4-FFF2-40B4-BE49-F238E27FC236}">
              <a16:creationId xmlns:a16="http://schemas.microsoft.com/office/drawing/2014/main" id="{6330A402-3332-4C6C-A38F-7FF48227C63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483" name="Text Box 5">
          <a:extLst>
            <a:ext uri="{FF2B5EF4-FFF2-40B4-BE49-F238E27FC236}">
              <a16:creationId xmlns:a16="http://schemas.microsoft.com/office/drawing/2014/main" id="{4C5AE765-A204-4077-8A6B-8B4C8747D7B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484" name="Text Box 6">
          <a:extLst>
            <a:ext uri="{FF2B5EF4-FFF2-40B4-BE49-F238E27FC236}">
              <a16:creationId xmlns:a16="http://schemas.microsoft.com/office/drawing/2014/main" id="{FE21DB82-7B8A-40DB-B51C-B5CBD917101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485" name="Text Box 7">
          <a:extLst>
            <a:ext uri="{FF2B5EF4-FFF2-40B4-BE49-F238E27FC236}">
              <a16:creationId xmlns:a16="http://schemas.microsoft.com/office/drawing/2014/main" id="{B1B8150F-A4BA-4883-8060-68A55644785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486" name="Text Box 8">
          <a:extLst>
            <a:ext uri="{FF2B5EF4-FFF2-40B4-BE49-F238E27FC236}">
              <a16:creationId xmlns:a16="http://schemas.microsoft.com/office/drawing/2014/main" id="{FE74F913-A457-43BD-BB72-69A59B2F81C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487" name="Text Box 9">
          <a:extLst>
            <a:ext uri="{FF2B5EF4-FFF2-40B4-BE49-F238E27FC236}">
              <a16:creationId xmlns:a16="http://schemas.microsoft.com/office/drawing/2014/main" id="{4DD85E6C-3317-4B9C-B0C3-86EB037D348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488" name="Text Box 10">
          <a:extLst>
            <a:ext uri="{FF2B5EF4-FFF2-40B4-BE49-F238E27FC236}">
              <a16:creationId xmlns:a16="http://schemas.microsoft.com/office/drawing/2014/main" id="{21353264-598E-49ED-BE54-C9969F83B98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489" name="Text Box 11">
          <a:extLst>
            <a:ext uri="{FF2B5EF4-FFF2-40B4-BE49-F238E27FC236}">
              <a16:creationId xmlns:a16="http://schemas.microsoft.com/office/drawing/2014/main" id="{E280DEA2-4171-4EA2-8703-3BA8E9DCB52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490" name="Text Box 12">
          <a:extLst>
            <a:ext uri="{FF2B5EF4-FFF2-40B4-BE49-F238E27FC236}">
              <a16:creationId xmlns:a16="http://schemas.microsoft.com/office/drawing/2014/main" id="{12A8323E-DA6C-4826-8E4B-B4D5191903B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491" name="Text Box 39">
          <a:extLst>
            <a:ext uri="{FF2B5EF4-FFF2-40B4-BE49-F238E27FC236}">
              <a16:creationId xmlns:a16="http://schemas.microsoft.com/office/drawing/2014/main" id="{060F201F-34D7-4124-A900-DF557ADD5BF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492" name="Text Box 40">
          <a:extLst>
            <a:ext uri="{FF2B5EF4-FFF2-40B4-BE49-F238E27FC236}">
              <a16:creationId xmlns:a16="http://schemas.microsoft.com/office/drawing/2014/main" id="{FD455548-A4C7-4143-881D-9A951344ECC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493" name="Text Box 41">
          <a:extLst>
            <a:ext uri="{FF2B5EF4-FFF2-40B4-BE49-F238E27FC236}">
              <a16:creationId xmlns:a16="http://schemas.microsoft.com/office/drawing/2014/main" id="{ADE1AF10-C90D-4445-AA92-1CFA5580457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494" name="Text Box 42">
          <a:extLst>
            <a:ext uri="{FF2B5EF4-FFF2-40B4-BE49-F238E27FC236}">
              <a16:creationId xmlns:a16="http://schemas.microsoft.com/office/drawing/2014/main" id="{A2ABDFD4-036C-4A03-9D92-DEB19A52576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495" name="Text Box 43">
          <a:extLst>
            <a:ext uri="{FF2B5EF4-FFF2-40B4-BE49-F238E27FC236}">
              <a16:creationId xmlns:a16="http://schemas.microsoft.com/office/drawing/2014/main" id="{7EB963DF-2575-4711-8E04-4C2D4C46405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496" name="Text Box 44">
          <a:extLst>
            <a:ext uri="{FF2B5EF4-FFF2-40B4-BE49-F238E27FC236}">
              <a16:creationId xmlns:a16="http://schemas.microsoft.com/office/drawing/2014/main" id="{06873873-102B-419F-A2F2-9646C0DDB47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497" name="Text Box 45">
          <a:extLst>
            <a:ext uri="{FF2B5EF4-FFF2-40B4-BE49-F238E27FC236}">
              <a16:creationId xmlns:a16="http://schemas.microsoft.com/office/drawing/2014/main" id="{7A9B88C6-CB07-4B48-93E9-D59CAA47381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498" name="Text Box 46">
          <a:extLst>
            <a:ext uri="{FF2B5EF4-FFF2-40B4-BE49-F238E27FC236}">
              <a16:creationId xmlns:a16="http://schemas.microsoft.com/office/drawing/2014/main" id="{BCC6D8CD-CF67-434B-BBB1-D4CFB0C6768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499" name="Text Box 47">
          <a:extLst>
            <a:ext uri="{FF2B5EF4-FFF2-40B4-BE49-F238E27FC236}">
              <a16:creationId xmlns:a16="http://schemas.microsoft.com/office/drawing/2014/main" id="{C6528467-FA1F-46BD-B73D-7BFF5472624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500" name="Text Box 48">
          <a:extLst>
            <a:ext uri="{FF2B5EF4-FFF2-40B4-BE49-F238E27FC236}">
              <a16:creationId xmlns:a16="http://schemas.microsoft.com/office/drawing/2014/main" id="{EEF3041E-B56C-40BA-92F8-AE39B753004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501" name="Text Box 49">
          <a:extLst>
            <a:ext uri="{FF2B5EF4-FFF2-40B4-BE49-F238E27FC236}">
              <a16:creationId xmlns:a16="http://schemas.microsoft.com/office/drawing/2014/main" id="{5A8F2577-FAE4-4DB1-9FD7-75A093F7930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502" name="Text Box 50">
          <a:extLst>
            <a:ext uri="{FF2B5EF4-FFF2-40B4-BE49-F238E27FC236}">
              <a16:creationId xmlns:a16="http://schemas.microsoft.com/office/drawing/2014/main" id="{9EFFA955-2839-49EB-A4DE-47A22132B4C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503" name="Text Box 52">
          <a:extLst>
            <a:ext uri="{FF2B5EF4-FFF2-40B4-BE49-F238E27FC236}">
              <a16:creationId xmlns:a16="http://schemas.microsoft.com/office/drawing/2014/main" id="{68AAF349-F75E-4B04-B1CE-3D2FEB52F1C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504" name="Text Box 53">
          <a:extLst>
            <a:ext uri="{FF2B5EF4-FFF2-40B4-BE49-F238E27FC236}">
              <a16:creationId xmlns:a16="http://schemas.microsoft.com/office/drawing/2014/main" id="{83319135-8802-4066-8668-65F4C9E13AE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505" name="Text Box 55">
          <a:extLst>
            <a:ext uri="{FF2B5EF4-FFF2-40B4-BE49-F238E27FC236}">
              <a16:creationId xmlns:a16="http://schemas.microsoft.com/office/drawing/2014/main" id="{DC80D3A2-0B49-4A63-A52D-03201B81853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506" name="Text Box 56">
          <a:extLst>
            <a:ext uri="{FF2B5EF4-FFF2-40B4-BE49-F238E27FC236}">
              <a16:creationId xmlns:a16="http://schemas.microsoft.com/office/drawing/2014/main" id="{015CC2FA-0744-458A-8365-471F77D68C0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507" name="Text Box 57">
          <a:extLst>
            <a:ext uri="{FF2B5EF4-FFF2-40B4-BE49-F238E27FC236}">
              <a16:creationId xmlns:a16="http://schemas.microsoft.com/office/drawing/2014/main" id="{EA4D949A-9B53-4FD7-A087-2A8AC1CCD3C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508" name="Text Box 58">
          <a:extLst>
            <a:ext uri="{FF2B5EF4-FFF2-40B4-BE49-F238E27FC236}">
              <a16:creationId xmlns:a16="http://schemas.microsoft.com/office/drawing/2014/main" id="{FC741D1F-3CE7-467A-94FA-70FDE56AAFF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509" name="Text Box 59">
          <a:extLst>
            <a:ext uri="{FF2B5EF4-FFF2-40B4-BE49-F238E27FC236}">
              <a16:creationId xmlns:a16="http://schemas.microsoft.com/office/drawing/2014/main" id="{2EA30869-4975-4291-8CD2-87095C6DAE4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510" name="Text Box 60">
          <a:extLst>
            <a:ext uri="{FF2B5EF4-FFF2-40B4-BE49-F238E27FC236}">
              <a16:creationId xmlns:a16="http://schemas.microsoft.com/office/drawing/2014/main" id="{5A1DBCEF-69A3-4D09-AF74-BD0A83CFE2E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511" name="Text Box 61">
          <a:extLst>
            <a:ext uri="{FF2B5EF4-FFF2-40B4-BE49-F238E27FC236}">
              <a16:creationId xmlns:a16="http://schemas.microsoft.com/office/drawing/2014/main" id="{58315C01-6601-4CF6-9E0D-B74D0C1D92C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512" name="Text Box 62">
          <a:extLst>
            <a:ext uri="{FF2B5EF4-FFF2-40B4-BE49-F238E27FC236}">
              <a16:creationId xmlns:a16="http://schemas.microsoft.com/office/drawing/2014/main" id="{AA5343EF-ED6F-43A2-99A2-B13B70BA9C3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513" name="Text Box 63">
          <a:extLst>
            <a:ext uri="{FF2B5EF4-FFF2-40B4-BE49-F238E27FC236}">
              <a16:creationId xmlns:a16="http://schemas.microsoft.com/office/drawing/2014/main" id="{73412791-2803-4F8A-A126-35A971B73A9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514" name="Text Box 64">
          <a:extLst>
            <a:ext uri="{FF2B5EF4-FFF2-40B4-BE49-F238E27FC236}">
              <a16:creationId xmlns:a16="http://schemas.microsoft.com/office/drawing/2014/main" id="{2DE300B3-9173-4308-B6A4-13FB9F30924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515" name="Text Box 66">
          <a:extLst>
            <a:ext uri="{FF2B5EF4-FFF2-40B4-BE49-F238E27FC236}">
              <a16:creationId xmlns:a16="http://schemas.microsoft.com/office/drawing/2014/main" id="{70D1E9BC-1D96-4568-9379-A51D357E92A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516" name="Text Box 67">
          <a:extLst>
            <a:ext uri="{FF2B5EF4-FFF2-40B4-BE49-F238E27FC236}">
              <a16:creationId xmlns:a16="http://schemas.microsoft.com/office/drawing/2014/main" id="{A85FBC84-064D-46B5-A60A-290B79E4ACE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517" name="Text Box 68">
          <a:extLst>
            <a:ext uri="{FF2B5EF4-FFF2-40B4-BE49-F238E27FC236}">
              <a16:creationId xmlns:a16="http://schemas.microsoft.com/office/drawing/2014/main" id="{48B54D91-CA16-4641-B651-0C7F1C78F5E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518" name="Text Box 69">
          <a:extLst>
            <a:ext uri="{FF2B5EF4-FFF2-40B4-BE49-F238E27FC236}">
              <a16:creationId xmlns:a16="http://schemas.microsoft.com/office/drawing/2014/main" id="{10A39BEA-9F80-4C60-B743-93C8AC75772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519" name="Text Box 70">
          <a:extLst>
            <a:ext uri="{FF2B5EF4-FFF2-40B4-BE49-F238E27FC236}">
              <a16:creationId xmlns:a16="http://schemas.microsoft.com/office/drawing/2014/main" id="{DDBBD314-598D-43C5-97C0-39B0083FADA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520" name="Text Box 71">
          <a:extLst>
            <a:ext uri="{FF2B5EF4-FFF2-40B4-BE49-F238E27FC236}">
              <a16:creationId xmlns:a16="http://schemas.microsoft.com/office/drawing/2014/main" id="{9E40E953-99C6-43C3-A19B-59F8A591E37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521" name="Text Box 72">
          <a:extLst>
            <a:ext uri="{FF2B5EF4-FFF2-40B4-BE49-F238E27FC236}">
              <a16:creationId xmlns:a16="http://schemas.microsoft.com/office/drawing/2014/main" id="{7E8AFEC2-6129-4E9F-9E9F-DF68444488C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522" name="Text Box 73">
          <a:extLst>
            <a:ext uri="{FF2B5EF4-FFF2-40B4-BE49-F238E27FC236}">
              <a16:creationId xmlns:a16="http://schemas.microsoft.com/office/drawing/2014/main" id="{A441A0E0-E9E7-4D6A-8693-C3BDD709E1A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523" name="Text Box 74">
          <a:extLst>
            <a:ext uri="{FF2B5EF4-FFF2-40B4-BE49-F238E27FC236}">
              <a16:creationId xmlns:a16="http://schemas.microsoft.com/office/drawing/2014/main" id="{CD42D79B-3B3A-4606-9185-371E5325D09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524" name="Text Box 75">
          <a:extLst>
            <a:ext uri="{FF2B5EF4-FFF2-40B4-BE49-F238E27FC236}">
              <a16:creationId xmlns:a16="http://schemas.microsoft.com/office/drawing/2014/main" id="{7524B23B-8407-4A33-B10C-F16DACC7856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525" name="Text Box 77">
          <a:extLst>
            <a:ext uri="{FF2B5EF4-FFF2-40B4-BE49-F238E27FC236}">
              <a16:creationId xmlns:a16="http://schemas.microsoft.com/office/drawing/2014/main" id="{8D7650B7-A028-4E12-872B-6BAFAFAD842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526" name="Text Box 78">
          <a:extLst>
            <a:ext uri="{FF2B5EF4-FFF2-40B4-BE49-F238E27FC236}">
              <a16:creationId xmlns:a16="http://schemas.microsoft.com/office/drawing/2014/main" id="{E87F3D3E-9423-4088-A9EF-D4221FA2A65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527" name="Text Box 80">
          <a:extLst>
            <a:ext uri="{FF2B5EF4-FFF2-40B4-BE49-F238E27FC236}">
              <a16:creationId xmlns:a16="http://schemas.microsoft.com/office/drawing/2014/main" id="{F06CF73A-4965-4F48-8302-FAC1F3B58D1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528" name="Text Box 81">
          <a:extLst>
            <a:ext uri="{FF2B5EF4-FFF2-40B4-BE49-F238E27FC236}">
              <a16:creationId xmlns:a16="http://schemas.microsoft.com/office/drawing/2014/main" id="{8C2E5D92-7B4A-475A-9C9C-D704315F2BE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529" name="Text Box 39">
          <a:extLst>
            <a:ext uri="{FF2B5EF4-FFF2-40B4-BE49-F238E27FC236}">
              <a16:creationId xmlns:a16="http://schemas.microsoft.com/office/drawing/2014/main" id="{DFDE295F-45CD-4999-BD40-ECC4C4DD2F3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530" name="Text Box 40">
          <a:extLst>
            <a:ext uri="{FF2B5EF4-FFF2-40B4-BE49-F238E27FC236}">
              <a16:creationId xmlns:a16="http://schemas.microsoft.com/office/drawing/2014/main" id="{68CA0E4E-8C4C-498C-B874-255A404F335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531" name="Text Box 41">
          <a:extLst>
            <a:ext uri="{FF2B5EF4-FFF2-40B4-BE49-F238E27FC236}">
              <a16:creationId xmlns:a16="http://schemas.microsoft.com/office/drawing/2014/main" id="{3797F164-65D6-4CBE-88DE-80FD60D355A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532" name="Text Box 42">
          <a:extLst>
            <a:ext uri="{FF2B5EF4-FFF2-40B4-BE49-F238E27FC236}">
              <a16:creationId xmlns:a16="http://schemas.microsoft.com/office/drawing/2014/main" id="{5411502F-50B5-465F-BB77-659A9AAFF2A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533" name="Text Box 43">
          <a:extLst>
            <a:ext uri="{FF2B5EF4-FFF2-40B4-BE49-F238E27FC236}">
              <a16:creationId xmlns:a16="http://schemas.microsoft.com/office/drawing/2014/main" id="{685425B6-9443-4026-8C2B-10F96DC4D09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534" name="Text Box 44">
          <a:extLst>
            <a:ext uri="{FF2B5EF4-FFF2-40B4-BE49-F238E27FC236}">
              <a16:creationId xmlns:a16="http://schemas.microsoft.com/office/drawing/2014/main" id="{17A3A196-C4FB-4AC8-BA3C-708B7C75BA7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535" name="Text Box 45">
          <a:extLst>
            <a:ext uri="{FF2B5EF4-FFF2-40B4-BE49-F238E27FC236}">
              <a16:creationId xmlns:a16="http://schemas.microsoft.com/office/drawing/2014/main" id="{4A99F949-376B-45CF-81DA-844E43F5D25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536" name="Text Box 46">
          <a:extLst>
            <a:ext uri="{FF2B5EF4-FFF2-40B4-BE49-F238E27FC236}">
              <a16:creationId xmlns:a16="http://schemas.microsoft.com/office/drawing/2014/main" id="{DF4495AA-60D5-4E53-996D-16326809577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537" name="Text Box 47">
          <a:extLst>
            <a:ext uri="{FF2B5EF4-FFF2-40B4-BE49-F238E27FC236}">
              <a16:creationId xmlns:a16="http://schemas.microsoft.com/office/drawing/2014/main" id="{184A3792-FC44-4A52-806A-C30745D582B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538" name="Text Box 48">
          <a:extLst>
            <a:ext uri="{FF2B5EF4-FFF2-40B4-BE49-F238E27FC236}">
              <a16:creationId xmlns:a16="http://schemas.microsoft.com/office/drawing/2014/main" id="{E1079B12-5A30-45A7-8391-D94A4EE166C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539" name="Text Box 55">
          <a:extLst>
            <a:ext uri="{FF2B5EF4-FFF2-40B4-BE49-F238E27FC236}">
              <a16:creationId xmlns:a16="http://schemas.microsoft.com/office/drawing/2014/main" id="{EBD7CAF6-722A-467D-ABCC-209B0E766DE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540" name="Text Box 56">
          <a:extLst>
            <a:ext uri="{FF2B5EF4-FFF2-40B4-BE49-F238E27FC236}">
              <a16:creationId xmlns:a16="http://schemas.microsoft.com/office/drawing/2014/main" id="{554CE141-316E-4925-AD4F-7429D9D8054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541" name="Text Box 57">
          <a:extLst>
            <a:ext uri="{FF2B5EF4-FFF2-40B4-BE49-F238E27FC236}">
              <a16:creationId xmlns:a16="http://schemas.microsoft.com/office/drawing/2014/main" id="{0A4960CB-120A-4547-A500-B1052620CCD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542" name="Text Box 58">
          <a:extLst>
            <a:ext uri="{FF2B5EF4-FFF2-40B4-BE49-F238E27FC236}">
              <a16:creationId xmlns:a16="http://schemas.microsoft.com/office/drawing/2014/main" id="{AD90865D-F4BB-429E-96F1-79F3872957F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543" name="Text Box 59">
          <a:extLst>
            <a:ext uri="{FF2B5EF4-FFF2-40B4-BE49-F238E27FC236}">
              <a16:creationId xmlns:a16="http://schemas.microsoft.com/office/drawing/2014/main" id="{481529FD-5C46-49ED-B64C-1BCE6EE4B3E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544" name="Text Box 60">
          <a:extLst>
            <a:ext uri="{FF2B5EF4-FFF2-40B4-BE49-F238E27FC236}">
              <a16:creationId xmlns:a16="http://schemas.microsoft.com/office/drawing/2014/main" id="{E9E9EE84-BF05-4C95-9065-21230207708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545" name="Text Box 61">
          <a:extLst>
            <a:ext uri="{FF2B5EF4-FFF2-40B4-BE49-F238E27FC236}">
              <a16:creationId xmlns:a16="http://schemas.microsoft.com/office/drawing/2014/main" id="{8F79C616-234E-4B56-9151-C0D105E0D30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546" name="Text Box 62">
          <a:extLst>
            <a:ext uri="{FF2B5EF4-FFF2-40B4-BE49-F238E27FC236}">
              <a16:creationId xmlns:a16="http://schemas.microsoft.com/office/drawing/2014/main" id="{A44DCCF4-0121-47DF-94D3-5B415A6F6DE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547" name="Text Box 63">
          <a:extLst>
            <a:ext uri="{FF2B5EF4-FFF2-40B4-BE49-F238E27FC236}">
              <a16:creationId xmlns:a16="http://schemas.microsoft.com/office/drawing/2014/main" id="{3897801F-EB0C-4903-8BFA-F4CD4032B30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548" name="Text Box 64">
          <a:extLst>
            <a:ext uri="{FF2B5EF4-FFF2-40B4-BE49-F238E27FC236}">
              <a16:creationId xmlns:a16="http://schemas.microsoft.com/office/drawing/2014/main" id="{5222CC2A-8234-4BEF-979E-25202626EE8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549" name="Text Box 66">
          <a:extLst>
            <a:ext uri="{FF2B5EF4-FFF2-40B4-BE49-F238E27FC236}">
              <a16:creationId xmlns:a16="http://schemas.microsoft.com/office/drawing/2014/main" id="{CE9389BE-65DF-4E13-9D87-877D19B8F97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550" name="Text Box 67">
          <a:extLst>
            <a:ext uri="{FF2B5EF4-FFF2-40B4-BE49-F238E27FC236}">
              <a16:creationId xmlns:a16="http://schemas.microsoft.com/office/drawing/2014/main" id="{7B567F8E-E381-4494-BA00-2785228B75C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551" name="Text Box 68">
          <a:extLst>
            <a:ext uri="{FF2B5EF4-FFF2-40B4-BE49-F238E27FC236}">
              <a16:creationId xmlns:a16="http://schemas.microsoft.com/office/drawing/2014/main" id="{26AC5060-2030-4D8F-96D6-F7110114726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552" name="Text Box 69">
          <a:extLst>
            <a:ext uri="{FF2B5EF4-FFF2-40B4-BE49-F238E27FC236}">
              <a16:creationId xmlns:a16="http://schemas.microsoft.com/office/drawing/2014/main" id="{E461D11B-061D-4BA0-A574-9D2D5CC9DB4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553" name="Text Box 70">
          <a:extLst>
            <a:ext uri="{FF2B5EF4-FFF2-40B4-BE49-F238E27FC236}">
              <a16:creationId xmlns:a16="http://schemas.microsoft.com/office/drawing/2014/main" id="{CD4C5882-D98B-415F-99B5-D9EF8505BA1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554" name="Text Box 71">
          <a:extLst>
            <a:ext uri="{FF2B5EF4-FFF2-40B4-BE49-F238E27FC236}">
              <a16:creationId xmlns:a16="http://schemas.microsoft.com/office/drawing/2014/main" id="{4F8A3425-F7FB-4ECE-BC10-639370BD602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555" name="Text Box 72">
          <a:extLst>
            <a:ext uri="{FF2B5EF4-FFF2-40B4-BE49-F238E27FC236}">
              <a16:creationId xmlns:a16="http://schemas.microsoft.com/office/drawing/2014/main" id="{BF1034EE-90A2-4B0F-86C1-A07FA4D35FD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556" name="Text Box 73">
          <a:extLst>
            <a:ext uri="{FF2B5EF4-FFF2-40B4-BE49-F238E27FC236}">
              <a16:creationId xmlns:a16="http://schemas.microsoft.com/office/drawing/2014/main" id="{9DE1341A-3D52-4B0A-9E5D-85C23B29483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557" name="Text Box 74">
          <a:extLst>
            <a:ext uri="{FF2B5EF4-FFF2-40B4-BE49-F238E27FC236}">
              <a16:creationId xmlns:a16="http://schemas.microsoft.com/office/drawing/2014/main" id="{BD8C1071-2C6F-4431-869C-8074B602FBF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558" name="Text Box 75">
          <a:extLst>
            <a:ext uri="{FF2B5EF4-FFF2-40B4-BE49-F238E27FC236}">
              <a16:creationId xmlns:a16="http://schemas.microsoft.com/office/drawing/2014/main" id="{3CFDF2AA-2728-4FB7-878A-1E91FE30A13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559" name="Text Box 77">
          <a:extLst>
            <a:ext uri="{FF2B5EF4-FFF2-40B4-BE49-F238E27FC236}">
              <a16:creationId xmlns:a16="http://schemas.microsoft.com/office/drawing/2014/main" id="{C05FC106-7987-4D16-B9C9-0645C19EEC9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560" name="Text Box 78">
          <a:extLst>
            <a:ext uri="{FF2B5EF4-FFF2-40B4-BE49-F238E27FC236}">
              <a16:creationId xmlns:a16="http://schemas.microsoft.com/office/drawing/2014/main" id="{0FC0364F-256C-439C-B6E6-E46E19A7F0C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561" name="Text Box 80">
          <a:extLst>
            <a:ext uri="{FF2B5EF4-FFF2-40B4-BE49-F238E27FC236}">
              <a16:creationId xmlns:a16="http://schemas.microsoft.com/office/drawing/2014/main" id="{CD9BA6B7-8C0E-4C5F-846C-E0810B41646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562" name="Text Box 81">
          <a:extLst>
            <a:ext uri="{FF2B5EF4-FFF2-40B4-BE49-F238E27FC236}">
              <a16:creationId xmlns:a16="http://schemas.microsoft.com/office/drawing/2014/main" id="{7C237F27-BF79-4473-9D03-2510974214E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563" name="Text Box 39">
          <a:extLst>
            <a:ext uri="{FF2B5EF4-FFF2-40B4-BE49-F238E27FC236}">
              <a16:creationId xmlns:a16="http://schemas.microsoft.com/office/drawing/2014/main" id="{8F58A0F2-C92B-447C-86AA-566D3B89EA8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564" name="Text Box 40">
          <a:extLst>
            <a:ext uri="{FF2B5EF4-FFF2-40B4-BE49-F238E27FC236}">
              <a16:creationId xmlns:a16="http://schemas.microsoft.com/office/drawing/2014/main" id="{B9EE5B3A-FDFF-4D99-B018-D075C56EC7A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565" name="Text Box 41">
          <a:extLst>
            <a:ext uri="{FF2B5EF4-FFF2-40B4-BE49-F238E27FC236}">
              <a16:creationId xmlns:a16="http://schemas.microsoft.com/office/drawing/2014/main" id="{68C28480-2727-4E4E-9B54-96D05506E04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566" name="Text Box 42">
          <a:extLst>
            <a:ext uri="{FF2B5EF4-FFF2-40B4-BE49-F238E27FC236}">
              <a16:creationId xmlns:a16="http://schemas.microsoft.com/office/drawing/2014/main" id="{0C7FB432-F83D-4EB2-B415-75EE22D70ED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567" name="Text Box 43">
          <a:extLst>
            <a:ext uri="{FF2B5EF4-FFF2-40B4-BE49-F238E27FC236}">
              <a16:creationId xmlns:a16="http://schemas.microsoft.com/office/drawing/2014/main" id="{9D7FA1D5-3FF6-48A5-8FC7-55E970CE519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568" name="Text Box 44">
          <a:extLst>
            <a:ext uri="{FF2B5EF4-FFF2-40B4-BE49-F238E27FC236}">
              <a16:creationId xmlns:a16="http://schemas.microsoft.com/office/drawing/2014/main" id="{92A78200-4680-4873-8A9C-EE89AFFAA6C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569" name="Text Box 45">
          <a:extLst>
            <a:ext uri="{FF2B5EF4-FFF2-40B4-BE49-F238E27FC236}">
              <a16:creationId xmlns:a16="http://schemas.microsoft.com/office/drawing/2014/main" id="{6E6CE187-32DF-4B53-BC6D-210D7D01AC7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570" name="Text Box 46">
          <a:extLst>
            <a:ext uri="{FF2B5EF4-FFF2-40B4-BE49-F238E27FC236}">
              <a16:creationId xmlns:a16="http://schemas.microsoft.com/office/drawing/2014/main" id="{4775E63B-CD10-4F68-B2EB-AFF0B371875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571" name="Text Box 47">
          <a:extLst>
            <a:ext uri="{FF2B5EF4-FFF2-40B4-BE49-F238E27FC236}">
              <a16:creationId xmlns:a16="http://schemas.microsoft.com/office/drawing/2014/main" id="{C2576474-F479-4AD2-AFE7-F3C65BF4A0A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572" name="Text Box 48">
          <a:extLst>
            <a:ext uri="{FF2B5EF4-FFF2-40B4-BE49-F238E27FC236}">
              <a16:creationId xmlns:a16="http://schemas.microsoft.com/office/drawing/2014/main" id="{1BDCC3CE-F0F8-4AFA-A4CF-557A8F110E4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573" name="Text Box 55">
          <a:extLst>
            <a:ext uri="{FF2B5EF4-FFF2-40B4-BE49-F238E27FC236}">
              <a16:creationId xmlns:a16="http://schemas.microsoft.com/office/drawing/2014/main" id="{76996878-00DE-4851-B68E-7D09158A3BA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574" name="Text Box 56">
          <a:extLst>
            <a:ext uri="{FF2B5EF4-FFF2-40B4-BE49-F238E27FC236}">
              <a16:creationId xmlns:a16="http://schemas.microsoft.com/office/drawing/2014/main" id="{937DAF87-E3E2-4754-AE5E-196F34AC598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575" name="Text Box 57">
          <a:extLst>
            <a:ext uri="{FF2B5EF4-FFF2-40B4-BE49-F238E27FC236}">
              <a16:creationId xmlns:a16="http://schemas.microsoft.com/office/drawing/2014/main" id="{7DFEAC20-0DFE-4DB0-9CC3-63D17EC57D3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576" name="Text Box 58">
          <a:extLst>
            <a:ext uri="{FF2B5EF4-FFF2-40B4-BE49-F238E27FC236}">
              <a16:creationId xmlns:a16="http://schemas.microsoft.com/office/drawing/2014/main" id="{70BEB252-9CE3-4574-B9E1-A3E98D6F341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577" name="Text Box 59">
          <a:extLst>
            <a:ext uri="{FF2B5EF4-FFF2-40B4-BE49-F238E27FC236}">
              <a16:creationId xmlns:a16="http://schemas.microsoft.com/office/drawing/2014/main" id="{D1C78A41-6513-4AAD-BD20-8FAE7EE2F45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578" name="Text Box 60">
          <a:extLst>
            <a:ext uri="{FF2B5EF4-FFF2-40B4-BE49-F238E27FC236}">
              <a16:creationId xmlns:a16="http://schemas.microsoft.com/office/drawing/2014/main" id="{19E53384-0996-4F23-B8B9-E4B35CC3282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579" name="Text Box 61">
          <a:extLst>
            <a:ext uri="{FF2B5EF4-FFF2-40B4-BE49-F238E27FC236}">
              <a16:creationId xmlns:a16="http://schemas.microsoft.com/office/drawing/2014/main" id="{87A917A3-6BB4-4C72-8381-E2610EED76E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580" name="Text Box 62">
          <a:extLst>
            <a:ext uri="{FF2B5EF4-FFF2-40B4-BE49-F238E27FC236}">
              <a16:creationId xmlns:a16="http://schemas.microsoft.com/office/drawing/2014/main" id="{5AB75B19-10A9-47FF-BA0C-07A046BB4D3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581" name="Text Box 63">
          <a:extLst>
            <a:ext uri="{FF2B5EF4-FFF2-40B4-BE49-F238E27FC236}">
              <a16:creationId xmlns:a16="http://schemas.microsoft.com/office/drawing/2014/main" id="{5B5D06FC-E6CF-4540-A98E-BD89CB6631B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582" name="Text Box 64">
          <a:extLst>
            <a:ext uri="{FF2B5EF4-FFF2-40B4-BE49-F238E27FC236}">
              <a16:creationId xmlns:a16="http://schemas.microsoft.com/office/drawing/2014/main" id="{DB24963D-A77A-41AB-9551-6952A98B589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583" name="Text Box 66">
          <a:extLst>
            <a:ext uri="{FF2B5EF4-FFF2-40B4-BE49-F238E27FC236}">
              <a16:creationId xmlns:a16="http://schemas.microsoft.com/office/drawing/2014/main" id="{183E9FCA-8DB2-4BB6-A7DB-C1095AD972A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584" name="Text Box 67">
          <a:extLst>
            <a:ext uri="{FF2B5EF4-FFF2-40B4-BE49-F238E27FC236}">
              <a16:creationId xmlns:a16="http://schemas.microsoft.com/office/drawing/2014/main" id="{2B0DD800-937C-45DF-8EB0-D248B89BA04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585" name="Text Box 68">
          <a:extLst>
            <a:ext uri="{FF2B5EF4-FFF2-40B4-BE49-F238E27FC236}">
              <a16:creationId xmlns:a16="http://schemas.microsoft.com/office/drawing/2014/main" id="{65FDDE72-B866-463E-B247-625DAC6C8E0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586" name="Text Box 69">
          <a:extLst>
            <a:ext uri="{FF2B5EF4-FFF2-40B4-BE49-F238E27FC236}">
              <a16:creationId xmlns:a16="http://schemas.microsoft.com/office/drawing/2014/main" id="{F668FAA9-60FA-40AC-8D11-53BD92D541B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587" name="Text Box 70">
          <a:extLst>
            <a:ext uri="{FF2B5EF4-FFF2-40B4-BE49-F238E27FC236}">
              <a16:creationId xmlns:a16="http://schemas.microsoft.com/office/drawing/2014/main" id="{E582CDDF-F04C-477B-AF07-ADB4BF665CC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588" name="Text Box 71">
          <a:extLst>
            <a:ext uri="{FF2B5EF4-FFF2-40B4-BE49-F238E27FC236}">
              <a16:creationId xmlns:a16="http://schemas.microsoft.com/office/drawing/2014/main" id="{1BC285EA-5222-4754-B99C-38A33AA1372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589" name="Text Box 72">
          <a:extLst>
            <a:ext uri="{FF2B5EF4-FFF2-40B4-BE49-F238E27FC236}">
              <a16:creationId xmlns:a16="http://schemas.microsoft.com/office/drawing/2014/main" id="{AB53CC8F-A10A-4147-B26B-7F1D4B75404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590" name="Text Box 73">
          <a:extLst>
            <a:ext uri="{FF2B5EF4-FFF2-40B4-BE49-F238E27FC236}">
              <a16:creationId xmlns:a16="http://schemas.microsoft.com/office/drawing/2014/main" id="{FB0F55AC-7E0D-449A-A1D4-5319791A85D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591" name="Text Box 74">
          <a:extLst>
            <a:ext uri="{FF2B5EF4-FFF2-40B4-BE49-F238E27FC236}">
              <a16:creationId xmlns:a16="http://schemas.microsoft.com/office/drawing/2014/main" id="{81BA3488-88D4-4AC8-9030-1A6E8D9E342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592" name="Text Box 75">
          <a:extLst>
            <a:ext uri="{FF2B5EF4-FFF2-40B4-BE49-F238E27FC236}">
              <a16:creationId xmlns:a16="http://schemas.microsoft.com/office/drawing/2014/main" id="{8D8EBAEB-CF31-4876-ACF8-AFC63E87FB3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593" name="Text Box 77">
          <a:extLst>
            <a:ext uri="{FF2B5EF4-FFF2-40B4-BE49-F238E27FC236}">
              <a16:creationId xmlns:a16="http://schemas.microsoft.com/office/drawing/2014/main" id="{C64122DF-77D1-4ED3-8115-239A0D7EEB1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594" name="Text Box 78">
          <a:extLst>
            <a:ext uri="{FF2B5EF4-FFF2-40B4-BE49-F238E27FC236}">
              <a16:creationId xmlns:a16="http://schemas.microsoft.com/office/drawing/2014/main" id="{75195C16-145C-43FF-9329-73DC40630F2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595" name="Text Box 80">
          <a:extLst>
            <a:ext uri="{FF2B5EF4-FFF2-40B4-BE49-F238E27FC236}">
              <a16:creationId xmlns:a16="http://schemas.microsoft.com/office/drawing/2014/main" id="{95CC5DA8-01D4-43F6-A2F2-90723746630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596" name="Text Box 81">
          <a:extLst>
            <a:ext uri="{FF2B5EF4-FFF2-40B4-BE49-F238E27FC236}">
              <a16:creationId xmlns:a16="http://schemas.microsoft.com/office/drawing/2014/main" id="{40B43D22-D5E9-46E0-94C1-290ED6C750F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597" name="Text Box 39">
          <a:extLst>
            <a:ext uri="{FF2B5EF4-FFF2-40B4-BE49-F238E27FC236}">
              <a16:creationId xmlns:a16="http://schemas.microsoft.com/office/drawing/2014/main" id="{E9F31FDE-A631-4C67-8139-79BEDA1D801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598" name="Text Box 40">
          <a:extLst>
            <a:ext uri="{FF2B5EF4-FFF2-40B4-BE49-F238E27FC236}">
              <a16:creationId xmlns:a16="http://schemas.microsoft.com/office/drawing/2014/main" id="{611BD1C0-A2E4-4B1A-BE82-73BB6C172B1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599" name="Text Box 41">
          <a:extLst>
            <a:ext uri="{FF2B5EF4-FFF2-40B4-BE49-F238E27FC236}">
              <a16:creationId xmlns:a16="http://schemas.microsoft.com/office/drawing/2014/main" id="{BE9C326E-A1A2-41E8-B58C-9C5B326F706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600" name="Text Box 42">
          <a:extLst>
            <a:ext uri="{FF2B5EF4-FFF2-40B4-BE49-F238E27FC236}">
              <a16:creationId xmlns:a16="http://schemas.microsoft.com/office/drawing/2014/main" id="{2A820581-AEAD-47FA-BBDE-FFE685E53F0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601" name="Text Box 43">
          <a:extLst>
            <a:ext uri="{FF2B5EF4-FFF2-40B4-BE49-F238E27FC236}">
              <a16:creationId xmlns:a16="http://schemas.microsoft.com/office/drawing/2014/main" id="{FF0A1FF2-35ED-4DC0-9121-505C3C7B0BC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602" name="Text Box 44">
          <a:extLst>
            <a:ext uri="{FF2B5EF4-FFF2-40B4-BE49-F238E27FC236}">
              <a16:creationId xmlns:a16="http://schemas.microsoft.com/office/drawing/2014/main" id="{C41A6672-1C46-4D87-8D21-DE9854A8295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603" name="Text Box 45">
          <a:extLst>
            <a:ext uri="{FF2B5EF4-FFF2-40B4-BE49-F238E27FC236}">
              <a16:creationId xmlns:a16="http://schemas.microsoft.com/office/drawing/2014/main" id="{E8B9F522-E0F2-4CBB-9BDE-CE854281D33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604" name="Text Box 46">
          <a:extLst>
            <a:ext uri="{FF2B5EF4-FFF2-40B4-BE49-F238E27FC236}">
              <a16:creationId xmlns:a16="http://schemas.microsoft.com/office/drawing/2014/main" id="{9940610C-E5C6-4203-8837-0548D910813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605" name="Text Box 47">
          <a:extLst>
            <a:ext uri="{FF2B5EF4-FFF2-40B4-BE49-F238E27FC236}">
              <a16:creationId xmlns:a16="http://schemas.microsoft.com/office/drawing/2014/main" id="{366ACE8A-A81A-44B7-A669-F88EB1591E6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606" name="Text Box 48">
          <a:extLst>
            <a:ext uri="{FF2B5EF4-FFF2-40B4-BE49-F238E27FC236}">
              <a16:creationId xmlns:a16="http://schemas.microsoft.com/office/drawing/2014/main" id="{BA875556-E01B-4CAF-8C59-C167DD11441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607" name="Text Box 55">
          <a:extLst>
            <a:ext uri="{FF2B5EF4-FFF2-40B4-BE49-F238E27FC236}">
              <a16:creationId xmlns:a16="http://schemas.microsoft.com/office/drawing/2014/main" id="{B4007CE6-6F37-4C3D-842C-E5858C4A33D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608" name="Text Box 56">
          <a:extLst>
            <a:ext uri="{FF2B5EF4-FFF2-40B4-BE49-F238E27FC236}">
              <a16:creationId xmlns:a16="http://schemas.microsoft.com/office/drawing/2014/main" id="{0C2799CF-9A7A-4C38-8248-38DE165AD7E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609" name="Text Box 57">
          <a:extLst>
            <a:ext uri="{FF2B5EF4-FFF2-40B4-BE49-F238E27FC236}">
              <a16:creationId xmlns:a16="http://schemas.microsoft.com/office/drawing/2014/main" id="{DD7326A1-C79D-47A7-9585-6E75C7CE309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610" name="Text Box 58">
          <a:extLst>
            <a:ext uri="{FF2B5EF4-FFF2-40B4-BE49-F238E27FC236}">
              <a16:creationId xmlns:a16="http://schemas.microsoft.com/office/drawing/2014/main" id="{BEA2E0C1-D598-4BA6-84D1-ED689A65AD9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611" name="Text Box 59">
          <a:extLst>
            <a:ext uri="{FF2B5EF4-FFF2-40B4-BE49-F238E27FC236}">
              <a16:creationId xmlns:a16="http://schemas.microsoft.com/office/drawing/2014/main" id="{0B105925-F5E0-4F34-BD48-F2900CDD798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612" name="Text Box 60">
          <a:extLst>
            <a:ext uri="{FF2B5EF4-FFF2-40B4-BE49-F238E27FC236}">
              <a16:creationId xmlns:a16="http://schemas.microsoft.com/office/drawing/2014/main" id="{155EE596-8FE1-4C05-B167-BD3F718F5E0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613" name="Text Box 61">
          <a:extLst>
            <a:ext uri="{FF2B5EF4-FFF2-40B4-BE49-F238E27FC236}">
              <a16:creationId xmlns:a16="http://schemas.microsoft.com/office/drawing/2014/main" id="{B2F78CA9-19E9-4575-B19F-47FD4035D15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614" name="Text Box 62">
          <a:extLst>
            <a:ext uri="{FF2B5EF4-FFF2-40B4-BE49-F238E27FC236}">
              <a16:creationId xmlns:a16="http://schemas.microsoft.com/office/drawing/2014/main" id="{9AB63ECF-3A1D-4316-8179-2070DA0FBA8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615" name="Text Box 63">
          <a:extLst>
            <a:ext uri="{FF2B5EF4-FFF2-40B4-BE49-F238E27FC236}">
              <a16:creationId xmlns:a16="http://schemas.microsoft.com/office/drawing/2014/main" id="{431844FE-D384-4A89-957D-62AE6DA1B6F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616" name="Text Box 64">
          <a:extLst>
            <a:ext uri="{FF2B5EF4-FFF2-40B4-BE49-F238E27FC236}">
              <a16:creationId xmlns:a16="http://schemas.microsoft.com/office/drawing/2014/main" id="{13B48E90-3514-4DDB-92E7-13B2132E60E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617" name="Text Box 66">
          <a:extLst>
            <a:ext uri="{FF2B5EF4-FFF2-40B4-BE49-F238E27FC236}">
              <a16:creationId xmlns:a16="http://schemas.microsoft.com/office/drawing/2014/main" id="{6A259613-75F0-46D3-92C8-2FE8302CFCF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618" name="Text Box 67">
          <a:extLst>
            <a:ext uri="{FF2B5EF4-FFF2-40B4-BE49-F238E27FC236}">
              <a16:creationId xmlns:a16="http://schemas.microsoft.com/office/drawing/2014/main" id="{34316250-7149-40EA-BF6D-691007F5F16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619" name="Text Box 68">
          <a:extLst>
            <a:ext uri="{FF2B5EF4-FFF2-40B4-BE49-F238E27FC236}">
              <a16:creationId xmlns:a16="http://schemas.microsoft.com/office/drawing/2014/main" id="{C2B802B8-DDE7-41E0-8823-CEFA264EE1E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620" name="Text Box 69">
          <a:extLst>
            <a:ext uri="{FF2B5EF4-FFF2-40B4-BE49-F238E27FC236}">
              <a16:creationId xmlns:a16="http://schemas.microsoft.com/office/drawing/2014/main" id="{32B75301-2CFC-4CC9-9EA4-D05046BBB54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621" name="Text Box 70">
          <a:extLst>
            <a:ext uri="{FF2B5EF4-FFF2-40B4-BE49-F238E27FC236}">
              <a16:creationId xmlns:a16="http://schemas.microsoft.com/office/drawing/2014/main" id="{0D3F22BC-804D-4157-9565-F204292FEC7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622" name="Text Box 71">
          <a:extLst>
            <a:ext uri="{FF2B5EF4-FFF2-40B4-BE49-F238E27FC236}">
              <a16:creationId xmlns:a16="http://schemas.microsoft.com/office/drawing/2014/main" id="{2EB23DD0-E934-4C5E-B1EA-53579411792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623" name="Text Box 72">
          <a:extLst>
            <a:ext uri="{FF2B5EF4-FFF2-40B4-BE49-F238E27FC236}">
              <a16:creationId xmlns:a16="http://schemas.microsoft.com/office/drawing/2014/main" id="{FED6DCA1-16DB-4BAF-B6AD-B5D192C3E0D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624" name="Text Box 73">
          <a:extLst>
            <a:ext uri="{FF2B5EF4-FFF2-40B4-BE49-F238E27FC236}">
              <a16:creationId xmlns:a16="http://schemas.microsoft.com/office/drawing/2014/main" id="{8DC01CDE-676C-4B07-AE6F-DDB86B27CC3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625" name="Text Box 74">
          <a:extLst>
            <a:ext uri="{FF2B5EF4-FFF2-40B4-BE49-F238E27FC236}">
              <a16:creationId xmlns:a16="http://schemas.microsoft.com/office/drawing/2014/main" id="{CB1036AD-ADB2-45E1-8741-EDC476A207C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626" name="Text Box 50">
          <a:extLst>
            <a:ext uri="{FF2B5EF4-FFF2-40B4-BE49-F238E27FC236}">
              <a16:creationId xmlns:a16="http://schemas.microsoft.com/office/drawing/2014/main" id="{FD027080-F228-4E96-B826-BAC6A7E3806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627" name="Text Box 52">
          <a:extLst>
            <a:ext uri="{FF2B5EF4-FFF2-40B4-BE49-F238E27FC236}">
              <a16:creationId xmlns:a16="http://schemas.microsoft.com/office/drawing/2014/main" id="{A51163FE-07D6-491B-A14D-6E4333BA408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628" name="Text Box 53">
          <a:extLst>
            <a:ext uri="{FF2B5EF4-FFF2-40B4-BE49-F238E27FC236}">
              <a16:creationId xmlns:a16="http://schemas.microsoft.com/office/drawing/2014/main" id="{550A16C2-6DA1-4343-8963-E743A79E348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629" name="Text Box 39">
          <a:extLst>
            <a:ext uri="{FF2B5EF4-FFF2-40B4-BE49-F238E27FC236}">
              <a16:creationId xmlns:a16="http://schemas.microsoft.com/office/drawing/2014/main" id="{DF98CA99-AAFA-4203-9A5B-7059AFFF314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630" name="Text Box 40">
          <a:extLst>
            <a:ext uri="{FF2B5EF4-FFF2-40B4-BE49-F238E27FC236}">
              <a16:creationId xmlns:a16="http://schemas.microsoft.com/office/drawing/2014/main" id="{600B9469-5184-4E3A-A56B-C44D00ABBD2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631" name="Text Box 41">
          <a:extLst>
            <a:ext uri="{FF2B5EF4-FFF2-40B4-BE49-F238E27FC236}">
              <a16:creationId xmlns:a16="http://schemas.microsoft.com/office/drawing/2014/main" id="{A36E3D25-AE81-4CB1-B0EA-D964B27354E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632" name="Text Box 42">
          <a:extLst>
            <a:ext uri="{FF2B5EF4-FFF2-40B4-BE49-F238E27FC236}">
              <a16:creationId xmlns:a16="http://schemas.microsoft.com/office/drawing/2014/main" id="{8DCBBCA5-9F31-401C-8661-DE04A457A16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633" name="Text Box 43">
          <a:extLst>
            <a:ext uri="{FF2B5EF4-FFF2-40B4-BE49-F238E27FC236}">
              <a16:creationId xmlns:a16="http://schemas.microsoft.com/office/drawing/2014/main" id="{DDA6BD59-0935-4502-BBD6-4373A2CD755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634" name="Text Box 44">
          <a:extLst>
            <a:ext uri="{FF2B5EF4-FFF2-40B4-BE49-F238E27FC236}">
              <a16:creationId xmlns:a16="http://schemas.microsoft.com/office/drawing/2014/main" id="{70CDA281-357E-4C32-96C0-392AFB082EE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635" name="Text Box 45">
          <a:extLst>
            <a:ext uri="{FF2B5EF4-FFF2-40B4-BE49-F238E27FC236}">
              <a16:creationId xmlns:a16="http://schemas.microsoft.com/office/drawing/2014/main" id="{177C0E49-5EF8-4200-A735-FE27C59009A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636" name="Text Box 46">
          <a:extLst>
            <a:ext uri="{FF2B5EF4-FFF2-40B4-BE49-F238E27FC236}">
              <a16:creationId xmlns:a16="http://schemas.microsoft.com/office/drawing/2014/main" id="{45917955-7DD7-4037-B566-E9FA22B8495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637" name="Text Box 47">
          <a:extLst>
            <a:ext uri="{FF2B5EF4-FFF2-40B4-BE49-F238E27FC236}">
              <a16:creationId xmlns:a16="http://schemas.microsoft.com/office/drawing/2014/main" id="{042AC576-6434-42BA-A26B-FF1F0C08935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638" name="Text Box 48">
          <a:extLst>
            <a:ext uri="{FF2B5EF4-FFF2-40B4-BE49-F238E27FC236}">
              <a16:creationId xmlns:a16="http://schemas.microsoft.com/office/drawing/2014/main" id="{08B5081D-599F-40A5-AD6E-7DA262E1A2F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639" name="Text Box 55">
          <a:extLst>
            <a:ext uri="{FF2B5EF4-FFF2-40B4-BE49-F238E27FC236}">
              <a16:creationId xmlns:a16="http://schemas.microsoft.com/office/drawing/2014/main" id="{B19D55CD-2726-49CB-8CD5-D76BE6D3707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640" name="Text Box 56">
          <a:extLst>
            <a:ext uri="{FF2B5EF4-FFF2-40B4-BE49-F238E27FC236}">
              <a16:creationId xmlns:a16="http://schemas.microsoft.com/office/drawing/2014/main" id="{E8C5EBC2-D9C7-414B-9097-805BB9DCE26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641" name="Text Box 57">
          <a:extLst>
            <a:ext uri="{FF2B5EF4-FFF2-40B4-BE49-F238E27FC236}">
              <a16:creationId xmlns:a16="http://schemas.microsoft.com/office/drawing/2014/main" id="{790A0546-7767-43B6-9A3E-D7B2314B59F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642" name="Text Box 58">
          <a:extLst>
            <a:ext uri="{FF2B5EF4-FFF2-40B4-BE49-F238E27FC236}">
              <a16:creationId xmlns:a16="http://schemas.microsoft.com/office/drawing/2014/main" id="{10C0120C-9A54-4303-849A-BE427C7B169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643" name="Text Box 59">
          <a:extLst>
            <a:ext uri="{FF2B5EF4-FFF2-40B4-BE49-F238E27FC236}">
              <a16:creationId xmlns:a16="http://schemas.microsoft.com/office/drawing/2014/main" id="{93AE1959-D62C-4BF8-B79E-EB8D69E9024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644" name="Text Box 60">
          <a:extLst>
            <a:ext uri="{FF2B5EF4-FFF2-40B4-BE49-F238E27FC236}">
              <a16:creationId xmlns:a16="http://schemas.microsoft.com/office/drawing/2014/main" id="{FE0A68D5-81A9-4384-B0C3-38B29668BF6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645" name="Text Box 61">
          <a:extLst>
            <a:ext uri="{FF2B5EF4-FFF2-40B4-BE49-F238E27FC236}">
              <a16:creationId xmlns:a16="http://schemas.microsoft.com/office/drawing/2014/main" id="{EE0D5FB7-20BB-4C66-A8C3-CB7E9745807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646" name="Text Box 62">
          <a:extLst>
            <a:ext uri="{FF2B5EF4-FFF2-40B4-BE49-F238E27FC236}">
              <a16:creationId xmlns:a16="http://schemas.microsoft.com/office/drawing/2014/main" id="{FE245746-AB19-4EA6-B55F-8A5DD752C8B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647" name="Text Box 63">
          <a:extLst>
            <a:ext uri="{FF2B5EF4-FFF2-40B4-BE49-F238E27FC236}">
              <a16:creationId xmlns:a16="http://schemas.microsoft.com/office/drawing/2014/main" id="{C482461C-EDA9-489C-B93A-74D73CB0269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648" name="Text Box 64">
          <a:extLst>
            <a:ext uri="{FF2B5EF4-FFF2-40B4-BE49-F238E27FC236}">
              <a16:creationId xmlns:a16="http://schemas.microsoft.com/office/drawing/2014/main" id="{BB524706-6E39-47A1-9CCA-A1133A77FF9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649" name="Text Box 66">
          <a:extLst>
            <a:ext uri="{FF2B5EF4-FFF2-40B4-BE49-F238E27FC236}">
              <a16:creationId xmlns:a16="http://schemas.microsoft.com/office/drawing/2014/main" id="{23E2573B-C2BC-4AAA-867B-B8259A72F8D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650" name="Text Box 67">
          <a:extLst>
            <a:ext uri="{FF2B5EF4-FFF2-40B4-BE49-F238E27FC236}">
              <a16:creationId xmlns:a16="http://schemas.microsoft.com/office/drawing/2014/main" id="{C6A2CB8C-2315-47FC-B38D-5DD108C7B09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651" name="Text Box 68">
          <a:extLst>
            <a:ext uri="{FF2B5EF4-FFF2-40B4-BE49-F238E27FC236}">
              <a16:creationId xmlns:a16="http://schemas.microsoft.com/office/drawing/2014/main" id="{A982CA0B-4485-4032-B84D-A22F4282F1D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652" name="Text Box 69">
          <a:extLst>
            <a:ext uri="{FF2B5EF4-FFF2-40B4-BE49-F238E27FC236}">
              <a16:creationId xmlns:a16="http://schemas.microsoft.com/office/drawing/2014/main" id="{A69900BF-92C6-483B-97CC-2F62F90B224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653" name="Text Box 70">
          <a:extLst>
            <a:ext uri="{FF2B5EF4-FFF2-40B4-BE49-F238E27FC236}">
              <a16:creationId xmlns:a16="http://schemas.microsoft.com/office/drawing/2014/main" id="{B8708966-AC57-4851-A7BC-93D6A3FB5EF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654" name="Text Box 71">
          <a:extLst>
            <a:ext uri="{FF2B5EF4-FFF2-40B4-BE49-F238E27FC236}">
              <a16:creationId xmlns:a16="http://schemas.microsoft.com/office/drawing/2014/main" id="{7BD41E38-A0E8-4342-9185-D0DBA3E7189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655" name="Text Box 72">
          <a:extLst>
            <a:ext uri="{FF2B5EF4-FFF2-40B4-BE49-F238E27FC236}">
              <a16:creationId xmlns:a16="http://schemas.microsoft.com/office/drawing/2014/main" id="{F2056BDC-4813-4086-A523-F29586C565D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656" name="Text Box 73">
          <a:extLst>
            <a:ext uri="{FF2B5EF4-FFF2-40B4-BE49-F238E27FC236}">
              <a16:creationId xmlns:a16="http://schemas.microsoft.com/office/drawing/2014/main" id="{C0786172-A29B-4315-995B-14B80FE3250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657" name="Text Box 74">
          <a:extLst>
            <a:ext uri="{FF2B5EF4-FFF2-40B4-BE49-F238E27FC236}">
              <a16:creationId xmlns:a16="http://schemas.microsoft.com/office/drawing/2014/main" id="{78D21DC5-449B-4213-BDC1-B45F7FF15D3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658" name="Text Box 75">
          <a:extLst>
            <a:ext uri="{FF2B5EF4-FFF2-40B4-BE49-F238E27FC236}">
              <a16:creationId xmlns:a16="http://schemas.microsoft.com/office/drawing/2014/main" id="{DE810774-F051-4142-A69E-D2D51E97429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659" name="Text Box 77">
          <a:extLst>
            <a:ext uri="{FF2B5EF4-FFF2-40B4-BE49-F238E27FC236}">
              <a16:creationId xmlns:a16="http://schemas.microsoft.com/office/drawing/2014/main" id="{C853B7FE-0DD5-49C2-ADB7-F1E8D8A6A8C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660" name="Text Box 78">
          <a:extLst>
            <a:ext uri="{FF2B5EF4-FFF2-40B4-BE49-F238E27FC236}">
              <a16:creationId xmlns:a16="http://schemas.microsoft.com/office/drawing/2014/main" id="{E61A08EE-8654-485F-8585-0A62BEA361E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661" name="Text Box 80">
          <a:extLst>
            <a:ext uri="{FF2B5EF4-FFF2-40B4-BE49-F238E27FC236}">
              <a16:creationId xmlns:a16="http://schemas.microsoft.com/office/drawing/2014/main" id="{B7F19D74-1F01-4B0F-8E37-4C50BE2E019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662" name="Text Box 81">
          <a:extLst>
            <a:ext uri="{FF2B5EF4-FFF2-40B4-BE49-F238E27FC236}">
              <a16:creationId xmlns:a16="http://schemas.microsoft.com/office/drawing/2014/main" id="{7CEB21CE-075B-44CC-98B7-0EEE949DF6F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663" name="Text Box 39">
          <a:extLst>
            <a:ext uri="{FF2B5EF4-FFF2-40B4-BE49-F238E27FC236}">
              <a16:creationId xmlns:a16="http://schemas.microsoft.com/office/drawing/2014/main" id="{3BBABB49-9906-4430-92C4-493DB1D597B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664" name="Text Box 40">
          <a:extLst>
            <a:ext uri="{FF2B5EF4-FFF2-40B4-BE49-F238E27FC236}">
              <a16:creationId xmlns:a16="http://schemas.microsoft.com/office/drawing/2014/main" id="{414B892D-F491-4F57-9065-7DDEB198628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665" name="Text Box 41">
          <a:extLst>
            <a:ext uri="{FF2B5EF4-FFF2-40B4-BE49-F238E27FC236}">
              <a16:creationId xmlns:a16="http://schemas.microsoft.com/office/drawing/2014/main" id="{B186DEAC-DEEB-4D8B-9C35-D679DC9DB3D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666" name="Text Box 42">
          <a:extLst>
            <a:ext uri="{FF2B5EF4-FFF2-40B4-BE49-F238E27FC236}">
              <a16:creationId xmlns:a16="http://schemas.microsoft.com/office/drawing/2014/main" id="{9A48CB6A-3376-4D88-9C6A-23B9EFFE337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667" name="Text Box 43">
          <a:extLst>
            <a:ext uri="{FF2B5EF4-FFF2-40B4-BE49-F238E27FC236}">
              <a16:creationId xmlns:a16="http://schemas.microsoft.com/office/drawing/2014/main" id="{1BAC9724-D575-48C3-B7D3-507F892B8D0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668" name="Text Box 44">
          <a:extLst>
            <a:ext uri="{FF2B5EF4-FFF2-40B4-BE49-F238E27FC236}">
              <a16:creationId xmlns:a16="http://schemas.microsoft.com/office/drawing/2014/main" id="{16ED88A8-8DD8-4416-8C8E-4558A4ABB68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669" name="Text Box 45">
          <a:extLst>
            <a:ext uri="{FF2B5EF4-FFF2-40B4-BE49-F238E27FC236}">
              <a16:creationId xmlns:a16="http://schemas.microsoft.com/office/drawing/2014/main" id="{DBB645B1-494A-4910-A315-7F443C75E36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670" name="Text Box 46">
          <a:extLst>
            <a:ext uri="{FF2B5EF4-FFF2-40B4-BE49-F238E27FC236}">
              <a16:creationId xmlns:a16="http://schemas.microsoft.com/office/drawing/2014/main" id="{A6CD44AC-5BCF-4679-9CF3-C3B9B9B7B45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671" name="Text Box 47">
          <a:extLst>
            <a:ext uri="{FF2B5EF4-FFF2-40B4-BE49-F238E27FC236}">
              <a16:creationId xmlns:a16="http://schemas.microsoft.com/office/drawing/2014/main" id="{C65BC1AB-0F2F-483E-96A4-199171B1033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672" name="Text Box 48">
          <a:extLst>
            <a:ext uri="{FF2B5EF4-FFF2-40B4-BE49-F238E27FC236}">
              <a16:creationId xmlns:a16="http://schemas.microsoft.com/office/drawing/2014/main" id="{085391E3-A1EE-4449-95C1-7613B1FD0E2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673" name="Text Box 55">
          <a:extLst>
            <a:ext uri="{FF2B5EF4-FFF2-40B4-BE49-F238E27FC236}">
              <a16:creationId xmlns:a16="http://schemas.microsoft.com/office/drawing/2014/main" id="{6E5B6986-8182-4839-83BA-B6DFFF8EC59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674" name="Text Box 56">
          <a:extLst>
            <a:ext uri="{FF2B5EF4-FFF2-40B4-BE49-F238E27FC236}">
              <a16:creationId xmlns:a16="http://schemas.microsoft.com/office/drawing/2014/main" id="{1F21FAC1-D700-44CA-97AA-DF43C2EC0F9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675" name="Text Box 57">
          <a:extLst>
            <a:ext uri="{FF2B5EF4-FFF2-40B4-BE49-F238E27FC236}">
              <a16:creationId xmlns:a16="http://schemas.microsoft.com/office/drawing/2014/main" id="{53DB4BE7-2D51-431A-950A-6EFC6DF7F07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676" name="Text Box 58">
          <a:extLst>
            <a:ext uri="{FF2B5EF4-FFF2-40B4-BE49-F238E27FC236}">
              <a16:creationId xmlns:a16="http://schemas.microsoft.com/office/drawing/2014/main" id="{3ADB978A-BB66-4500-BA69-5E691D1979C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677" name="Text Box 59">
          <a:extLst>
            <a:ext uri="{FF2B5EF4-FFF2-40B4-BE49-F238E27FC236}">
              <a16:creationId xmlns:a16="http://schemas.microsoft.com/office/drawing/2014/main" id="{494BCC0A-A24B-4FAC-BF70-B65D9DE66B5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678" name="Text Box 60">
          <a:extLst>
            <a:ext uri="{FF2B5EF4-FFF2-40B4-BE49-F238E27FC236}">
              <a16:creationId xmlns:a16="http://schemas.microsoft.com/office/drawing/2014/main" id="{9AFBC4A5-3F59-418F-9394-DE5DA806D88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679" name="Text Box 61">
          <a:extLst>
            <a:ext uri="{FF2B5EF4-FFF2-40B4-BE49-F238E27FC236}">
              <a16:creationId xmlns:a16="http://schemas.microsoft.com/office/drawing/2014/main" id="{980933A7-C48F-4F82-9F26-A600BA7E96A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680" name="Text Box 62">
          <a:extLst>
            <a:ext uri="{FF2B5EF4-FFF2-40B4-BE49-F238E27FC236}">
              <a16:creationId xmlns:a16="http://schemas.microsoft.com/office/drawing/2014/main" id="{66DF1C0F-94CA-451C-8C13-8AFAC606928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681" name="Text Box 63">
          <a:extLst>
            <a:ext uri="{FF2B5EF4-FFF2-40B4-BE49-F238E27FC236}">
              <a16:creationId xmlns:a16="http://schemas.microsoft.com/office/drawing/2014/main" id="{393282F9-3E03-4224-B3FC-24C88B211E1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682" name="Text Box 64">
          <a:extLst>
            <a:ext uri="{FF2B5EF4-FFF2-40B4-BE49-F238E27FC236}">
              <a16:creationId xmlns:a16="http://schemas.microsoft.com/office/drawing/2014/main" id="{CA03266E-BCDB-4ED7-9B61-5CC3BA1FE87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683" name="Text Box 66">
          <a:extLst>
            <a:ext uri="{FF2B5EF4-FFF2-40B4-BE49-F238E27FC236}">
              <a16:creationId xmlns:a16="http://schemas.microsoft.com/office/drawing/2014/main" id="{BCB7891C-1178-4631-81A5-158075B1BDD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684" name="Text Box 67">
          <a:extLst>
            <a:ext uri="{FF2B5EF4-FFF2-40B4-BE49-F238E27FC236}">
              <a16:creationId xmlns:a16="http://schemas.microsoft.com/office/drawing/2014/main" id="{7983ED69-5BBE-41B2-8712-0D89B9B28CE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685" name="Text Box 68">
          <a:extLst>
            <a:ext uri="{FF2B5EF4-FFF2-40B4-BE49-F238E27FC236}">
              <a16:creationId xmlns:a16="http://schemas.microsoft.com/office/drawing/2014/main" id="{5F5AB604-3AF6-47B0-9538-029E7F91CDE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686" name="Text Box 69">
          <a:extLst>
            <a:ext uri="{FF2B5EF4-FFF2-40B4-BE49-F238E27FC236}">
              <a16:creationId xmlns:a16="http://schemas.microsoft.com/office/drawing/2014/main" id="{A28C59A7-74C2-412B-B4D2-65243ACD9D8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687" name="Text Box 70">
          <a:extLst>
            <a:ext uri="{FF2B5EF4-FFF2-40B4-BE49-F238E27FC236}">
              <a16:creationId xmlns:a16="http://schemas.microsoft.com/office/drawing/2014/main" id="{2D55C1A1-8930-439F-B455-0678DE5D119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688" name="Text Box 71">
          <a:extLst>
            <a:ext uri="{FF2B5EF4-FFF2-40B4-BE49-F238E27FC236}">
              <a16:creationId xmlns:a16="http://schemas.microsoft.com/office/drawing/2014/main" id="{5586C5A8-B480-4F26-AD14-EACB37E9A41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689" name="Text Box 72">
          <a:extLst>
            <a:ext uri="{FF2B5EF4-FFF2-40B4-BE49-F238E27FC236}">
              <a16:creationId xmlns:a16="http://schemas.microsoft.com/office/drawing/2014/main" id="{1E83603D-AEEB-494C-8AC7-DC41E3E346A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690" name="Text Box 73">
          <a:extLst>
            <a:ext uri="{FF2B5EF4-FFF2-40B4-BE49-F238E27FC236}">
              <a16:creationId xmlns:a16="http://schemas.microsoft.com/office/drawing/2014/main" id="{405154C3-1E03-42F8-B72B-31BC7F52CA8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691" name="Text Box 74">
          <a:extLst>
            <a:ext uri="{FF2B5EF4-FFF2-40B4-BE49-F238E27FC236}">
              <a16:creationId xmlns:a16="http://schemas.microsoft.com/office/drawing/2014/main" id="{7986906B-5EA6-414C-943E-6A2DF152F5D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692" name="Text Box 75">
          <a:extLst>
            <a:ext uri="{FF2B5EF4-FFF2-40B4-BE49-F238E27FC236}">
              <a16:creationId xmlns:a16="http://schemas.microsoft.com/office/drawing/2014/main" id="{E60F9CEB-6F79-4A3A-A7B6-246DA192B7C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693" name="Text Box 77">
          <a:extLst>
            <a:ext uri="{FF2B5EF4-FFF2-40B4-BE49-F238E27FC236}">
              <a16:creationId xmlns:a16="http://schemas.microsoft.com/office/drawing/2014/main" id="{5AAA6C75-4F47-4856-9B72-881139F0D18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694" name="Text Box 78">
          <a:extLst>
            <a:ext uri="{FF2B5EF4-FFF2-40B4-BE49-F238E27FC236}">
              <a16:creationId xmlns:a16="http://schemas.microsoft.com/office/drawing/2014/main" id="{BC200C9A-EA1D-4472-A8AC-AB28C1C727C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695" name="Text Box 80">
          <a:extLst>
            <a:ext uri="{FF2B5EF4-FFF2-40B4-BE49-F238E27FC236}">
              <a16:creationId xmlns:a16="http://schemas.microsoft.com/office/drawing/2014/main" id="{E541B676-F17A-4786-8C4C-97A635CDA5F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696" name="Text Box 81">
          <a:extLst>
            <a:ext uri="{FF2B5EF4-FFF2-40B4-BE49-F238E27FC236}">
              <a16:creationId xmlns:a16="http://schemas.microsoft.com/office/drawing/2014/main" id="{E24D4220-4EDE-49AC-974F-B5CF35B73C9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697" name="Text Box 39">
          <a:extLst>
            <a:ext uri="{FF2B5EF4-FFF2-40B4-BE49-F238E27FC236}">
              <a16:creationId xmlns:a16="http://schemas.microsoft.com/office/drawing/2014/main" id="{95D230DB-598D-4697-A30B-F2A4FAF5CDD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698" name="Text Box 40">
          <a:extLst>
            <a:ext uri="{FF2B5EF4-FFF2-40B4-BE49-F238E27FC236}">
              <a16:creationId xmlns:a16="http://schemas.microsoft.com/office/drawing/2014/main" id="{292181C0-4880-440C-A4D8-F5F704B4089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699" name="Text Box 41">
          <a:extLst>
            <a:ext uri="{FF2B5EF4-FFF2-40B4-BE49-F238E27FC236}">
              <a16:creationId xmlns:a16="http://schemas.microsoft.com/office/drawing/2014/main" id="{3F0AD3F3-352D-425A-8C98-4A4C5D089B4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700" name="Text Box 42">
          <a:extLst>
            <a:ext uri="{FF2B5EF4-FFF2-40B4-BE49-F238E27FC236}">
              <a16:creationId xmlns:a16="http://schemas.microsoft.com/office/drawing/2014/main" id="{779B7AB5-6BD5-47E0-8515-23DEC3F1E78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701" name="Text Box 43">
          <a:extLst>
            <a:ext uri="{FF2B5EF4-FFF2-40B4-BE49-F238E27FC236}">
              <a16:creationId xmlns:a16="http://schemas.microsoft.com/office/drawing/2014/main" id="{3E4CC786-C199-430D-82E0-38C1D8A89F0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702" name="Text Box 44">
          <a:extLst>
            <a:ext uri="{FF2B5EF4-FFF2-40B4-BE49-F238E27FC236}">
              <a16:creationId xmlns:a16="http://schemas.microsoft.com/office/drawing/2014/main" id="{81E9287E-CF1A-48C1-81E6-200F7ADF261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703" name="Text Box 45">
          <a:extLst>
            <a:ext uri="{FF2B5EF4-FFF2-40B4-BE49-F238E27FC236}">
              <a16:creationId xmlns:a16="http://schemas.microsoft.com/office/drawing/2014/main" id="{AF89C7FF-083D-4983-BB0C-FB3E9196E5D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704" name="Text Box 46">
          <a:extLst>
            <a:ext uri="{FF2B5EF4-FFF2-40B4-BE49-F238E27FC236}">
              <a16:creationId xmlns:a16="http://schemas.microsoft.com/office/drawing/2014/main" id="{2BE0B8B7-B9C5-4BA5-9EF6-3AC2E5E4DBA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705" name="Text Box 47">
          <a:extLst>
            <a:ext uri="{FF2B5EF4-FFF2-40B4-BE49-F238E27FC236}">
              <a16:creationId xmlns:a16="http://schemas.microsoft.com/office/drawing/2014/main" id="{DF1B8810-7CD9-4AA7-9AFA-046BDA25435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706" name="Text Box 48">
          <a:extLst>
            <a:ext uri="{FF2B5EF4-FFF2-40B4-BE49-F238E27FC236}">
              <a16:creationId xmlns:a16="http://schemas.microsoft.com/office/drawing/2014/main" id="{781B6782-6267-4BE5-A946-E057A7875D5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707" name="Text Box 55">
          <a:extLst>
            <a:ext uri="{FF2B5EF4-FFF2-40B4-BE49-F238E27FC236}">
              <a16:creationId xmlns:a16="http://schemas.microsoft.com/office/drawing/2014/main" id="{2BB87FCE-C32E-4861-9B8C-D7E4AACC506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708" name="Text Box 56">
          <a:extLst>
            <a:ext uri="{FF2B5EF4-FFF2-40B4-BE49-F238E27FC236}">
              <a16:creationId xmlns:a16="http://schemas.microsoft.com/office/drawing/2014/main" id="{F3E574A4-E4CE-48E5-AFC3-C92C3B8B14E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709" name="Text Box 57">
          <a:extLst>
            <a:ext uri="{FF2B5EF4-FFF2-40B4-BE49-F238E27FC236}">
              <a16:creationId xmlns:a16="http://schemas.microsoft.com/office/drawing/2014/main" id="{10E86EB4-5864-4F74-BE63-34D1AD7B4A0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710" name="Text Box 58">
          <a:extLst>
            <a:ext uri="{FF2B5EF4-FFF2-40B4-BE49-F238E27FC236}">
              <a16:creationId xmlns:a16="http://schemas.microsoft.com/office/drawing/2014/main" id="{E6F06614-7FA0-4CC8-96E8-3A7B7F7E5D3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711" name="Text Box 59">
          <a:extLst>
            <a:ext uri="{FF2B5EF4-FFF2-40B4-BE49-F238E27FC236}">
              <a16:creationId xmlns:a16="http://schemas.microsoft.com/office/drawing/2014/main" id="{EBDA36F5-E063-40C2-97BF-121BC6850E4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712" name="Text Box 60">
          <a:extLst>
            <a:ext uri="{FF2B5EF4-FFF2-40B4-BE49-F238E27FC236}">
              <a16:creationId xmlns:a16="http://schemas.microsoft.com/office/drawing/2014/main" id="{427BEFAD-C302-4CD0-A948-081B8285BA9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713" name="Text Box 61">
          <a:extLst>
            <a:ext uri="{FF2B5EF4-FFF2-40B4-BE49-F238E27FC236}">
              <a16:creationId xmlns:a16="http://schemas.microsoft.com/office/drawing/2014/main" id="{B7FF3EA0-DD1E-446D-8E08-3100355EB3B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714" name="Text Box 62">
          <a:extLst>
            <a:ext uri="{FF2B5EF4-FFF2-40B4-BE49-F238E27FC236}">
              <a16:creationId xmlns:a16="http://schemas.microsoft.com/office/drawing/2014/main" id="{65804323-1ADB-4DAD-BE89-E23676951DA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715" name="Text Box 63">
          <a:extLst>
            <a:ext uri="{FF2B5EF4-FFF2-40B4-BE49-F238E27FC236}">
              <a16:creationId xmlns:a16="http://schemas.microsoft.com/office/drawing/2014/main" id="{0282EAA8-A3AF-41A0-90E5-2CDBD95E5A8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716" name="Text Box 64">
          <a:extLst>
            <a:ext uri="{FF2B5EF4-FFF2-40B4-BE49-F238E27FC236}">
              <a16:creationId xmlns:a16="http://schemas.microsoft.com/office/drawing/2014/main" id="{C98D96E1-A3BC-409D-A5F9-9354276D03E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717" name="Text Box 66">
          <a:extLst>
            <a:ext uri="{FF2B5EF4-FFF2-40B4-BE49-F238E27FC236}">
              <a16:creationId xmlns:a16="http://schemas.microsoft.com/office/drawing/2014/main" id="{1AE55AF7-5693-461D-A8E2-15346155ED2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718" name="Text Box 67">
          <a:extLst>
            <a:ext uri="{FF2B5EF4-FFF2-40B4-BE49-F238E27FC236}">
              <a16:creationId xmlns:a16="http://schemas.microsoft.com/office/drawing/2014/main" id="{718F3176-ED30-40DB-BF0C-F70E221A4C8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719" name="Text Box 68">
          <a:extLst>
            <a:ext uri="{FF2B5EF4-FFF2-40B4-BE49-F238E27FC236}">
              <a16:creationId xmlns:a16="http://schemas.microsoft.com/office/drawing/2014/main" id="{E26392BF-CEB7-4CA4-A261-168D20A39BD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720" name="Text Box 69">
          <a:extLst>
            <a:ext uri="{FF2B5EF4-FFF2-40B4-BE49-F238E27FC236}">
              <a16:creationId xmlns:a16="http://schemas.microsoft.com/office/drawing/2014/main" id="{36252F8C-41AF-453E-A079-2C6360A7B74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721" name="Text Box 70">
          <a:extLst>
            <a:ext uri="{FF2B5EF4-FFF2-40B4-BE49-F238E27FC236}">
              <a16:creationId xmlns:a16="http://schemas.microsoft.com/office/drawing/2014/main" id="{FF693517-FEF3-45B3-B170-165E19C28B5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722" name="Text Box 71">
          <a:extLst>
            <a:ext uri="{FF2B5EF4-FFF2-40B4-BE49-F238E27FC236}">
              <a16:creationId xmlns:a16="http://schemas.microsoft.com/office/drawing/2014/main" id="{357D0BF5-D929-4565-A76F-B2FC73212BB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723" name="Text Box 72">
          <a:extLst>
            <a:ext uri="{FF2B5EF4-FFF2-40B4-BE49-F238E27FC236}">
              <a16:creationId xmlns:a16="http://schemas.microsoft.com/office/drawing/2014/main" id="{F8B03432-6E50-4F9E-B36B-E4ACB1D876D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724" name="Text Box 73">
          <a:extLst>
            <a:ext uri="{FF2B5EF4-FFF2-40B4-BE49-F238E27FC236}">
              <a16:creationId xmlns:a16="http://schemas.microsoft.com/office/drawing/2014/main" id="{4A29FDF7-07BA-4656-8CBC-01868F019F3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725" name="Text Box 74">
          <a:extLst>
            <a:ext uri="{FF2B5EF4-FFF2-40B4-BE49-F238E27FC236}">
              <a16:creationId xmlns:a16="http://schemas.microsoft.com/office/drawing/2014/main" id="{613D6E2D-A38F-4E81-9278-0F569BB9549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726" name="Text Box 75">
          <a:extLst>
            <a:ext uri="{FF2B5EF4-FFF2-40B4-BE49-F238E27FC236}">
              <a16:creationId xmlns:a16="http://schemas.microsoft.com/office/drawing/2014/main" id="{08CA453C-1723-4A24-B2ED-7C97BB70939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727" name="Text Box 77">
          <a:extLst>
            <a:ext uri="{FF2B5EF4-FFF2-40B4-BE49-F238E27FC236}">
              <a16:creationId xmlns:a16="http://schemas.microsoft.com/office/drawing/2014/main" id="{68DB74BA-0A5E-4CF9-ADED-8947A82FC8C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728" name="Text Box 78">
          <a:extLst>
            <a:ext uri="{FF2B5EF4-FFF2-40B4-BE49-F238E27FC236}">
              <a16:creationId xmlns:a16="http://schemas.microsoft.com/office/drawing/2014/main" id="{AA8BD769-710C-49B2-A6CE-7E221F4CCC9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729" name="Text Box 80">
          <a:extLst>
            <a:ext uri="{FF2B5EF4-FFF2-40B4-BE49-F238E27FC236}">
              <a16:creationId xmlns:a16="http://schemas.microsoft.com/office/drawing/2014/main" id="{1CA9B479-8318-421F-9ABC-EB0F4B929A3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730" name="Text Box 81">
          <a:extLst>
            <a:ext uri="{FF2B5EF4-FFF2-40B4-BE49-F238E27FC236}">
              <a16:creationId xmlns:a16="http://schemas.microsoft.com/office/drawing/2014/main" id="{0869AB00-09C5-48B5-9CF6-EC30590AEA3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731" name="Text Box 3">
          <a:extLst>
            <a:ext uri="{FF2B5EF4-FFF2-40B4-BE49-F238E27FC236}">
              <a16:creationId xmlns:a16="http://schemas.microsoft.com/office/drawing/2014/main" id="{507BCAB0-9E94-43B1-B31D-3468B2CB796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732" name="Text Box 4">
          <a:extLst>
            <a:ext uri="{FF2B5EF4-FFF2-40B4-BE49-F238E27FC236}">
              <a16:creationId xmlns:a16="http://schemas.microsoft.com/office/drawing/2014/main" id="{D2AEDC4A-9B97-4C22-88FF-AF495B4B7C7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733" name="Text Box 5">
          <a:extLst>
            <a:ext uri="{FF2B5EF4-FFF2-40B4-BE49-F238E27FC236}">
              <a16:creationId xmlns:a16="http://schemas.microsoft.com/office/drawing/2014/main" id="{91773F0B-B7F2-44D2-9786-8178084AEE3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734" name="Text Box 6">
          <a:extLst>
            <a:ext uri="{FF2B5EF4-FFF2-40B4-BE49-F238E27FC236}">
              <a16:creationId xmlns:a16="http://schemas.microsoft.com/office/drawing/2014/main" id="{4056C97A-973D-426E-BF91-6DB353CC8D3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735" name="Text Box 7">
          <a:extLst>
            <a:ext uri="{FF2B5EF4-FFF2-40B4-BE49-F238E27FC236}">
              <a16:creationId xmlns:a16="http://schemas.microsoft.com/office/drawing/2014/main" id="{B659A32D-F810-4F42-A2B1-A47B5E24B4A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736" name="Text Box 8">
          <a:extLst>
            <a:ext uri="{FF2B5EF4-FFF2-40B4-BE49-F238E27FC236}">
              <a16:creationId xmlns:a16="http://schemas.microsoft.com/office/drawing/2014/main" id="{409AFC7B-BB47-40BF-A93A-E1180F92B8C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737" name="Text Box 9">
          <a:extLst>
            <a:ext uri="{FF2B5EF4-FFF2-40B4-BE49-F238E27FC236}">
              <a16:creationId xmlns:a16="http://schemas.microsoft.com/office/drawing/2014/main" id="{E63137A6-DE81-4CAF-BE2C-5B8EB3514D1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738" name="Text Box 10">
          <a:extLst>
            <a:ext uri="{FF2B5EF4-FFF2-40B4-BE49-F238E27FC236}">
              <a16:creationId xmlns:a16="http://schemas.microsoft.com/office/drawing/2014/main" id="{8E05F762-1CD5-4BB5-80C1-BCE2FB7C5AB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739" name="Text Box 11">
          <a:extLst>
            <a:ext uri="{FF2B5EF4-FFF2-40B4-BE49-F238E27FC236}">
              <a16:creationId xmlns:a16="http://schemas.microsoft.com/office/drawing/2014/main" id="{91EA8ABF-983E-4892-BB88-D6030A56268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740" name="Text Box 12">
          <a:extLst>
            <a:ext uri="{FF2B5EF4-FFF2-40B4-BE49-F238E27FC236}">
              <a16:creationId xmlns:a16="http://schemas.microsoft.com/office/drawing/2014/main" id="{CCE8ACA8-6963-4BEC-B699-F349433DE93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741" name="Text Box 49">
          <a:extLst>
            <a:ext uri="{FF2B5EF4-FFF2-40B4-BE49-F238E27FC236}">
              <a16:creationId xmlns:a16="http://schemas.microsoft.com/office/drawing/2014/main" id="{A440A980-6F0E-42F5-97EF-987615D77E6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742" name="Text Box 50">
          <a:extLst>
            <a:ext uri="{FF2B5EF4-FFF2-40B4-BE49-F238E27FC236}">
              <a16:creationId xmlns:a16="http://schemas.microsoft.com/office/drawing/2014/main" id="{9C474CF3-617F-4035-8CED-64BDBC482C4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743" name="Text Box 52">
          <a:extLst>
            <a:ext uri="{FF2B5EF4-FFF2-40B4-BE49-F238E27FC236}">
              <a16:creationId xmlns:a16="http://schemas.microsoft.com/office/drawing/2014/main" id="{AF842CAE-4A25-47BE-806C-C2AEA61B6BE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744" name="Text Box 53">
          <a:extLst>
            <a:ext uri="{FF2B5EF4-FFF2-40B4-BE49-F238E27FC236}">
              <a16:creationId xmlns:a16="http://schemas.microsoft.com/office/drawing/2014/main" id="{70C726BD-0F7A-4711-A41A-952F4E001DE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745" name="Text Box 3">
          <a:extLst>
            <a:ext uri="{FF2B5EF4-FFF2-40B4-BE49-F238E27FC236}">
              <a16:creationId xmlns:a16="http://schemas.microsoft.com/office/drawing/2014/main" id="{1EDE5EE8-A9DD-467F-9CA7-655C71D89EF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746" name="Text Box 4">
          <a:extLst>
            <a:ext uri="{FF2B5EF4-FFF2-40B4-BE49-F238E27FC236}">
              <a16:creationId xmlns:a16="http://schemas.microsoft.com/office/drawing/2014/main" id="{04FF11DA-A047-45E7-8908-999EB041D33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747" name="Text Box 5">
          <a:extLst>
            <a:ext uri="{FF2B5EF4-FFF2-40B4-BE49-F238E27FC236}">
              <a16:creationId xmlns:a16="http://schemas.microsoft.com/office/drawing/2014/main" id="{D9EA7311-BFA5-4EE9-A3D0-CD9A88D11D1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748" name="Text Box 6">
          <a:extLst>
            <a:ext uri="{FF2B5EF4-FFF2-40B4-BE49-F238E27FC236}">
              <a16:creationId xmlns:a16="http://schemas.microsoft.com/office/drawing/2014/main" id="{6FF537D1-B819-4C02-9A6B-7C0E9B6601E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749" name="Text Box 7">
          <a:extLst>
            <a:ext uri="{FF2B5EF4-FFF2-40B4-BE49-F238E27FC236}">
              <a16:creationId xmlns:a16="http://schemas.microsoft.com/office/drawing/2014/main" id="{2C92BFCD-9051-49B1-BBAD-D03F9B15AB5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750" name="Text Box 8">
          <a:extLst>
            <a:ext uri="{FF2B5EF4-FFF2-40B4-BE49-F238E27FC236}">
              <a16:creationId xmlns:a16="http://schemas.microsoft.com/office/drawing/2014/main" id="{7F85C4ED-DA23-4D08-8180-EFDED1A28EC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751" name="Text Box 9">
          <a:extLst>
            <a:ext uri="{FF2B5EF4-FFF2-40B4-BE49-F238E27FC236}">
              <a16:creationId xmlns:a16="http://schemas.microsoft.com/office/drawing/2014/main" id="{0FF13158-4E3B-41E6-A6B8-FEFE1C3ABF3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752" name="Text Box 10">
          <a:extLst>
            <a:ext uri="{FF2B5EF4-FFF2-40B4-BE49-F238E27FC236}">
              <a16:creationId xmlns:a16="http://schemas.microsoft.com/office/drawing/2014/main" id="{E4E5BA6B-1594-4B8B-B2C6-438FDF1D5FD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753" name="Text Box 11">
          <a:extLst>
            <a:ext uri="{FF2B5EF4-FFF2-40B4-BE49-F238E27FC236}">
              <a16:creationId xmlns:a16="http://schemas.microsoft.com/office/drawing/2014/main" id="{4B087BD2-3461-40F0-9F02-D89CFCE90F4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754" name="Text Box 12">
          <a:extLst>
            <a:ext uri="{FF2B5EF4-FFF2-40B4-BE49-F238E27FC236}">
              <a16:creationId xmlns:a16="http://schemas.microsoft.com/office/drawing/2014/main" id="{13FEACA3-A5B4-4322-BAFB-2061B403FD0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755" name="Text Box 39">
          <a:extLst>
            <a:ext uri="{FF2B5EF4-FFF2-40B4-BE49-F238E27FC236}">
              <a16:creationId xmlns:a16="http://schemas.microsoft.com/office/drawing/2014/main" id="{16DCAA4C-1FBA-413D-8B30-D5A258D6B8A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756" name="Text Box 40">
          <a:extLst>
            <a:ext uri="{FF2B5EF4-FFF2-40B4-BE49-F238E27FC236}">
              <a16:creationId xmlns:a16="http://schemas.microsoft.com/office/drawing/2014/main" id="{6794491E-F55E-4166-9BA5-62A4EA560BC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757" name="Text Box 41">
          <a:extLst>
            <a:ext uri="{FF2B5EF4-FFF2-40B4-BE49-F238E27FC236}">
              <a16:creationId xmlns:a16="http://schemas.microsoft.com/office/drawing/2014/main" id="{7BE1F874-75DA-40BC-80B7-793C773D906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758" name="Text Box 42">
          <a:extLst>
            <a:ext uri="{FF2B5EF4-FFF2-40B4-BE49-F238E27FC236}">
              <a16:creationId xmlns:a16="http://schemas.microsoft.com/office/drawing/2014/main" id="{691438E6-2B25-4FCF-AF61-9B086C15675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759" name="Text Box 43">
          <a:extLst>
            <a:ext uri="{FF2B5EF4-FFF2-40B4-BE49-F238E27FC236}">
              <a16:creationId xmlns:a16="http://schemas.microsoft.com/office/drawing/2014/main" id="{005B905D-14FD-4467-B731-79D06EF3F30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760" name="Text Box 44">
          <a:extLst>
            <a:ext uri="{FF2B5EF4-FFF2-40B4-BE49-F238E27FC236}">
              <a16:creationId xmlns:a16="http://schemas.microsoft.com/office/drawing/2014/main" id="{CF0AC6ED-D76B-4861-975C-6C3B02ABD06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761" name="Text Box 45">
          <a:extLst>
            <a:ext uri="{FF2B5EF4-FFF2-40B4-BE49-F238E27FC236}">
              <a16:creationId xmlns:a16="http://schemas.microsoft.com/office/drawing/2014/main" id="{21384F74-F20B-4A1A-86BF-148D892A3CB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762" name="Text Box 46">
          <a:extLst>
            <a:ext uri="{FF2B5EF4-FFF2-40B4-BE49-F238E27FC236}">
              <a16:creationId xmlns:a16="http://schemas.microsoft.com/office/drawing/2014/main" id="{D7983C22-3FA5-4BC9-8573-50272C653AD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763" name="Text Box 47">
          <a:extLst>
            <a:ext uri="{FF2B5EF4-FFF2-40B4-BE49-F238E27FC236}">
              <a16:creationId xmlns:a16="http://schemas.microsoft.com/office/drawing/2014/main" id="{C3154240-5C07-4C78-8C01-20377FCFDAA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764" name="Text Box 48">
          <a:extLst>
            <a:ext uri="{FF2B5EF4-FFF2-40B4-BE49-F238E27FC236}">
              <a16:creationId xmlns:a16="http://schemas.microsoft.com/office/drawing/2014/main" id="{3CB13EBC-FC63-4B11-9941-E1685B815ED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765" name="Text Box 49">
          <a:extLst>
            <a:ext uri="{FF2B5EF4-FFF2-40B4-BE49-F238E27FC236}">
              <a16:creationId xmlns:a16="http://schemas.microsoft.com/office/drawing/2014/main" id="{19C06A34-99D5-493D-B3E6-BE4BE4326AA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766" name="Text Box 50">
          <a:extLst>
            <a:ext uri="{FF2B5EF4-FFF2-40B4-BE49-F238E27FC236}">
              <a16:creationId xmlns:a16="http://schemas.microsoft.com/office/drawing/2014/main" id="{986EC4CB-0A19-4656-96F8-25B2C7EEA09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767" name="Text Box 52">
          <a:extLst>
            <a:ext uri="{FF2B5EF4-FFF2-40B4-BE49-F238E27FC236}">
              <a16:creationId xmlns:a16="http://schemas.microsoft.com/office/drawing/2014/main" id="{845509EF-DDFF-4201-8D62-9E9066BDEC3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768" name="Text Box 53">
          <a:extLst>
            <a:ext uri="{FF2B5EF4-FFF2-40B4-BE49-F238E27FC236}">
              <a16:creationId xmlns:a16="http://schemas.microsoft.com/office/drawing/2014/main" id="{C61334D4-1FAA-4D79-AB4C-2EFB9132156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769" name="Text Box 55">
          <a:extLst>
            <a:ext uri="{FF2B5EF4-FFF2-40B4-BE49-F238E27FC236}">
              <a16:creationId xmlns:a16="http://schemas.microsoft.com/office/drawing/2014/main" id="{5B53FD5B-A785-4D45-B7AF-97D23CCDD2D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770" name="Text Box 56">
          <a:extLst>
            <a:ext uri="{FF2B5EF4-FFF2-40B4-BE49-F238E27FC236}">
              <a16:creationId xmlns:a16="http://schemas.microsoft.com/office/drawing/2014/main" id="{AA89911A-86A9-4955-917D-753707E5459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771" name="Text Box 57">
          <a:extLst>
            <a:ext uri="{FF2B5EF4-FFF2-40B4-BE49-F238E27FC236}">
              <a16:creationId xmlns:a16="http://schemas.microsoft.com/office/drawing/2014/main" id="{3FA64363-B11C-4513-9BFF-3646A04FCBB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772" name="Text Box 58">
          <a:extLst>
            <a:ext uri="{FF2B5EF4-FFF2-40B4-BE49-F238E27FC236}">
              <a16:creationId xmlns:a16="http://schemas.microsoft.com/office/drawing/2014/main" id="{A38075A3-3A86-4A41-9E9D-18A1FC1986D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773" name="Text Box 59">
          <a:extLst>
            <a:ext uri="{FF2B5EF4-FFF2-40B4-BE49-F238E27FC236}">
              <a16:creationId xmlns:a16="http://schemas.microsoft.com/office/drawing/2014/main" id="{50F078BE-B40E-4908-9C16-1A5F240DC58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774" name="Text Box 60">
          <a:extLst>
            <a:ext uri="{FF2B5EF4-FFF2-40B4-BE49-F238E27FC236}">
              <a16:creationId xmlns:a16="http://schemas.microsoft.com/office/drawing/2014/main" id="{C06249F9-D179-4EED-AD02-620BB5A1A16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775" name="Text Box 61">
          <a:extLst>
            <a:ext uri="{FF2B5EF4-FFF2-40B4-BE49-F238E27FC236}">
              <a16:creationId xmlns:a16="http://schemas.microsoft.com/office/drawing/2014/main" id="{760C03BD-FE2E-4727-B4D1-9890E3347A7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776" name="Text Box 62">
          <a:extLst>
            <a:ext uri="{FF2B5EF4-FFF2-40B4-BE49-F238E27FC236}">
              <a16:creationId xmlns:a16="http://schemas.microsoft.com/office/drawing/2014/main" id="{3F3C653A-74B8-4D65-870C-6C37E98B65B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777" name="Text Box 63">
          <a:extLst>
            <a:ext uri="{FF2B5EF4-FFF2-40B4-BE49-F238E27FC236}">
              <a16:creationId xmlns:a16="http://schemas.microsoft.com/office/drawing/2014/main" id="{08A141B6-AD7D-40B7-A3E4-DE1E3600DDF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778" name="Text Box 64">
          <a:extLst>
            <a:ext uri="{FF2B5EF4-FFF2-40B4-BE49-F238E27FC236}">
              <a16:creationId xmlns:a16="http://schemas.microsoft.com/office/drawing/2014/main" id="{797C13B2-78F8-48BB-A8DD-25A34F4EC72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779" name="Text Box 66">
          <a:extLst>
            <a:ext uri="{FF2B5EF4-FFF2-40B4-BE49-F238E27FC236}">
              <a16:creationId xmlns:a16="http://schemas.microsoft.com/office/drawing/2014/main" id="{D38FD905-CC55-4084-BA9D-F4671E4AF65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780" name="Text Box 67">
          <a:extLst>
            <a:ext uri="{FF2B5EF4-FFF2-40B4-BE49-F238E27FC236}">
              <a16:creationId xmlns:a16="http://schemas.microsoft.com/office/drawing/2014/main" id="{6AA28AD6-593C-4C17-9673-C5923D02087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781" name="Text Box 68">
          <a:extLst>
            <a:ext uri="{FF2B5EF4-FFF2-40B4-BE49-F238E27FC236}">
              <a16:creationId xmlns:a16="http://schemas.microsoft.com/office/drawing/2014/main" id="{998B31FB-C9CF-4AF4-86F5-6A4266DAA94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782" name="Text Box 69">
          <a:extLst>
            <a:ext uri="{FF2B5EF4-FFF2-40B4-BE49-F238E27FC236}">
              <a16:creationId xmlns:a16="http://schemas.microsoft.com/office/drawing/2014/main" id="{1E253E37-24B1-4E16-B7FD-C0DA741A9E2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783" name="Text Box 70">
          <a:extLst>
            <a:ext uri="{FF2B5EF4-FFF2-40B4-BE49-F238E27FC236}">
              <a16:creationId xmlns:a16="http://schemas.microsoft.com/office/drawing/2014/main" id="{2D45CF29-6A63-4D0D-A7A7-B7F14A9952B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784" name="Text Box 71">
          <a:extLst>
            <a:ext uri="{FF2B5EF4-FFF2-40B4-BE49-F238E27FC236}">
              <a16:creationId xmlns:a16="http://schemas.microsoft.com/office/drawing/2014/main" id="{B7C946D0-5CCF-4124-A4F1-12DE53E4391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785" name="Text Box 72">
          <a:extLst>
            <a:ext uri="{FF2B5EF4-FFF2-40B4-BE49-F238E27FC236}">
              <a16:creationId xmlns:a16="http://schemas.microsoft.com/office/drawing/2014/main" id="{159A6FFE-7A5A-4E35-8D62-CBF3BD5408E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786" name="Text Box 73">
          <a:extLst>
            <a:ext uri="{FF2B5EF4-FFF2-40B4-BE49-F238E27FC236}">
              <a16:creationId xmlns:a16="http://schemas.microsoft.com/office/drawing/2014/main" id="{1A226191-24BD-4EDD-8BEB-A465F956573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787" name="Text Box 74">
          <a:extLst>
            <a:ext uri="{FF2B5EF4-FFF2-40B4-BE49-F238E27FC236}">
              <a16:creationId xmlns:a16="http://schemas.microsoft.com/office/drawing/2014/main" id="{814DE84E-1DFE-4642-9BE7-9F1A87B5E87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788" name="Text Box 75">
          <a:extLst>
            <a:ext uri="{FF2B5EF4-FFF2-40B4-BE49-F238E27FC236}">
              <a16:creationId xmlns:a16="http://schemas.microsoft.com/office/drawing/2014/main" id="{4040DB75-462D-494A-B71C-840B6875734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789" name="Text Box 77">
          <a:extLst>
            <a:ext uri="{FF2B5EF4-FFF2-40B4-BE49-F238E27FC236}">
              <a16:creationId xmlns:a16="http://schemas.microsoft.com/office/drawing/2014/main" id="{37F10FDF-B2B2-4BC2-BF03-6BECA6F9BC1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790" name="Text Box 78">
          <a:extLst>
            <a:ext uri="{FF2B5EF4-FFF2-40B4-BE49-F238E27FC236}">
              <a16:creationId xmlns:a16="http://schemas.microsoft.com/office/drawing/2014/main" id="{008C0B22-750E-44D2-91B9-16D421D68E3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791" name="Text Box 80">
          <a:extLst>
            <a:ext uri="{FF2B5EF4-FFF2-40B4-BE49-F238E27FC236}">
              <a16:creationId xmlns:a16="http://schemas.microsoft.com/office/drawing/2014/main" id="{984A0E87-7C9C-4D0D-A5F6-A724E9D04C0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792" name="Text Box 81">
          <a:extLst>
            <a:ext uri="{FF2B5EF4-FFF2-40B4-BE49-F238E27FC236}">
              <a16:creationId xmlns:a16="http://schemas.microsoft.com/office/drawing/2014/main" id="{B67E8C60-AE7A-4530-B7B0-7014A319455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793" name="Text Box 39">
          <a:extLst>
            <a:ext uri="{FF2B5EF4-FFF2-40B4-BE49-F238E27FC236}">
              <a16:creationId xmlns:a16="http://schemas.microsoft.com/office/drawing/2014/main" id="{745030B7-9053-4A9E-A2BA-A7CF5830ED1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794" name="Text Box 40">
          <a:extLst>
            <a:ext uri="{FF2B5EF4-FFF2-40B4-BE49-F238E27FC236}">
              <a16:creationId xmlns:a16="http://schemas.microsoft.com/office/drawing/2014/main" id="{479B5F90-C370-4B7E-8ABC-FAEB9787A1A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795" name="Text Box 41">
          <a:extLst>
            <a:ext uri="{FF2B5EF4-FFF2-40B4-BE49-F238E27FC236}">
              <a16:creationId xmlns:a16="http://schemas.microsoft.com/office/drawing/2014/main" id="{E19276F6-7DEB-436A-B5A7-0BD676AEA28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796" name="Text Box 42">
          <a:extLst>
            <a:ext uri="{FF2B5EF4-FFF2-40B4-BE49-F238E27FC236}">
              <a16:creationId xmlns:a16="http://schemas.microsoft.com/office/drawing/2014/main" id="{6AA2D9DF-36CF-4723-8854-B0382C96181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797" name="Text Box 43">
          <a:extLst>
            <a:ext uri="{FF2B5EF4-FFF2-40B4-BE49-F238E27FC236}">
              <a16:creationId xmlns:a16="http://schemas.microsoft.com/office/drawing/2014/main" id="{59DEA653-939B-44E9-AD21-B3A17EFC5B2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798" name="Text Box 44">
          <a:extLst>
            <a:ext uri="{FF2B5EF4-FFF2-40B4-BE49-F238E27FC236}">
              <a16:creationId xmlns:a16="http://schemas.microsoft.com/office/drawing/2014/main" id="{2317C978-5F41-48AA-8A43-99F6DB20CBD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799" name="Text Box 45">
          <a:extLst>
            <a:ext uri="{FF2B5EF4-FFF2-40B4-BE49-F238E27FC236}">
              <a16:creationId xmlns:a16="http://schemas.microsoft.com/office/drawing/2014/main" id="{DE69E51D-B600-4D9D-BAD7-FE94C7139E5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800" name="Text Box 46">
          <a:extLst>
            <a:ext uri="{FF2B5EF4-FFF2-40B4-BE49-F238E27FC236}">
              <a16:creationId xmlns:a16="http://schemas.microsoft.com/office/drawing/2014/main" id="{D6BE0622-CF69-4B50-A7E6-E04F4643EEA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801" name="Text Box 47">
          <a:extLst>
            <a:ext uri="{FF2B5EF4-FFF2-40B4-BE49-F238E27FC236}">
              <a16:creationId xmlns:a16="http://schemas.microsoft.com/office/drawing/2014/main" id="{0FA675F0-0033-4BC5-A901-144A84EEE8E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802" name="Text Box 48">
          <a:extLst>
            <a:ext uri="{FF2B5EF4-FFF2-40B4-BE49-F238E27FC236}">
              <a16:creationId xmlns:a16="http://schemas.microsoft.com/office/drawing/2014/main" id="{133BC770-B5A9-49FF-8538-51A2DA729D4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803" name="Text Box 55">
          <a:extLst>
            <a:ext uri="{FF2B5EF4-FFF2-40B4-BE49-F238E27FC236}">
              <a16:creationId xmlns:a16="http://schemas.microsoft.com/office/drawing/2014/main" id="{29E84E6C-85EE-4354-A01A-E3A40D9CA0D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804" name="Text Box 56">
          <a:extLst>
            <a:ext uri="{FF2B5EF4-FFF2-40B4-BE49-F238E27FC236}">
              <a16:creationId xmlns:a16="http://schemas.microsoft.com/office/drawing/2014/main" id="{D5CA1E06-5284-42DB-AC39-247803CAF1F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805" name="Text Box 57">
          <a:extLst>
            <a:ext uri="{FF2B5EF4-FFF2-40B4-BE49-F238E27FC236}">
              <a16:creationId xmlns:a16="http://schemas.microsoft.com/office/drawing/2014/main" id="{1CD9BA4F-C885-4BA4-A510-03109BF6D04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806" name="Text Box 58">
          <a:extLst>
            <a:ext uri="{FF2B5EF4-FFF2-40B4-BE49-F238E27FC236}">
              <a16:creationId xmlns:a16="http://schemas.microsoft.com/office/drawing/2014/main" id="{97F366AC-C8B4-4876-820D-5AD2C29D554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807" name="Text Box 59">
          <a:extLst>
            <a:ext uri="{FF2B5EF4-FFF2-40B4-BE49-F238E27FC236}">
              <a16:creationId xmlns:a16="http://schemas.microsoft.com/office/drawing/2014/main" id="{E5473C6D-810F-47CD-8EF1-E24B9611018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808" name="Text Box 60">
          <a:extLst>
            <a:ext uri="{FF2B5EF4-FFF2-40B4-BE49-F238E27FC236}">
              <a16:creationId xmlns:a16="http://schemas.microsoft.com/office/drawing/2014/main" id="{5A0AF02F-286E-4721-8673-0C468BA3A32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809" name="Text Box 61">
          <a:extLst>
            <a:ext uri="{FF2B5EF4-FFF2-40B4-BE49-F238E27FC236}">
              <a16:creationId xmlns:a16="http://schemas.microsoft.com/office/drawing/2014/main" id="{40F6DCF7-17B7-4607-9519-B52C1E15CD3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810" name="Text Box 62">
          <a:extLst>
            <a:ext uri="{FF2B5EF4-FFF2-40B4-BE49-F238E27FC236}">
              <a16:creationId xmlns:a16="http://schemas.microsoft.com/office/drawing/2014/main" id="{806A4D37-0FBB-4728-A12A-C2A65D46400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811" name="Text Box 63">
          <a:extLst>
            <a:ext uri="{FF2B5EF4-FFF2-40B4-BE49-F238E27FC236}">
              <a16:creationId xmlns:a16="http://schemas.microsoft.com/office/drawing/2014/main" id="{9C641F90-29B9-45FD-86F3-206EFCCFB3D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812" name="Text Box 64">
          <a:extLst>
            <a:ext uri="{FF2B5EF4-FFF2-40B4-BE49-F238E27FC236}">
              <a16:creationId xmlns:a16="http://schemas.microsoft.com/office/drawing/2014/main" id="{395A3111-68F1-4625-A0FE-376B0971C8A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813" name="Text Box 66">
          <a:extLst>
            <a:ext uri="{FF2B5EF4-FFF2-40B4-BE49-F238E27FC236}">
              <a16:creationId xmlns:a16="http://schemas.microsoft.com/office/drawing/2014/main" id="{2A1E790A-5984-475D-82FD-3E2E6E8DEAC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814" name="Text Box 67">
          <a:extLst>
            <a:ext uri="{FF2B5EF4-FFF2-40B4-BE49-F238E27FC236}">
              <a16:creationId xmlns:a16="http://schemas.microsoft.com/office/drawing/2014/main" id="{B1B36E42-5565-4049-9448-81686A34CE2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815" name="Text Box 68">
          <a:extLst>
            <a:ext uri="{FF2B5EF4-FFF2-40B4-BE49-F238E27FC236}">
              <a16:creationId xmlns:a16="http://schemas.microsoft.com/office/drawing/2014/main" id="{884220D8-C999-483A-96EB-5E021F6661F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816" name="Text Box 69">
          <a:extLst>
            <a:ext uri="{FF2B5EF4-FFF2-40B4-BE49-F238E27FC236}">
              <a16:creationId xmlns:a16="http://schemas.microsoft.com/office/drawing/2014/main" id="{CDFED555-3909-4852-99E3-E7EA87F023E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817" name="Text Box 70">
          <a:extLst>
            <a:ext uri="{FF2B5EF4-FFF2-40B4-BE49-F238E27FC236}">
              <a16:creationId xmlns:a16="http://schemas.microsoft.com/office/drawing/2014/main" id="{D2E7827F-7529-4058-B79D-63580B04790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818" name="Text Box 71">
          <a:extLst>
            <a:ext uri="{FF2B5EF4-FFF2-40B4-BE49-F238E27FC236}">
              <a16:creationId xmlns:a16="http://schemas.microsoft.com/office/drawing/2014/main" id="{A353C12E-167E-4A0E-AD42-7B44C9B437F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819" name="Text Box 72">
          <a:extLst>
            <a:ext uri="{FF2B5EF4-FFF2-40B4-BE49-F238E27FC236}">
              <a16:creationId xmlns:a16="http://schemas.microsoft.com/office/drawing/2014/main" id="{A25A2EFA-63FC-473C-BC29-2E7F29F16E4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820" name="Text Box 73">
          <a:extLst>
            <a:ext uri="{FF2B5EF4-FFF2-40B4-BE49-F238E27FC236}">
              <a16:creationId xmlns:a16="http://schemas.microsoft.com/office/drawing/2014/main" id="{0F6BF7F9-36FC-497C-90A4-2C3D2CCF826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821" name="Text Box 74">
          <a:extLst>
            <a:ext uri="{FF2B5EF4-FFF2-40B4-BE49-F238E27FC236}">
              <a16:creationId xmlns:a16="http://schemas.microsoft.com/office/drawing/2014/main" id="{C36EDC4D-531B-4F5D-83A4-C168691185E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822" name="Text Box 75">
          <a:extLst>
            <a:ext uri="{FF2B5EF4-FFF2-40B4-BE49-F238E27FC236}">
              <a16:creationId xmlns:a16="http://schemas.microsoft.com/office/drawing/2014/main" id="{BDA8EA60-4B5C-4A7C-B913-BDCA7FF8CD8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823" name="Text Box 77">
          <a:extLst>
            <a:ext uri="{FF2B5EF4-FFF2-40B4-BE49-F238E27FC236}">
              <a16:creationId xmlns:a16="http://schemas.microsoft.com/office/drawing/2014/main" id="{29FC37F7-8792-41C2-B343-DE25F106EB6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824" name="Text Box 78">
          <a:extLst>
            <a:ext uri="{FF2B5EF4-FFF2-40B4-BE49-F238E27FC236}">
              <a16:creationId xmlns:a16="http://schemas.microsoft.com/office/drawing/2014/main" id="{A461CFD0-BC5F-46E9-9285-15A061EDDFF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825" name="Text Box 80">
          <a:extLst>
            <a:ext uri="{FF2B5EF4-FFF2-40B4-BE49-F238E27FC236}">
              <a16:creationId xmlns:a16="http://schemas.microsoft.com/office/drawing/2014/main" id="{313D6EAE-0CC7-4E7E-8353-4635481A7A4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826" name="Text Box 81">
          <a:extLst>
            <a:ext uri="{FF2B5EF4-FFF2-40B4-BE49-F238E27FC236}">
              <a16:creationId xmlns:a16="http://schemas.microsoft.com/office/drawing/2014/main" id="{FB0DC585-87CD-4A7A-A913-B4FFBEFA28E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827" name="Text Box 39">
          <a:extLst>
            <a:ext uri="{FF2B5EF4-FFF2-40B4-BE49-F238E27FC236}">
              <a16:creationId xmlns:a16="http://schemas.microsoft.com/office/drawing/2014/main" id="{88D1EB2E-F65A-4EAF-BB7F-774202A4411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828" name="Text Box 40">
          <a:extLst>
            <a:ext uri="{FF2B5EF4-FFF2-40B4-BE49-F238E27FC236}">
              <a16:creationId xmlns:a16="http://schemas.microsoft.com/office/drawing/2014/main" id="{F8F0D2D2-EA84-4657-A960-1E50BB9BBE3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829" name="Text Box 41">
          <a:extLst>
            <a:ext uri="{FF2B5EF4-FFF2-40B4-BE49-F238E27FC236}">
              <a16:creationId xmlns:a16="http://schemas.microsoft.com/office/drawing/2014/main" id="{04F5B4BC-BB2F-4B7E-B71D-C9E8B8560C6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830" name="Text Box 42">
          <a:extLst>
            <a:ext uri="{FF2B5EF4-FFF2-40B4-BE49-F238E27FC236}">
              <a16:creationId xmlns:a16="http://schemas.microsoft.com/office/drawing/2014/main" id="{E6F7929E-A71E-47F6-8D38-C90DD414AA1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831" name="Text Box 43">
          <a:extLst>
            <a:ext uri="{FF2B5EF4-FFF2-40B4-BE49-F238E27FC236}">
              <a16:creationId xmlns:a16="http://schemas.microsoft.com/office/drawing/2014/main" id="{CD694D57-74CE-43F9-8B6F-690B987FB4B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832" name="Text Box 44">
          <a:extLst>
            <a:ext uri="{FF2B5EF4-FFF2-40B4-BE49-F238E27FC236}">
              <a16:creationId xmlns:a16="http://schemas.microsoft.com/office/drawing/2014/main" id="{34DFF28B-08C3-4660-A06E-A0E59DC0712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833" name="Text Box 45">
          <a:extLst>
            <a:ext uri="{FF2B5EF4-FFF2-40B4-BE49-F238E27FC236}">
              <a16:creationId xmlns:a16="http://schemas.microsoft.com/office/drawing/2014/main" id="{9D54EE69-5BF8-44A1-9902-18F35C10865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834" name="Text Box 46">
          <a:extLst>
            <a:ext uri="{FF2B5EF4-FFF2-40B4-BE49-F238E27FC236}">
              <a16:creationId xmlns:a16="http://schemas.microsoft.com/office/drawing/2014/main" id="{3FAC11E6-0C7D-41B8-9A90-58C0662F237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835" name="Text Box 47">
          <a:extLst>
            <a:ext uri="{FF2B5EF4-FFF2-40B4-BE49-F238E27FC236}">
              <a16:creationId xmlns:a16="http://schemas.microsoft.com/office/drawing/2014/main" id="{BFD6B89E-F9D1-4622-B130-06977D8FAB8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836" name="Text Box 48">
          <a:extLst>
            <a:ext uri="{FF2B5EF4-FFF2-40B4-BE49-F238E27FC236}">
              <a16:creationId xmlns:a16="http://schemas.microsoft.com/office/drawing/2014/main" id="{75D8F62D-432F-48D1-A638-0F734ADDD51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837" name="Text Box 55">
          <a:extLst>
            <a:ext uri="{FF2B5EF4-FFF2-40B4-BE49-F238E27FC236}">
              <a16:creationId xmlns:a16="http://schemas.microsoft.com/office/drawing/2014/main" id="{C445BE1D-4309-4E4E-8423-EC8E50459A2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838" name="Text Box 56">
          <a:extLst>
            <a:ext uri="{FF2B5EF4-FFF2-40B4-BE49-F238E27FC236}">
              <a16:creationId xmlns:a16="http://schemas.microsoft.com/office/drawing/2014/main" id="{16186465-5919-4792-B622-9D97B61B5AD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839" name="Text Box 57">
          <a:extLst>
            <a:ext uri="{FF2B5EF4-FFF2-40B4-BE49-F238E27FC236}">
              <a16:creationId xmlns:a16="http://schemas.microsoft.com/office/drawing/2014/main" id="{5E7679C7-ED14-4237-B0DC-BDC1056AD60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840" name="Text Box 58">
          <a:extLst>
            <a:ext uri="{FF2B5EF4-FFF2-40B4-BE49-F238E27FC236}">
              <a16:creationId xmlns:a16="http://schemas.microsoft.com/office/drawing/2014/main" id="{D96FC748-F158-4D6A-A0D5-AFC191C7C64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841" name="Text Box 59">
          <a:extLst>
            <a:ext uri="{FF2B5EF4-FFF2-40B4-BE49-F238E27FC236}">
              <a16:creationId xmlns:a16="http://schemas.microsoft.com/office/drawing/2014/main" id="{233D9CBF-9FE0-4294-9F8C-A654250D5E7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842" name="Text Box 60">
          <a:extLst>
            <a:ext uri="{FF2B5EF4-FFF2-40B4-BE49-F238E27FC236}">
              <a16:creationId xmlns:a16="http://schemas.microsoft.com/office/drawing/2014/main" id="{CA58A0A1-CCA1-40BF-B0A7-CD7616C3250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843" name="Text Box 61">
          <a:extLst>
            <a:ext uri="{FF2B5EF4-FFF2-40B4-BE49-F238E27FC236}">
              <a16:creationId xmlns:a16="http://schemas.microsoft.com/office/drawing/2014/main" id="{09006681-9C6B-422D-85AC-D56303C50A8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844" name="Text Box 62">
          <a:extLst>
            <a:ext uri="{FF2B5EF4-FFF2-40B4-BE49-F238E27FC236}">
              <a16:creationId xmlns:a16="http://schemas.microsoft.com/office/drawing/2014/main" id="{E0F979A5-EAE2-42DC-BB53-AE77A45F1C0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845" name="Text Box 63">
          <a:extLst>
            <a:ext uri="{FF2B5EF4-FFF2-40B4-BE49-F238E27FC236}">
              <a16:creationId xmlns:a16="http://schemas.microsoft.com/office/drawing/2014/main" id="{321C0AFA-FB33-4185-951E-946E824E93F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846" name="Text Box 64">
          <a:extLst>
            <a:ext uri="{FF2B5EF4-FFF2-40B4-BE49-F238E27FC236}">
              <a16:creationId xmlns:a16="http://schemas.microsoft.com/office/drawing/2014/main" id="{DAAD9CD6-C80F-4DAC-9C57-E33F4690A38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847" name="Text Box 66">
          <a:extLst>
            <a:ext uri="{FF2B5EF4-FFF2-40B4-BE49-F238E27FC236}">
              <a16:creationId xmlns:a16="http://schemas.microsoft.com/office/drawing/2014/main" id="{CD46EC29-AFD0-46FF-92BB-117921423F3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848" name="Text Box 67">
          <a:extLst>
            <a:ext uri="{FF2B5EF4-FFF2-40B4-BE49-F238E27FC236}">
              <a16:creationId xmlns:a16="http://schemas.microsoft.com/office/drawing/2014/main" id="{46D1AEC7-5FC2-4ECF-A9E6-2DA665649AA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849" name="Text Box 68">
          <a:extLst>
            <a:ext uri="{FF2B5EF4-FFF2-40B4-BE49-F238E27FC236}">
              <a16:creationId xmlns:a16="http://schemas.microsoft.com/office/drawing/2014/main" id="{B4C68F8F-EC61-48DE-81C1-2AED501A2F9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850" name="Text Box 69">
          <a:extLst>
            <a:ext uri="{FF2B5EF4-FFF2-40B4-BE49-F238E27FC236}">
              <a16:creationId xmlns:a16="http://schemas.microsoft.com/office/drawing/2014/main" id="{61623BB8-6986-4AF0-8CD1-A980962EC38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851" name="Text Box 70">
          <a:extLst>
            <a:ext uri="{FF2B5EF4-FFF2-40B4-BE49-F238E27FC236}">
              <a16:creationId xmlns:a16="http://schemas.microsoft.com/office/drawing/2014/main" id="{EF8854D4-7465-47F8-8325-48A951192CC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852" name="Text Box 71">
          <a:extLst>
            <a:ext uri="{FF2B5EF4-FFF2-40B4-BE49-F238E27FC236}">
              <a16:creationId xmlns:a16="http://schemas.microsoft.com/office/drawing/2014/main" id="{B7DFB83E-F4D9-4B6E-B4EC-5A5D56D96ED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853" name="Text Box 72">
          <a:extLst>
            <a:ext uri="{FF2B5EF4-FFF2-40B4-BE49-F238E27FC236}">
              <a16:creationId xmlns:a16="http://schemas.microsoft.com/office/drawing/2014/main" id="{A814EED9-32DF-440A-AC21-181654A143A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854" name="Text Box 73">
          <a:extLst>
            <a:ext uri="{FF2B5EF4-FFF2-40B4-BE49-F238E27FC236}">
              <a16:creationId xmlns:a16="http://schemas.microsoft.com/office/drawing/2014/main" id="{CC8D0BBA-78F0-40A8-820C-169C4D04E2F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855" name="Text Box 74">
          <a:extLst>
            <a:ext uri="{FF2B5EF4-FFF2-40B4-BE49-F238E27FC236}">
              <a16:creationId xmlns:a16="http://schemas.microsoft.com/office/drawing/2014/main" id="{A30D7FD4-DB0A-45C3-BCE5-649F0CB41AE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856" name="Text Box 75">
          <a:extLst>
            <a:ext uri="{FF2B5EF4-FFF2-40B4-BE49-F238E27FC236}">
              <a16:creationId xmlns:a16="http://schemas.microsoft.com/office/drawing/2014/main" id="{4B3E4DAB-5A2A-4ACA-A7E6-122D00DECBE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857" name="Text Box 77">
          <a:extLst>
            <a:ext uri="{FF2B5EF4-FFF2-40B4-BE49-F238E27FC236}">
              <a16:creationId xmlns:a16="http://schemas.microsoft.com/office/drawing/2014/main" id="{F875D303-9BA8-4945-8849-A9E05DCE95C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858" name="Text Box 78">
          <a:extLst>
            <a:ext uri="{FF2B5EF4-FFF2-40B4-BE49-F238E27FC236}">
              <a16:creationId xmlns:a16="http://schemas.microsoft.com/office/drawing/2014/main" id="{AD4ECD32-82C6-4DE1-A7F8-21F93DF04BE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859" name="Text Box 80">
          <a:extLst>
            <a:ext uri="{FF2B5EF4-FFF2-40B4-BE49-F238E27FC236}">
              <a16:creationId xmlns:a16="http://schemas.microsoft.com/office/drawing/2014/main" id="{EE734476-925D-48B5-8F73-AB0DBABA579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860" name="Text Box 81">
          <a:extLst>
            <a:ext uri="{FF2B5EF4-FFF2-40B4-BE49-F238E27FC236}">
              <a16:creationId xmlns:a16="http://schemas.microsoft.com/office/drawing/2014/main" id="{D6188E0E-7973-48EB-8E0A-40F9894818B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861" name="Text Box 39">
          <a:extLst>
            <a:ext uri="{FF2B5EF4-FFF2-40B4-BE49-F238E27FC236}">
              <a16:creationId xmlns:a16="http://schemas.microsoft.com/office/drawing/2014/main" id="{B4C0E5A2-7D39-448D-A160-48AF033153D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862" name="Text Box 40">
          <a:extLst>
            <a:ext uri="{FF2B5EF4-FFF2-40B4-BE49-F238E27FC236}">
              <a16:creationId xmlns:a16="http://schemas.microsoft.com/office/drawing/2014/main" id="{8B82105D-8112-4C14-BA9A-BC6674A89A9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863" name="Text Box 41">
          <a:extLst>
            <a:ext uri="{FF2B5EF4-FFF2-40B4-BE49-F238E27FC236}">
              <a16:creationId xmlns:a16="http://schemas.microsoft.com/office/drawing/2014/main" id="{B57516A2-95BF-4905-9407-5E90D80CD9D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864" name="Text Box 42">
          <a:extLst>
            <a:ext uri="{FF2B5EF4-FFF2-40B4-BE49-F238E27FC236}">
              <a16:creationId xmlns:a16="http://schemas.microsoft.com/office/drawing/2014/main" id="{C4074FC3-8432-4EB4-9854-A702E78FF85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865" name="Text Box 43">
          <a:extLst>
            <a:ext uri="{FF2B5EF4-FFF2-40B4-BE49-F238E27FC236}">
              <a16:creationId xmlns:a16="http://schemas.microsoft.com/office/drawing/2014/main" id="{7DBE1792-E1B8-4437-AFB9-4EE71A43B08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866" name="Text Box 44">
          <a:extLst>
            <a:ext uri="{FF2B5EF4-FFF2-40B4-BE49-F238E27FC236}">
              <a16:creationId xmlns:a16="http://schemas.microsoft.com/office/drawing/2014/main" id="{0EABB543-49CB-4341-9068-230E4A5CD9D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867" name="Text Box 45">
          <a:extLst>
            <a:ext uri="{FF2B5EF4-FFF2-40B4-BE49-F238E27FC236}">
              <a16:creationId xmlns:a16="http://schemas.microsoft.com/office/drawing/2014/main" id="{7480CECC-E328-4E0D-90F7-6988D4664D4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868" name="Text Box 46">
          <a:extLst>
            <a:ext uri="{FF2B5EF4-FFF2-40B4-BE49-F238E27FC236}">
              <a16:creationId xmlns:a16="http://schemas.microsoft.com/office/drawing/2014/main" id="{95E2DECE-38CD-424F-BDC6-59B0E0CE53E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869" name="Text Box 47">
          <a:extLst>
            <a:ext uri="{FF2B5EF4-FFF2-40B4-BE49-F238E27FC236}">
              <a16:creationId xmlns:a16="http://schemas.microsoft.com/office/drawing/2014/main" id="{FBF40067-0DBF-4F0C-B2DA-985E3FD6278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870" name="Text Box 48">
          <a:extLst>
            <a:ext uri="{FF2B5EF4-FFF2-40B4-BE49-F238E27FC236}">
              <a16:creationId xmlns:a16="http://schemas.microsoft.com/office/drawing/2014/main" id="{A1E9F4F2-8C2D-4C8E-B85E-9DB38E1813E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871" name="Text Box 55">
          <a:extLst>
            <a:ext uri="{FF2B5EF4-FFF2-40B4-BE49-F238E27FC236}">
              <a16:creationId xmlns:a16="http://schemas.microsoft.com/office/drawing/2014/main" id="{49EDCF0F-FFC0-4837-B799-3536056CEBA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872" name="Text Box 56">
          <a:extLst>
            <a:ext uri="{FF2B5EF4-FFF2-40B4-BE49-F238E27FC236}">
              <a16:creationId xmlns:a16="http://schemas.microsoft.com/office/drawing/2014/main" id="{E1E04A82-6E98-4D4F-90A8-1E212BA238A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873" name="Text Box 57">
          <a:extLst>
            <a:ext uri="{FF2B5EF4-FFF2-40B4-BE49-F238E27FC236}">
              <a16:creationId xmlns:a16="http://schemas.microsoft.com/office/drawing/2014/main" id="{126DA28A-B357-4026-A097-D87E6476933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874" name="Text Box 58">
          <a:extLst>
            <a:ext uri="{FF2B5EF4-FFF2-40B4-BE49-F238E27FC236}">
              <a16:creationId xmlns:a16="http://schemas.microsoft.com/office/drawing/2014/main" id="{57171B36-3857-4EEB-98BD-6183E70F622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875" name="Text Box 59">
          <a:extLst>
            <a:ext uri="{FF2B5EF4-FFF2-40B4-BE49-F238E27FC236}">
              <a16:creationId xmlns:a16="http://schemas.microsoft.com/office/drawing/2014/main" id="{CB6CDFCD-AE21-469A-A514-E8C9A525F9E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876" name="Text Box 60">
          <a:extLst>
            <a:ext uri="{FF2B5EF4-FFF2-40B4-BE49-F238E27FC236}">
              <a16:creationId xmlns:a16="http://schemas.microsoft.com/office/drawing/2014/main" id="{47F25EBB-15C0-47A4-ABA7-CAA0AD401B0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877" name="Text Box 61">
          <a:extLst>
            <a:ext uri="{FF2B5EF4-FFF2-40B4-BE49-F238E27FC236}">
              <a16:creationId xmlns:a16="http://schemas.microsoft.com/office/drawing/2014/main" id="{8762ADFE-E431-42AE-80FB-458252F6789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878" name="Text Box 62">
          <a:extLst>
            <a:ext uri="{FF2B5EF4-FFF2-40B4-BE49-F238E27FC236}">
              <a16:creationId xmlns:a16="http://schemas.microsoft.com/office/drawing/2014/main" id="{4561607B-7F78-4070-B33D-45D4F1A315B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879" name="Text Box 63">
          <a:extLst>
            <a:ext uri="{FF2B5EF4-FFF2-40B4-BE49-F238E27FC236}">
              <a16:creationId xmlns:a16="http://schemas.microsoft.com/office/drawing/2014/main" id="{34F95192-FD4B-43EF-B7A9-B168B5399B9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880" name="Text Box 64">
          <a:extLst>
            <a:ext uri="{FF2B5EF4-FFF2-40B4-BE49-F238E27FC236}">
              <a16:creationId xmlns:a16="http://schemas.microsoft.com/office/drawing/2014/main" id="{31964C70-4032-4D1B-A7E5-175397C0DB3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881" name="Text Box 66">
          <a:extLst>
            <a:ext uri="{FF2B5EF4-FFF2-40B4-BE49-F238E27FC236}">
              <a16:creationId xmlns:a16="http://schemas.microsoft.com/office/drawing/2014/main" id="{E5B28C86-CC8B-432F-830E-96DEC57B953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882" name="Text Box 67">
          <a:extLst>
            <a:ext uri="{FF2B5EF4-FFF2-40B4-BE49-F238E27FC236}">
              <a16:creationId xmlns:a16="http://schemas.microsoft.com/office/drawing/2014/main" id="{090473A8-EA8E-4E93-A881-9A5701E4D9B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883" name="Text Box 68">
          <a:extLst>
            <a:ext uri="{FF2B5EF4-FFF2-40B4-BE49-F238E27FC236}">
              <a16:creationId xmlns:a16="http://schemas.microsoft.com/office/drawing/2014/main" id="{FE8D5E17-2ABF-470F-93EA-F1F6C64DC2A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884" name="Text Box 69">
          <a:extLst>
            <a:ext uri="{FF2B5EF4-FFF2-40B4-BE49-F238E27FC236}">
              <a16:creationId xmlns:a16="http://schemas.microsoft.com/office/drawing/2014/main" id="{017BF7A4-8DF4-4D43-B036-47554BA687B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885" name="Text Box 70">
          <a:extLst>
            <a:ext uri="{FF2B5EF4-FFF2-40B4-BE49-F238E27FC236}">
              <a16:creationId xmlns:a16="http://schemas.microsoft.com/office/drawing/2014/main" id="{05377EA4-1E49-4191-8D03-07403FAB1AC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886" name="Text Box 71">
          <a:extLst>
            <a:ext uri="{FF2B5EF4-FFF2-40B4-BE49-F238E27FC236}">
              <a16:creationId xmlns:a16="http://schemas.microsoft.com/office/drawing/2014/main" id="{3D945017-D93A-4452-B314-B409260036A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887" name="Text Box 72">
          <a:extLst>
            <a:ext uri="{FF2B5EF4-FFF2-40B4-BE49-F238E27FC236}">
              <a16:creationId xmlns:a16="http://schemas.microsoft.com/office/drawing/2014/main" id="{C8384656-8F9B-417B-94A6-EA5BB69E47A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888" name="Text Box 73">
          <a:extLst>
            <a:ext uri="{FF2B5EF4-FFF2-40B4-BE49-F238E27FC236}">
              <a16:creationId xmlns:a16="http://schemas.microsoft.com/office/drawing/2014/main" id="{B0AD19DA-BFE3-4C0E-8E28-087CEBE2F7A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889" name="Text Box 74">
          <a:extLst>
            <a:ext uri="{FF2B5EF4-FFF2-40B4-BE49-F238E27FC236}">
              <a16:creationId xmlns:a16="http://schemas.microsoft.com/office/drawing/2014/main" id="{02044854-A097-42AE-AB05-F9A93F4A2D3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890" name="Text Box 75">
          <a:extLst>
            <a:ext uri="{FF2B5EF4-FFF2-40B4-BE49-F238E27FC236}">
              <a16:creationId xmlns:a16="http://schemas.microsoft.com/office/drawing/2014/main" id="{833B2222-22E7-44A0-A340-903D4881AC5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891" name="Text Box 77">
          <a:extLst>
            <a:ext uri="{FF2B5EF4-FFF2-40B4-BE49-F238E27FC236}">
              <a16:creationId xmlns:a16="http://schemas.microsoft.com/office/drawing/2014/main" id="{859B119D-3E38-423D-A556-741B3919207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892" name="Text Box 78">
          <a:extLst>
            <a:ext uri="{FF2B5EF4-FFF2-40B4-BE49-F238E27FC236}">
              <a16:creationId xmlns:a16="http://schemas.microsoft.com/office/drawing/2014/main" id="{B4030EC4-1CF5-41BE-A869-35A0C7C3793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893" name="Text Box 80">
          <a:extLst>
            <a:ext uri="{FF2B5EF4-FFF2-40B4-BE49-F238E27FC236}">
              <a16:creationId xmlns:a16="http://schemas.microsoft.com/office/drawing/2014/main" id="{71294C27-8AEC-41D5-930B-D11ED60EE27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894" name="Text Box 8">
          <a:extLst>
            <a:ext uri="{FF2B5EF4-FFF2-40B4-BE49-F238E27FC236}">
              <a16:creationId xmlns:a16="http://schemas.microsoft.com/office/drawing/2014/main" id="{DEED04B5-8FE9-4FB8-80CC-B68EE11132B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895" name="Text Box 9">
          <a:extLst>
            <a:ext uri="{FF2B5EF4-FFF2-40B4-BE49-F238E27FC236}">
              <a16:creationId xmlns:a16="http://schemas.microsoft.com/office/drawing/2014/main" id="{4552E228-C755-4418-A430-2AA9BA03B8F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896" name="Text Box 10">
          <a:extLst>
            <a:ext uri="{FF2B5EF4-FFF2-40B4-BE49-F238E27FC236}">
              <a16:creationId xmlns:a16="http://schemas.microsoft.com/office/drawing/2014/main" id="{5FFDB90F-4805-4878-A59D-FC7EA74286F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897" name="Text Box 11">
          <a:extLst>
            <a:ext uri="{FF2B5EF4-FFF2-40B4-BE49-F238E27FC236}">
              <a16:creationId xmlns:a16="http://schemas.microsoft.com/office/drawing/2014/main" id="{2CEA569E-A7D3-4A32-BEA3-B9BC1D00D5F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898" name="Text Box 12">
          <a:extLst>
            <a:ext uri="{FF2B5EF4-FFF2-40B4-BE49-F238E27FC236}">
              <a16:creationId xmlns:a16="http://schemas.microsoft.com/office/drawing/2014/main" id="{034F594E-A6AB-4E0C-BF15-B956366A3C6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899" name="Text Box 49">
          <a:extLst>
            <a:ext uri="{FF2B5EF4-FFF2-40B4-BE49-F238E27FC236}">
              <a16:creationId xmlns:a16="http://schemas.microsoft.com/office/drawing/2014/main" id="{1523BDFB-3D3B-4061-AF25-A7FF942E9F8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900" name="Text Box 50">
          <a:extLst>
            <a:ext uri="{FF2B5EF4-FFF2-40B4-BE49-F238E27FC236}">
              <a16:creationId xmlns:a16="http://schemas.microsoft.com/office/drawing/2014/main" id="{9481BBC9-513A-4BFA-8DCF-71371B9D629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901" name="Text Box 52">
          <a:extLst>
            <a:ext uri="{FF2B5EF4-FFF2-40B4-BE49-F238E27FC236}">
              <a16:creationId xmlns:a16="http://schemas.microsoft.com/office/drawing/2014/main" id="{B7083C6A-C66F-40CC-A77B-FF83D620DC1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902" name="Text Box 53">
          <a:extLst>
            <a:ext uri="{FF2B5EF4-FFF2-40B4-BE49-F238E27FC236}">
              <a16:creationId xmlns:a16="http://schemas.microsoft.com/office/drawing/2014/main" id="{CF21E279-44C6-4B3A-BA08-22C875FFCDB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903" name="Text Box 39">
          <a:extLst>
            <a:ext uri="{FF2B5EF4-FFF2-40B4-BE49-F238E27FC236}">
              <a16:creationId xmlns:a16="http://schemas.microsoft.com/office/drawing/2014/main" id="{9C8E2937-6B95-4729-BE2B-0CC7152E06E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904" name="Text Box 40">
          <a:extLst>
            <a:ext uri="{FF2B5EF4-FFF2-40B4-BE49-F238E27FC236}">
              <a16:creationId xmlns:a16="http://schemas.microsoft.com/office/drawing/2014/main" id="{A60F7FE3-F7F3-4AFA-94B9-D0107C3D4C6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905" name="Text Box 41">
          <a:extLst>
            <a:ext uri="{FF2B5EF4-FFF2-40B4-BE49-F238E27FC236}">
              <a16:creationId xmlns:a16="http://schemas.microsoft.com/office/drawing/2014/main" id="{DCA0BCDB-DE68-4290-9B61-BBD2EE2EDC9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906" name="Text Box 42">
          <a:extLst>
            <a:ext uri="{FF2B5EF4-FFF2-40B4-BE49-F238E27FC236}">
              <a16:creationId xmlns:a16="http://schemas.microsoft.com/office/drawing/2014/main" id="{1748D889-C668-4134-8557-AF07BADFC2C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907" name="Text Box 43">
          <a:extLst>
            <a:ext uri="{FF2B5EF4-FFF2-40B4-BE49-F238E27FC236}">
              <a16:creationId xmlns:a16="http://schemas.microsoft.com/office/drawing/2014/main" id="{FDF863F7-241E-4696-98B1-BAC430F35C6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908" name="Text Box 44">
          <a:extLst>
            <a:ext uri="{FF2B5EF4-FFF2-40B4-BE49-F238E27FC236}">
              <a16:creationId xmlns:a16="http://schemas.microsoft.com/office/drawing/2014/main" id="{FEDAB54C-2770-429B-8F5E-323A1D6D608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909" name="Text Box 45">
          <a:extLst>
            <a:ext uri="{FF2B5EF4-FFF2-40B4-BE49-F238E27FC236}">
              <a16:creationId xmlns:a16="http://schemas.microsoft.com/office/drawing/2014/main" id="{D30CB484-7849-427A-B18A-15FD33537BE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910" name="Text Box 46">
          <a:extLst>
            <a:ext uri="{FF2B5EF4-FFF2-40B4-BE49-F238E27FC236}">
              <a16:creationId xmlns:a16="http://schemas.microsoft.com/office/drawing/2014/main" id="{09B202F3-0B27-4C5F-BF75-9CBA62685A8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911" name="Text Box 47">
          <a:extLst>
            <a:ext uri="{FF2B5EF4-FFF2-40B4-BE49-F238E27FC236}">
              <a16:creationId xmlns:a16="http://schemas.microsoft.com/office/drawing/2014/main" id="{57011820-9B78-4A00-81C8-B10CDAD0C9E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912" name="Text Box 48">
          <a:extLst>
            <a:ext uri="{FF2B5EF4-FFF2-40B4-BE49-F238E27FC236}">
              <a16:creationId xmlns:a16="http://schemas.microsoft.com/office/drawing/2014/main" id="{4C615F94-AC50-4FD6-A486-485B3E2512D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913" name="Text Box 55">
          <a:extLst>
            <a:ext uri="{FF2B5EF4-FFF2-40B4-BE49-F238E27FC236}">
              <a16:creationId xmlns:a16="http://schemas.microsoft.com/office/drawing/2014/main" id="{14AF6654-D289-40D7-93CC-89447B56E40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914" name="Text Box 56">
          <a:extLst>
            <a:ext uri="{FF2B5EF4-FFF2-40B4-BE49-F238E27FC236}">
              <a16:creationId xmlns:a16="http://schemas.microsoft.com/office/drawing/2014/main" id="{D0B82CFB-96CF-407B-8732-9E43984CE81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915" name="Text Box 57">
          <a:extLst>
            <a:ext uri="{FF2B5EF4-FFF2-40B4-BE49-F238E27FC236}">
              <a16:creationId xmlns:a16="http://schemas.microsoft.com/office/drawing/2014/main" id="{6A6E75C0-8DB6-415D-9748-160482F49C7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916" name="Text Box 58">
          <a:extLst>
            <a:ext uri="{FF2B5EF4-FFF2-40B4-BE49-F238E27FC236}">
              <a16:creationId xmlns:a16="http://schemas.microsoft.com/office/drawing/2014/main" id="{DE67FBF4-B581-44A4-BFDD-9DF6F166BD1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917" name="Text Box 59">
          <a:extLst>
            <a:ext uri="{FF2B5EF4-FFF2-40B4-BE49-F238E27FC236}">
              <a16:creationId xmlns:a16="http://schemas.microsoft.com/office/drawing/2014/main" id="{8C1F23E2-8EF0-42EA-A7E4-EC562180AE9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918" name="Text Box 60">
          <a:extLst>
            <a:ext uri="{FF2B5EF4-FFF2-40B4-BE49-F238E27FC236}">
              <a16:creationId xmlns:a16="http://schemas.microsoft.com/office/drawing/2014/main" id="{FED7A2E5-B264-43FA-8372-97118BAAA99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919" name="Text Box 61">
          <a:extLst>
            <a:ext uri="{FF2B5EF4-FFF2-40B4-BE49-F238E27FC236}">
              <a16:creationId xmlns:a16="http://schemas.microsoft.com/office/drawing/2014/main" id="{106F2D54-2693-48C6-B64F-FD61C18FE08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920" name="Text Box 62">
          <a:extLst>
            <a:ext uri="{FF2B5EF4-FFF2-40B4-BE49-F238E27FC236}">
              <a16:creationId xmlns:a16="http://schemas.microsoft.com/office/drawing/2014/main" id="{B4BFD8E0-00CA-4433-88DB-468A03C2403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921" name="Text Box 63">
          <a:extLst>
            <a:ext uri="{FF2B5EF4-FFF2-40B4-BE49-F238E27FC236}">
              <a16:creationId xmlns:a16="http://schemas.microsoft.com/office/drawing/2014/main" id="{92D5117F-1130-4371-80BD-22324A60542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922" name="Text Box 64">
          <a:extLst>
            <a:ext uri="{FF2B5EF4-FFF2-40B4-BE49-F238E27FC236}">
              <a16:creationId xmlns:a16="http://schemas.microsoft.com/office/drawing/2014/main" id="{F0608F76-716D-4426-9ED0-36E59A791F8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923" name="Text Box 66">
          <a:extLst>
            <a:ext uri="{FF2B5EF4-FFF2-40B4-BE49-F238E27FC236}">
              <a16:creationId xmlns:a16="http://schemas.microsoft.com/office/drawing/2014/main" id="{1A04C323-07E2-495B-BAEF-6ECB24E6565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924" name="Text Box 67">
          <a:extLst>
            <a:ext uri="{FF2B5EF4-FFF2-40B4-BE49-F238E27FC236}">
              <a16:creationId xmlns:a16="http://schemas.microsoft.com/office/drawing/2014/main" id="{9F257327-340C-49A7-807C-DAD6086751F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925" name="Text Box 68">
          <a:extLst>
            <a:ext uri="{FF2B5EF4-FFF2-40B4-BE49-F238E27FC236}">
              <a16:creationId xmlns:a16="http://schemas.microsoft.com/office/drawing/2014/main" id="{1370C1EC-496F-4A8A-85DB-96905170A33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926" name="Text Box 69">
          <a:extLst>
            <a:ext uri="{FF2B5EF4-FFF2-40B4-BE49-F238E27FC236}">
              <a16:creationId xmlns:a16="http://schemas.microsoft.com/office/drawing/2014/main" id="{F7DEE5E7-81EB-41AD-BB4B-DE92CA57BC8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927" name="Text Box 70">
          <a:extLst>
            <a:ext uri="{FF2B5EF4-FFF2-40B4-BE49-F238E27FC236}">
              <a16:creationId xmlns:a16="http://schemas.microsoft.com/office/drawing/2014/main" id="{4035E272-8655-423C-AB85-2472E9EBF3A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928" name="Text Box 71">
          <a:extLst>
            <a:ext uri="{FF2B5EF4-FFF2-40B4-BE49-F238E27FC236}">
              <a16:creationId xmlns:a16="http://schemas.microsoft.com/office/drawing/2014/main" id="{DD9F508C-0E4F-4FAD-A2C4-D5BBDAB8605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929" name="Text Box 72">
          <a:extLst>
            <a:ext uri="{FF2B5EF4-FFF2-40B4-BE49-F238E27FC236}">
              <a16:creationId xmlns:a16="http://schemas.microsoft.com/office/drawing/2014/main" id="{C4BA838A-1CE1-4FC0-BF46-C73A6678F35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930" name="Text Box 73">
          <a:extLst>
            <a:ext uri="{FF2B5EF4-FFF2-40B4-BE49-F238E27FC236}">
              <a16:creationId xmlns:a16="http://schemas.microsoft.com/office/drawing/2014/main" id="{385402ED-FE82-4138-A070-DD50795C30D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931" name="Text Box 74">
          <a:extLst>
            <a:ext uri="{FF2B5EF4-FFF2-40B4-BE49-F238E27FC236}">
              <a16:creationId xmlns:a16="http://schemas.microsoft.com/office/drawing/2014/main" id="{21C43232-E61E-4A87-860D-CF3B7E701DA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932" name="Text Box 75">
          <a:extLst>
            <a:ext uri="{FF2B5EF4-FFF2-40B4-BE49-F238E27FC236}">
              <a16:creationId xmlns:a16="http://schemas.microsoft.com/office/drawing/2014/main" id="{4DAC3423-3AD8-4AAC-ACF1-B924F80E968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933" name="Text Box 77">
          <a:extLst>
            <a:ext uri="{FF2B5EF4-FFF2-40B4-BE49-F238E27FC236}">
              <a16:creationId xmlns:a16="http://schemas.microsoft.com/office/drawing/2014/main" id="{E5B56F37-CCD5-4515-8E1B-B26D1DC609B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934" name="Text Box 78">
          <a:extLst>
            <a:ext uri="{FF2B5EF4-FFF2-40B4-BE49-F238E27FC236}">
              <a16:creationId xmlns:a16="http://schemas.microsoft.com/office/drawing/2014/main" id="{94B6D264-59CA-4782-AAB8-5D6E0322330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935" name="Text Box 80">
          <a:extLst>
            <a:ext uri="{FF2B5EF4-FFF2-40B4-BE49-F238E27FC236}">
              <a16:creationId xmlns:a16="http://schemas.microsoft.com/office/drawing/2014/main" id="{EEF509FD-7FA6-4BB5-B5C1-12BFD0F7889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936" name="Text Box 81">
          <a:extLst>
            <a:ext uri="{FF2B5EF4-FFF2-40B4-BE49-F238E27FC236}">
              <a16:creationId xmlns:a16="http://schemas.microsoft.com/office/drawing/2014/main" id="{E85C3AAD-88F6-4941-B173-7A395DED8BF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937" name="Text Box 39">
          <a:extLst>
            <a:ext uri="{FF2B5EF4-FFF2-40B4-BE49-F238E27FC236}">
              <a16:creationId xmlns:a16="http://schemas.microsoft.com/office/drawing/2014/main" id="{BE269876-1905-4252-A3BC-7550A59510B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938" name="Text Box 40">
          <a:extLst>
            <a:ext uri="{FF2B5EF4-FFF2-40B4-BE49-F238E27FC236}">
              <a16:creationId xmlns:a16="http://schemas.microsoft.com/office/drawing/2014/main" id="{A3AF1AEA-2A34-48FE-840B-59689F40382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939" name="Text Box 41">
          <a:extLst>
            <a:ext uri="{FF2B5EF4-FFF2-40B4-BE49-F238E27FC236}">
              <a16:creationId xmlns:a16="http://schemas.microsoft.com/office/drawing/2014/main" id="{7C63954F-18A3-4917-8051-FF8F86B863E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940" name="Text Box 42">
          <a:extLst>
            <a:ext uri="{FF2B5EF4-FFF2-40B4-BE49-F238E27FC236}">
              <a16:creationId xmlns:a16="http://schemas.microsoft.com/office/drawing/2014/main" id="{5E50A0C1-3970-47D2-8E5D-7B68A74695A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941" name="Text Box 43">
          <a:extLst>
            <a:ext uri="{FF2B5EF4-FFF2-40B4-BE49-F238E27FC236}">
              <a16:creationId xmlns:a16="http://schemas.microsoft.com/office/drawing/2014/main" id="{14DD2D50-FC9E-4215-9079-AFC87E09007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942" name="Text Box 44">
          <a:extLst>
            <a:ext uri="{FF2B5EF4-FFF2-40B4-BE49-F238E27FC236}">
              <a16:creationId xmlns:a16="http://schemas.microsoft.com/office/drawing/2014/main" id="{D918FE1E-8236-4D02-9E58-AD1B0009BDE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943" name="Text Box 45">
          <a:extLst>
            <a:ext uri="{FF2B5EF4-FFF2-40B4-BE49-F238E27FC236}">
              <a16:creationId xmlns:a16="http://schemas.microsoft.com/office/drawing/2014/main" id="{383395B5-6AA1-4983-866B-5EA8287A56F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944" name="Text Box 46">
          <a:extLst>
            <a:ext uri="{FF2B5EF4-FFF2-40B4-BE49-F238E27FC236}">
              <a16:creationId xmlns:a16="http://schemas.microsoft.com/office/drawing/2014/main" id="{04B77BF7-35E8-48F5-9591-8931FBB419A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945" name="Text Box 47">
          <a:extLst>
            <a:ext uri="{FF2B5EF4-FFF2-40B4-BE49-F238E27FC236}">
              <a16:creationId xmlns:a16="http://schemas.microsoft.com/office/drawing/2014/main" id="{8D88F5C1-D094-460D-96A0-DEA455774F1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946" name="Text Box 48">
          <a:extLst>
            <a:ext uri="{FF2B5EF4-FFF2-40B4-BE49-F238E27FC236}">
              <a16:creationId xmlns:a16="http://schemas.microsoft.com/office/drawing/2014/main" id="{485C4832-9E6C-4C38-AC72-09396AFC39C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947" name="Text Box 55">
          <a:extLst>
            <a:ext uri="{FF2B5EF4-FFF2-40B4-BE49-F238E27FC236}">
              <a16:creationId xmlns:a16="http://schemas.microsoft.com/office/drawing/2014/main" id="{BD637DB1-8122-40EB-B8AA-336F667B50E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948" name="Text Box 56">
          <a:extLst>
            <a:ext uri="{FF2B5EF4-FFF2-40B4-BE49-F238E27FC236}">
              <a16:creationId xmlns:a16="http://schemas.microsoft.com/office/drawing/2014/main" id="{3CCD6245-110A-4EBA-8376-C0509981A12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949" name="Text Box 57">
          <a:extLst>
            <a:ext uri="{FF2B5EF4-FFF2-40B4-BE49-F238E27FC236}">
              <a16:creationId xmlns:a16="http://schemas.microsoft.com/office/drawing/2014/main" id="{EC0E4606-DA9A-4C9F-BA19-4B48521D3E8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950" name="Text Box 58">
          <a:extLst>
            <a:ext uri="{FF2B5EF4-FFF2-40B4-BE49-F238E27FC236}">
              <a16:creationId xmlns:a16="http://schemas.microsoft.com/office/drawing/2014/main" id="{32A9DC82-9A90-4098-9C57-3C2A4A02F6D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951" name="Text Box 59">
          <a:extLst>
            <a:ext uri="{FF2B5EF4-FFF2-40B4-BE49-F238E27FC236}">
              <a16:creationId xmlns:a16="http://schemas.microsoft.com/office/drawing/2014/main" id="{EDB9782B-7249-4504-AD6D-0231CBE467F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952" name="Text Box 60">
          <a:extLst>
            <a:ext uri="{FF2B5EF4-FFF2-40B4-BE49-F238E27FC236}">
              <a16:creationId xmlns:a16="http://schemas.microsoft.com/office/drawing/2014/main" id="{F60B9C57-FA26-41AD-AC5E-F2AE5E58CD1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953" name="Text Box 61">
          <a:extLst>
            <a:ext uri="{FF2B5EF4-FFF2-40B4-BE49-F238E27FC236}">
              <a16:creationId xmlns:a16="http://schemas.microsoft.com/office/drawing/2014/main" id="{649B4E2E-795D-4CA7-9D43-7F3F107BD65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954" name="Text Box 62">
          <a:extLst>
            <a:ext uri="{FF2B5EF4-FFF2-40B4-BE49-F238E27FC236}">
              <a16:creationId xmlns:a16="http://schemas.microsoft.com/office/drawing/2014/main" id="{1D66F58E-0148-4F17-B0BD-98AE0AA8A64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955" name="Text Box 63">
          <a:extLst>
            <a:ext uri="{FF2B5EF4-FFF2-40B4-BE49-F238E27FC236}">
              <a16:creationId xmlns:a16="http://schemas.microsoft.com/office/drawing/2014/main" id="{80D9F076-E4F1-407C-A0FA-863B424C293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956" name="Text Box 64">
          <a:extLst>
            <a:ext uri="{FF2B5EF4-FFF2-40B4-BE49-F238E27FC236}">
              <a16:creationId xmlns:a16="http://schemas.microsoft.com/office/drawing/2014/main" id="{93D5D3D0-8680-42F4-93A1-0075A9AE6CA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957" name="Text Box 66">
          <a:extLst>
            <a:ext uri="{FF2B5EF4-FFF2-40B4-BE49-F238E27FC236}">
              <a16:creationId xmlns:a16="http://schemas.microsoft.com/office/drawing/2014/main" id="{57EA7D49-9E8F-4E56-85A4-D021133AB6F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958" name="Text Box 67">
          <a:extLst>
            <a:ext uri="{FF2B5EF4-FFF2-40B4-BE49-F238E27FC236}">
              <a16:creationId xmlns:a16="http://schemas.microsoft.com/office/drawing/2014/main" id="{C1A3B444-0B6F-4A70-8CF2-DA247F98E36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959" name="Text Box 68">
          <a:extLst>
            <a:ext uri="{FF2B5EF4-FFF2-40B4-BE49-F238E27FC236}">
              <a16:creationId xmlns:a16="http://schemas.microsoft.com/office/drawing/2014/main" id="{177017E0-F6BE-4076-8D10-A95EFD59A2C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960" name="Text Box 69">
          <a:extLst>
            <a:ext uri="{FF2B5EF4-FFF2-40B4-BE49-F238E27FC236}">
              <a16:creationId xmlns:a16="http://schemas.microsoft.com/office/drawing/2014/main" id="{FC669743-8D35-47A6-9F8B-0BE73EE3032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961" name="Text Box 70">
          <a:extLst>
            <a:ext uri="{FF2B5EF4-FFF2-40B4-BE49-F238E27FC236}">
              <a16:creationId xmlns:a16="http://schemas.microsoft.com/office/drawing/2014/main" id="{11E5EABC-566C-4F6A-96B1-3F2B9AFF755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962" name="Text Box 71">
          <a:extLst>
            <a:ext uri="{FF2B5EF4-FFF2-40B4-BE49-F238E27FC236}">
              <a16:creationId xmlns:a16="http://schemas.microsoft.com/office/drawing/2014/main" id="{34205944-AEBE-416D-8B4E-11351577E53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963" name="Text Box 72">
          <a:extLst>
            <a:ext uri="{FF2B5EF4-FFF2-40B4-BE49-F238E27FC236}">
              <a16:creationId xmlns:a16="http://schemas.microsoft.com/office/drawing/2014/main" id="{C23B8ADA-2685-4748-BCEB-C38E8F09607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964" name="Text Box 73">
          <a:extLst>
            <a:ext uri="{FF2B5EF4-FFF2-40B4-BE49-F238E27FC236}">
              <a16:creationId xmlns:a16="http://schemas.microsoft.com/office/drawing/2014/main" id="{B1D2AC7B-2A38-4EF6-9596-3DD50982FAE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965" name="Text Box 74">
          <a:extLst>
            <a:ext uri="{FF2B5EF4-FFF2-40B4-BE49-F238E27FC236}">
              <a16:creationId xmlns:a16="http://schemas.microsoft.com/office/drawing/2014/main" id="{1F2996C8-B8B8-4E19-A39F-7FA90AF29C0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966" name="Text Box 75">
          <a:extLst>
            <a:ext uri="{FF2B5EF4-FFF2-40B4-BE49-F238E27FC236}">
              <a16:creationId xmlns:a16="http://schemas.microsoft.com/office/drawing/2014/main" id="{4A199145-F515-4DD9-B87B-7EA8A8704D0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967" name="Text Box 77">
          <a:extLst>
            <a:ext uri="{FF2B5EF4-FFF2-40B4-BE49-F238E27FC236}">
              <a16:creationId xmlns:a16="http://schemas.microsoft.com/office/drawing/2014/main" id="{CAD73AD5-85F2-4717-BD8E-B6A0656B30E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968" name="Text Box 78">
          <a:extLst>
            <a:ext uri="{FF2B5EF4-FFF2-40B4-BE49-F238E27FC236}">
              <a16:creationId xmlns:a16="http://schemas.microsoft.com/office/drawing/2014/main" id="{55A3C1A9-3B5E-4763-BB65-91BA5C8EEFB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969" name="Text Box 80">
          <a:extLst>
            <a:ext uri="{FF2B5EF4-FFF2-40B4-BE49-F238E27FC236}">
              <a16:creationId xmlns:a16="http://schemas.microsoft.com/office/drawing/2014/main" id="{CA8ECFB4-7620-460C-BDE6-4D5872A6116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970" name="Text Box 81">
          <a:extLst>
            <a:ext uri="{FF2B5EF4-FFF2-40B4-BE49-F238E27FC236}">
              <a16:creationId xmlns:a16="http://schemas.microsoft.com/office/drawing/2014/main" id="{E8B2EC8E-9FC8-4BDD-8BBC-0103019DB88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971" name="Text Box 39">
          <a:extLst>
            <a:ext uri="{FF2B5EF4-FFF2-40B4-BE49-F238E27FC236}">
              <a16:creationId xmlns:a16="http://schemas.microsoft.com/office/drawing/2014/main" id="{A0559E4D-0A98-4FD7-BA4E-23AB9CF1572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972" name="Text Box 40">
          <a:extLst>
            <a:ext uri="{FF2B5EF4-FFF2-40B4-BE49-F238E27FC236}">
              <a16:creationId xmlns:a16="http://schemas.microsoft.com/office/drawing/2014/main" id="{C56CF732-D2D2-41CF-9817-A9094F6C4D6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973" name="Text Box 41">
          <a:extLst>
            <a:ext uri="{FF2B5EF4-FFF2-40B4-BE49-F238E27FC236}">
              <a16:creationId xmlns:a16="http://schemas.microsoft.com/office/drawing/2014/main" id="{8EF649A3-1C56-49D1-A441-0D3F70815A1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974" name="Text Box 42">
          <a:extLst>
            <a:ext uri="{FF2B5EF4-FFF2-40B4-BE49-F238E27FC236}">
              <a16:creationId xmlns:a16="http://schemas.microsoft.com/office/drawing/2014/main" id="{8D82F9C8-5817-4F58-930E-8F11C76A7B5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975" name="Text Box 43">
          <a:extLst>
            <a:ext uri="{FF2B5EF4-FFF2-40B4-BE49-F238E27FC236}">
              <a16:creationId xmlns:a16="http://schemas.microsoft.com/office/drawing/2014/main" id="{B9274C0F-16D5-4AEF-A722-C84EE6B5AA3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976" name="Text Box 44">
          <a:extLst>
            <a:ext uri="{FF2B5EF4-FFF2-40B4-BE49-F238E27FC236}">
              <a16:creationId xmlns:a16="http://schemas.microsoft.com/office/drawing/2014/main" id="{DBAFA6D1-B894-4BC6-B44D-D537DFBA20F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977" name="Text Box 45">
          <a:extLst>
            <a:ext uri="{FF2B5EF4-FFF2-40B4-BE49-F238E27FC236}">
              <a16:creationId xmlns:a16="http://schemas.microsoft.com/office/drawing/2014/main" id="{E3AB6509-DF26-4FFC-B3C4-FEC859DD5F9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978" name="Text Box 46">
          <a:extLst>
            <a:ext uri="{FF2B5EF4-FFF2-40B4-BE49-F238E27FC236}">
              <a16:creationId xmlns:a16="http://schemas.microsoft.com/office/drawing/2014/main" id="{98616C11-8A46-455C-83ED-B9780EB7652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979" name="Text Box 47">
          <a:extLst>
            <a:ext uri="{FF2B5EF4-FFF2-40B4-BE49-F238E27FC236}">
              <a16:creationId xmlns:a16="http://schemas.microsoft.com/office/drawing/2014/main" id="{C5FA35C6-501C-4D5C-8518-888F10A8378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980" name="Text Box 48">
          <a:extLst>
            <a:ext uri="{FF2B5EF4-FFF2-40B4-BE49-F238E27FC236}">
              <a16:creationId xmlns:a16="http://schemas.microsoft.com/office/drawing/2014/main" id="{FA25BB3B-68D2-4733-B26C-69A33C1B8D2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981" name="Text Box 55">
          <a:extLst>
            <a:ext uri="{FF2B5EF4-FFF2-40B4-BE49-F238E27FC236}">
              <a16:creationId xmlns:a16="http://schemas.microsoft.com/office/drawing/2014/main" id="{54EFB639-6610-4361-A7A4-340E89CA2B2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982" name="Text Box 56">
          <a:extLst>
            <a:ext uri="{FF2B5EF4-FFF2-40B4-BE49-F238E27FC236}">
              <a16:creationId xmlns:a16="http://schemas.microsoft.com/office/drawing/2014/main" id="{63790232-BAAB-4693-BA13-D998874FFBC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983" name="Text Box 57">
          <a:extLst>
            <a:ext uri="{FF2B5EF4-FFF2-40B4-BE49-F238E27FC236}">
              <a16:creationId xmlns:a16="http://schemas.microsoft.com/office/drawing/2014/main" id="{18C456B2-2FDF-4A84-99FE-804098A591B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984" name="Text Box 58">
          <a:extLst>
            <a:ext uri="{FF2B5EF4-FFF2-40B4-BE49-F238E27FC236}">
              <a16:creationId xmlns:a16="http://schemas.microsoft.com/office/drawing/2014/main" id="{2AA647B5-5898-41C9-A4F2-A93CB5A1F7D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985" name="Text Box 59">
          <a:extLst>
            <a:ext uri="{FF2B5EF4-FFF2-40B4-BE49-F238E27FC236}">
              <a16:creationId xmlns:a16="http://schemas.microsoft.com/office/drawing/2014/main" id="{23495B33-6925-4DDE-BCEB-4AE8CDC09F6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986" name="Text Box 60">
          <a:extLst>
            <a:ext uri="{FF2B5EF4-FFF2-40B4-BE49-F238E27FC236}">
              <a16:creationId xmlns:a16="http://schemas.microsoft.com/office/drawing/2014/main" id="{C5C45AE6-85B4-4D74-A0C8-D4D3992F160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987" name="Text Box 61">
          <a:extLst>
            <a:ext uri="{FF2B5EF4-FFF2-40B4-BE49-F238E27FC236}">
              <a16:creationId xmlns:a16="http://schemas.microsoft.com/office/drawing/2014/main" id="{3E675E7E-970E-42DE-B24A-2CDC2C66AD9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988" name="Text Box 62">
          <a:extLst>
            <a:ext uri="{FF2B5EF4-FFF2-40B4-BE49-F238E27FC236}">
              <a16:creationId xmlns:a16="http://schemas.microsoft.com/office/drawing/2014/main" id="{8FA288B9-C6C5-4B9D-BAC1-49744D24579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989" name="Text Box 63">
          <a:extLst>
            <a:ext uri="{FF2B5EF4-FFF2-40B4-BE49-F238E27FC236}">
              <a16:creationId xmlns:a16="http://schemas.microsoft.com/office/drawing/2014/main" id="{7354CAD0-ACA6-43A7-9404-A91BD50721D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990" name="Text Box 64">
          <a:extLst>
            <a:ext uri="{FF2B5EF4-FFF2-40B4-BE49-F238E27FC236}">
              <a16:creationId xmlns:a16="http://schemas.microsoft.com/office/drawing/2014/main" id="{59B8371D-5EDA-48FB-A826-FB0A84B2387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991" name="Text Box 66">
          <a:extLst>
            <a:ext uri="{FF2B5EF4-FFF2-40B4-BE49-F238E27FC236}">
              <a16:creationId xmlns:a16="http://schemas.microsoft.com/office/drawing/2014/main" id="{087DF4C8-926E-4140-8791-0009D3AE7DB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992" name="Text Box 67">
          <a:extLst>
            <a:ext uri="{FF2B5EF4-FFF2-40B4-BE49-F238E27FC236}">
              <a16:creationId xmlns:a16="http://schemas.microsoft.com/office/drawing/2014/main" id="{BC0AED79-72B9-44FF-AA28-31E0550A35D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993" name="Text Box 68">
          <a:extLst>
            <a:ext uri="{FF2B5EF4-FFF2-40B4-BE49-F238E27FC236}">
              <a16:creationId xmlns:a16="http://schemas.microsoft.com/office/drawing/2014/main" id="{851903BF-EC6A-4B38-ADC1-01C7E02967B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994" name="Text Box 69">
          <a:extLst>
            <a:ext uri="{FF2B5EF4-FFF2-40B4-BE49-F238E27FC236}">
              <a16:creationId xmlns:a16="http://schemas.microsoft.com/office/drawing/2014/main" id="{D3E4DE96-1E02-4EDC-A75B-866D758FC25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995" name="Text Box 70">
          <a:extLst>
            <a:ext uri="{FF2B5EF4-FFF2-40B4-BE49-F238E27FC236}">
              <a16:creationId xmlns:a16="http://schemas.microsoft.com/office/drawing/2014/main" id="{96580626-B017-4F8B-8BA9-13F14EBCE2A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996" name="Text Box 71">
          <a:extLst>
            <a:ext uri="{FF2B5EF4-FFF2-40B4-BE49-F238E27FC236}">
              <a16:creationId xmlns:a16="http://schemas.microsoft.com/office/drawing/2014/main" id="{2DB02BAD-5597-4CB9-B007-E2E23BA9700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997" name="Text Box 72">
          <a:extLst>
            <a:ext uri="{FF2B5EF4-FFF2-40B4-BE49-F238E27FC236}">
              <a16:creationId xmlns:a16="http://schemas.microsoft.com/office/drawing/2014/main" id="{61D9D4F5-EF47-4287-B082-32C97CAE87A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998" name="Text Box 73">
          <a:extLst>
            <a:ext uri="{FF2B5EF4-FFF2-40B4-BE49-F238E27FC236}">
              <a16:creationId xmlns:a16="http://schemas.microsoft.com/office/drawing/2014/main" id="{AF733900-2FDB-4EED-B2B3-84D4A26691E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1999" name="Text Box 74">
          <a:extLst>
            <a:ext uri="{FF2B5EF4-FFF2-40B4-BE49-F238E27FC236}">
              <a16:creationId xmlns:a16="http://schemas.microsoft.com/office/drawing/2014/main" id="{9A6CE666-AD92-4969-892E-FD32DD33E9F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000" name="Text Box 75">
          <a:extLst>
            <a:ext uri="{FF2B5EF4-FFF2-40B4-BE49-F238E27FC236}">
              <a16:creationId xmlns:a16="http://schemas.microsoft.com/office/drawing/2014/main" id="{A1E7C90F-11CC-42F1-8981-5D6CC5100D2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001" name="Text Box 77">
          <a:extLst>
            <a:ext uri="{FF2B5EF4-FFF2-40B4-BE49-F238E27FC236}">
              <a16:creationId xmlns:a16="http://schemas.microsoft.com/office/drawing/2014/main" id="{473ED2A2-9A1B-4F48-9B7C-4F2C5F89178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002" name="Text Box 78">
          <a:extLst>
            <a:ext uri="{FF2B5EF4-FFF2-40B4-BE49-F238E27FC236}">
              <a16:creationId xmlns:a16="http://schemas.microsoft.com/office/drawing/2014/main" id="{BDAC7904-DE25-48CF-9EF8-174648E3D8E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003" name="Text Box 80">
          <a:extLst>
            <a:ext uri="{FF2B5EF4-FFF2-40B4-BE49-F238E27FC236}">
              <a16:creationId xmlns:a16="http://schemas.microsoft.com/office/drawing/2014/main" id="{0B5CD762-8914-4823-8AF5-0FD36359893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004" name="Text Box 81">
          <a:extLst>
            <a:ext uri="{FF2B5EF4-FFF2-40B4-BE49-F238E27FC236}">
              <a16:creationId xmlns:a16="http://schemas.microsoft.com/office/drawing/2014/main" id="{6BF35ACA-F17A-46D9-A0AB-464EE77D962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005" name="Text Box 3">
          <a:extLst>
            <a:ext uri="{FF2B5EF4-FFF2-40B4-BE49-F238E27FC236}">
              <a16:creationId xmlns:a16="http://schemas.microsoft.com/office/drawing/2014/main" id="{5001A341-9680-45F8-9B2E-EC81387E4CE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006" name="Text Box 4">
          <a:extLst>
            <a:ext uri="{FF2B5EF4-FFF2-40B4-BE49-F238E27FC236}">
              <a16:creationId xmlns:a16="http://schemas.microsoft.com/office/drawing/2014/main" id="{A56CEEF1-2101-4CD3-BA32-3AAC3056FA8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007" name="Text Box 5">
          <a:extLst>
            <a:ext uri="{FF2B5EF4-FFF2-40B4-BE49-F238E27FC236}">
              <a16:creationId xmlns:a16="http://schemas.microsoft.com/office/drawing/2014/main" id="{E4E11BBF-178B-424C-B9F4-6855D478BB3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008" name="Text Box 6">
          <a:extLst>
            <a:ext uri="{FF2B5EF4-FFF2-40B4-BE49-F238E27FC236}">
              <a16:creationId xmlns:a16="http://schemas.microsoft.com/office/drawing/2014/main" id="{83F0BD9F-B85A-423E-84FC-FEA79063A2C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009" name="Text Box 7">
          <a:extLst>
            <a:ext uri="{FF2B5EF4-FFF2-40B4-BE49-F238E27FC236}">
              <a16:creationId xmlns:a16="http://schemas.microsoft.com/office/drawing/2014/main" id="{996E8FFF-E7F3-45D0-814D-0DC3E55AC93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010" name="Text Box 8">
          <a:extLst>
            <a:ext uri="{FF2B5EF4-FFF2-40B4-BE49-F238E27FC236}">
              <a16:creationId xmlns:a16="http://schemas.microsoft.com/office/drawing/2014/main" id="{111461F3-4087-4512-A644-59DB0E81E11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011" name="Text Box 9">
          <a:extLst>
            <a:ext uri="{FF2B5EF4-FFF2-40B4-BE49-F238E27FC236}">
              <a16:creationId xmlns:a16="http://schemas.microsoft.com/office/drawing/2014/main" id="{4B11966A-1283-44A1-ABA3-5367EBBADA8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012" name="Text Box 10">
          <a:extLst>
            <a:ext uri="{FF2B5EF4-FFF2-40B4-BE49-F238E27FC236}">
              <a16:creationId xmlns:a16="http://schemas.microsoft.com/office/drawing/2014/main" id="{7C9EC287-28CC-4271-BA2C-5BB3C7B9895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013" name="Text Box 11">
          <a:extLst>
            <a:ext uri="{FF2B5EF4-FFF2-40B4-BE49-F238E27FC236}">
              <a16:creationId xmlns:a16="http://schemas.microsoft.com/office/drawing/2014/main" id="{90C2E844-1713-42F6-89EA-F083A99ECA5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014" name="Text Box 12">
          <a:extLst>
            <a:ext uri="{FF2B5EF4-FFF2-40B4-BE49-F238E27FC236}">
              <a16:creationId xmlns:a16="http://schemas.microsoft.com/office/drawing/2014/main" id="{8A433BF1-2FC9-442E-A63B-2D8E514027B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015" name="Text Box 49">
          <a:extLst>
            <a:ext uri="{FF2B5EF4-FFF2-40B4-BE49-F238E27FC236}">
              <a16:creationId xmlns:a16="http://schemas.microsoft.com/office/drawing/2014/main" id="{0436BEF8-154B-46B8-9E92-D07358577E2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016" name="Text Box 50">
          <a:extLst>
            <a:ext uri="{FF2B5EF4-FFF2-40B4-BE49-F238E27FC236}">
              <a16:creationId xmlns:a16="http://schemas.microsoft.com/office/drawing/2014/main" id="{27B78106-8D70-4875-BC51-CB17FFDB18B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017" name="Text Box 52">
          <a:extLst>
            <a:ext uri="{FF2B5EF4-FFF2-40B4-BE49-F238E27FC236}">
              <a16:creationId xmlns:a16="http://schemas.microsoft.com/office/drawing/2014/main" id="{F5E70645-00C7-4242-B57D-CAD7CB57680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018" name="Text Box 53">
          <a:extLst>
            <a:ext uri="{FF2B5EF4-FFF2-40B4-BE49-F238E27FC236}">
              <a16:creationId xmlns:a16="http://schemas.microsoft.com/office/drawing/2014/main" id="{B627E5D4-C5FF-49E7-BC72-D8920C66879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019" name="Text Box 3">
          <a:extLst>
            <a:ext uri="{FF2B5EF4-FFF2-40B4-BE49-F238E27FC236}">
              <a16:creationId xmlns:a16="http://schemas.microsoft.com/office/drawing/2014/main" id="{D68C04BB-A0F1-4B7F-82CF-7EFC1C63A64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020" name="Text Box 4">
          <a:extLst>
            <a:ext uri="{FF2B5EF4-FFF2-40B4-BE49-F238E27FC236}">
              <a16:creationId xmlns:a16="http://schemas.microsoft.com/office/drawing/2014/main" id="{59E5DB05-BF07-4767-9751-52118EA1A51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021" name="Text Box 5">
          <a:extLst>
            <a:ext uri="{FF2B5EF4-FFF2-40B4-BE49-F238E27FC236}">
              <a16:creationId xmlns:a16="http://schemas.microsoft.com/office/drawing/2014/main" id="{DC670973-2BD3-4D58-818D-9D599E61143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022" name="Text Box 6">
          <a:extLst>
            <a:ext uri="{FF2B5EF4-FFF2-40B4-BE49-F238E27FC236}">
              <a16:creationId xmlns:a16="http://schemas.microsoft.com/office/drawing/2014/main" id="{DCEE30C0-0CFD-40CA-AE5F-30C1906DC6A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023" name="Text Box 7">
          <a:extLst>
            <a:ext uri="{FF2B5EF4-FFF2-40B4-BE49-F238E27FC236}">
              <a16:creationId xmlns:a16="http://schemas.microsoft.com/office/drawing/2014/main" id="{170CA7BE-4E60-420C-A541-B12256BFCF1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024" name="Text Box 8">
          <a:extLst>
            <a:ext uri="{FF2B5EF4-FFF2-40B4-BE49-F238E27FC236}">
              <a16:creationId xmlns:a16="http://schemas.microsoft.com/office/drawing/2014/main" id="{E503F67C-17D2-47B3-809C-E45F3D15729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025" name="Text Box 9">
          <a:extLst>
            <a:ext uri="{FF2B5EF4-FFF2-40B4-BE49-F238E27FC236}">
              <a16:creationId xmlns:a16="http://schemas.microsoft.com/office/drawing/2014/main" id="{1C7A9194-DA3E-4DED-B4F2-3185D036153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026" name="Text Box 10">
          <a:extLst>
            <a:ext uri="{FF2B5EF4-FFF2-40B4-BE49-F238E27FC236}">
              <a16:creationId xmlns:a16="http://schemas.microsoft.com/office/drawing/2014/main" id="{8301991C-C873-4396-A1FE-CC46985D599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027" name="Text Box 11">
          <a:extLst>
            <a:ext uri="{FF2B5EF4-FFF2-40B4-BE49-F238E27FC236}">
              <a16:creationId xmlns:a16="http://schemas.microsoft.com/office/drawing/2014/main" id="{3F05A56E-E599-4CDD-AFEA-CAED41012C6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028" name="Text Box 12">
          <a:extLst>
            <a:ext uri="{FF2B5EF4-FFF2-40B4-BE49-F238E27FC236}">
              <a16:creationId xmlns:a16="http://schemas.microsoft.com/office/drawing/2014/main" id="{BC3D01BB-1688-46E6-B61D-CEE503CA411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029" name="Text Box 39">
          <a:extLst>
            <a:ext uri="{FF2B5EF4-FFF2-40B4-BE49-F238E27FC236}">
              <a16:creationId xmlns:a16="http://schemas.microsoft.com/office/drawing/2014/main" id="{1D1D1024-4C67-438E-A267-850133FEC21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030" name="Text Box 40">
          <a:extLst>
            <a:ext uri="{FF2B5EF4-FFF2-40B4-BE49-F238E27FC236}">
              <a16:creationId xmlns:a16="http://schemas.microsoft.com/office/drawing/2014/main" id="{9730CB5B-8C2C-4F28-833A-9EE39010DCD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031" name="Text Box 41">
          <a:extLst>
            <a:ext uri="{FF2B5EF4-FFF2-40B4-BE49-F238E27FC236}">
              <a16:creationId xmlns:a16="http://schemas.microsoft.com/office/drawing/2014/main" id="{A8554738-CE6F-4807-A5BE-EE072E934C8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032" name="Text Box 42">
          <a:extLst>
            <a:ext uri="{FF2B5EF4-FFF2-40B4-BE49-F238E27FC236}">
              <a16:creationId xmlns:a16="http://schemas.microsoft.com/office/drawing/2014/main" id="{2B0490BD-F171-4398-BB2B-1EE2627EC3D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033" name="Text Box 43">
          <a:extLst>
            <a:ext uri="{FF2B5EF4-FFF2-40B4-BE49-F238E27FC236}">
              <a16:creationId xmlns:a16="http://schemas.microsoft.com/office/drawing/2014/main" id="{9EB5B803-FAEF-4E67-8A89-EC1CDFA1866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034" name="Text Box 44">
          <a:extLst>
            <a:ext uri="{FF2B5EF4-FFF2-40B4-BE49-F238E27FC236}">
              <a16:creationId xmlns:a16="http://schemas.microsoft.com/office/drawing/2014/main" id="{6C17F1FD-D191-4F1F-B552-44E6C6FA2B1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035" name="Text Box 45">
          <a:extLst>
            <a:ext uri="{FF2B5EF4-FFF2-40B4-BE49-F238E27FC236}">
              <a16:creationId xmlns:a16="http://schemas.microsoft.com/office/drawing/2014/main" id="{78E33B7D-1E76-490C-B3B5-536BFD93323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036" name="Text Box 46">
          <a:extLst>
            <a:ext uri="{FF2B5EF4-FFF2-40B4-BE49-F238E27FC236}">
              <a16:creationId xmlns:a16="http://schemas.microsoft.com/office/drawing/2014/main" id="{A3327286-22D5-4B7F-8E8B-1D3D3C478CB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037" name="Text Box 47">
          <a:extLst>
            <a:ext uri="{FF2B5EF4-FFF2-40B4-BE49-F238E27FC236}">
              <a16:creationId xmlns:a16="http://schemas.microsoft.com/office/drawing/2014/main" id="{7C45AF11-8D79-41B0-B5D1-78E60E23979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038" name="Text Box 48">
          <a:extLst>
            <a:ext uri="{FF2B5EF4-FFF2-40B4-BE49-F238E27FC236}">
              <a16:creationId xmlns:a16="http://schemas.microsoft.com/office/drawing/2014/main" id="{6F4805E4-55DE-431F-AAE6-21D708708A7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039" name="Text Box 49">
          <a:extLst>
            <a:ext uri="{FF2B5EF4-FFF2-40B4-BE49-F238E27FC236}">
              <a16:creationId xmlns:a16="http://schemas.microsoft.com/office/drawing/2014/main" id="{A3EAF90A-1D27-4722-9BE0-678E5BB4074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040" name="Text Box 50">
          <a:extLst>
            <a:ext uri="{FF2B5EF4-FFF2-40B4-BE49-F238E27FC236}">
              <a16:creationId xmlns:a16="http://schemas.microsoft.com/office/drawing/2014/main" id="{44A8B6D0-A88C-4E89-B88C-65272D3EAFB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041" name="Text Box 52">
          <a:extLst>
            <a:ext uri="{FF2B5EF4-FFF2-40B4-BE49-F238E27FC236}">
              <a16:creationId xmlns:a16="http://schemas.microsoft.com/office/drawing/2014/main" id="{23885164-F00D-4AC0-A8A5-AC8F15D5E86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042" name="Text Box 53">
          <a:extLst>
            <a:ext uri="{FF2B5EF4-FFF2-40B4-BE49-F238E27FC236}">
              <a16:creationId xmlns:a16="http://schemas.microsoft.com/office/drawing/2014/main" id="{6BB08CCF-ECF8-48B3-9687-29CDE027030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043" name="Text Box 55">
          <a:extLst>
            <a:ext uri="{FF2B5EF4-FFF2-40B4-BE49-F238E27FC236}">
              <a16:creationId xmlns:a16="http://schemas.microsoft.com/office/drawing/2014/main" id="{09F82AEA-96EE-47C1-B564-7228AD42967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044" name="Text Box 56">
          <a:extLst>
            <a:ext uri="{FF2B5EF4-FFF2-40B4-BE49-F238E27FC236}">
              <a16:creationId xmlns:a16="http://schemas.microsoft.com/office/drawing/2014/main" id="{8D6896C0-9E35-4DE1-8725-C4BE7C3FEF7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045" name="Text Box 57">
          <a:extLst>
            <a:ext uri="{FF2B5EF4-FFF2-40B4-BE49-F238E27FC236}">
              <a16:creationId xmlns:a16="http://schemas.microsoft.com/office/drawing/2014/main" id="{D6EFAFB1-ED38-478A-8600-33B6333B7E8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046" name="Text Box 58">
          <a:extLst>
            <a:ext uri="{FF2B5EF4-FFF2-40B4-BE49-F238E27FC236}">
              <a16:creationId xmlns:a16="http://schemas.microsoft.com/office/drawing/2014/main" id="{F93A026F-82B6-4731-B005-B6C131F10DD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047" name="Text Box 59">
          <a:extLst>
            <a:ext uri="{FF2B5EF4-FFF2-40B4-BE49-F238E27FC236}">
              <a16:creationId xmlns:a16="http://schemas.microsoft.com/office/drawing/2014/main" id="{CF1CEA59-3D96-4452-BE47-46E262E86B0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048" name="Text Box 60">
          <a:extLst>
            <a:ext uri="{FF2B5EF4-FFF2-40B4-BE49-F238E27FC236}">
              <a16:creationId xmlns:a16="http://schemas.microsoft.com/office/drawing/2014/main" id="{1E55D861-4F88-4FC0-944F-F5FA0D60E0B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049" name="Text Box 61">
          <a:extLst>
            <a:ext uri="{FF2B5EF4-FFF2-40B4-BE49-F238E27FC236}">
              <a16:creationId xmlns:a16="http://schemas.microsoft.com/office/drawing/2014/main" id="{1D0431A7-6F76-4EE2-B9F9-6BD27AD3324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050" name="Text Box 62">
          <a:extLst>
            <a:ext uri="{FF2B5EF4-FFF2-40B4-BE49-F238E27FC236}">
              <a16:creationId xmlns:a16="http://schemas.microsoft.com/office/drawing/2014/main" id="{41E65C79-629C-4708-9356-ADDD8611E94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051" name="Text Box 63">
          <a:extLst>
            <a:ext uri="{FF2B5EF4-FFF2-40B4-BE49-F238E27FC236}">
              <a16:creationId xmlns:a16="http://schemas.microsoft.com/office/drawing/2014/main" id="{2ACC86C3-0705-410E-A820-373C2C8B175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052" name="Text Box 64">
          <a:extLst>
            <a:ext uri="{FF2B5EF4-FFF2-40B4-BE49-F238E27FC236}">
              <a16:creationId xmlns:a16="http://schemas.microsoft.com/office/drawing/2014/main" id="{A31B0757-29A9-4708-8E16-EC25D31F376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053" name="Text Box 66">
          <a:extLst>
            <a:ext uri="{FF2B5EF4-FFF2-40B4-BE49-F238E27FC236}">
              <a16:creationId xmlns:a16="http://schemas.microsoft.com/office/drawing/2014/main" id="{2CEF0108-50CE-4DC7-9381-53C0716DA8B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054" name="Text Box 67">
          <a:extLst>
            <a:ext uri="{FF2B5EF4-FFF2-40B4-BE49-F238E27FC236}">
              <a16:creationId xmlns:a16="http://schemas.microsoft.com/office/drawing/2014/main" id="{0E90357B-5586-4049-9EE8-5DA8C030633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055" name="Text Box 68">
          <a:extLst>
            <a:ext uri="{FF2B5EF4-FFF2-40B4-BE49-F238E27FC236}">
              <a16:creationId xmlns:a16="http://schemas.microsoft.com/office/drawing/2014/main" id="{5B8E7E9D-5318-4574-BFF2-E1E223D9B3F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056" name="Text Box 69">
          <a:extLst>
            <a:ext uri="{FF2B5EF4-FFF2-40B4-BE49-F238E27FC236}">
              <a16:creationId xmlns:a16="http://schemas.microsoft.com/office/drawing/2014/main" id="{B9A26D65-CA8D-40D6-9C76-B5A91728C0E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057" name="Text Box 70">
          <a:extLst>
            <a:ext uri="{FF2B5EF4-FFF2-40B4-BE49-F238E27FC236}">
              <a16:creationId xmlns:a16="http://schemas.microsoft.com/office/drawing/2014/main" id="{4F478780-4D9F-4494-9DB0-4425CB510C1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058" name="Text Box 71">
          <a:extLst>
            <a:ext uri="{FF2B5EF4-FFF2-40B4-BE49-F238E27FC236}">
              <a16:creationId xmlns:a16="http://schemas.microsoft.com/office/drawing/2014/main" id="{194067F5-0ED0-4464-B112-7FEAB29BFD1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059" name="Text Box 72">
          <a:extLst>
            <a:ext uri="{FF2B5EF4-FFF2-40B4-BE49-F238E27FC236}">
              <a16:creationId xmlns:a16="http://schemas.microsoft.com/office/drawing/2014/main" id="{59593252-4BFA-4B20-9C65-BED86E715C3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060" name="Text Box 73">
          <a:extLst>
            <a:ext uri="{FF2B5EF4-FFF2-40B4-BE49-F238E27FC236}">
              <a16:creationId xmlns:a16="http://schemas.microsoft.com/office/drawing/2014/main" id="{54B86B3F-3D33-4700-8355-57C62201265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061" name="Text Box 74">
          <a:extLst>
            <a:ext uri="{FF2B5EF4-FFF2-40B4-BE49-F238E27FC236}">
              <a16:creationId xmlns:a16="http://schemas.microsoft.com/office/drawing/2014/main" id="{85DCB816-01CA-48E5-B398-8FAF412ADDD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062" name="Text Box 75">
          <a:extLst>
            <a:ext uri="{FF2B5EF4-FFF2-40B4-BE49-F238E27FC236}">
              <a16:creationId xmlns:a16="http://schemas.microsoft.com/office/drawing/2014/main" id="{7AD536F3-00CB-4BB2-8352-C2E4F3B1B51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063" name="Text Box 77">
          <a:extLst>
            <a:ext uri="{FF2B5EF4-FFF2-40B4-BE49-F238E27FC236}">
              <a16:creationId xmlns:a16="http://schemas.microsoft.com/office/drawing/2014/main" id="{0D035283-8C8B-49F5-9799-59F7972BF7C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064" name="Text Box 78">
          <a:extLst>
            <a:ext uri="{FF2B5EF4-FFF2-40B4-BE49-F238E27FC236}">
              <a16:creationId xmlns:a16="http://schemas.microsoft.com/office/drawing/2014/main" id="{16F61762-4BBB-4D50-BFBC-B86A99C063C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065" name="Text Box 80">
          <a:extLst>
            <a:ext uri="{FF2B5EF4-FFF2-40B4-BE49-F238E27FC236}">
              <a16:creationId xmlns:a16="http://schemas.microsoft.com/office/drawing/2014/main" id="{BE75D187-EAAE-4E97-A9F9-4BD1AA71779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066" name="Text Box 81">
          <a:extLst>
            <a:ext uri="{FF2B5EF4-FFF2-40B4-BE49-F238E27FC236}">
              <a16:creationId xmlns:a16="http://schemas.microsoft.com/office/drawing/2014/main" id="{F17932C9-B131-4DDE-AA62-077B860DBB8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067" name="Text Box 39">
          <a:extLst>
            <a:ext uri="{FF2B5EF4-FFF2-40B4-BE49-F238E27FC236}">
              <a16:creationId xmlns:a16="http://schemas.microsoft.com/office/drawing/2014/main" id="{7620B411-1E6F-4C59-B586-094F0219EAF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068" name="Text Box 40">
          <a:extLst>
            <a:ext uri="{FF2B5EF4-FFF2-40B4-BE49-F238E27FC236}">
              <a16:creationId xmlns:a16="http://schemas.microsoft.com/office/drawing/2014/main" id="{2F2387CF-3E05-4A9E-A932-E23C8D5CA56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069" name="Text Box 41">
          <a:extLst>
            <a:ext uri="{FF2B5EF4-FFF2-40B4-BE49-F238E27FC236}">
              <a16:creationId xmlns:a16="http://schemas.microsoft.com/office/drawing/2014/main" id="{36C0EE76-551D-48D8-AB78-C105CB7A6EE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070" name="Text Box 42">
          <a:extLst>
            <a:ext uri="{FF2B5EF4-FFF2-40B4-BE49-F238E27FC236}">
              <a16:creationId xmlns:a16="http://schemas.microsoft.com/office/drawing/2014/main" id="{3DEFD216-8A0F-4E92-B81A-76DB65FB841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071" name="Text Box 43">
          <a:extLst>
            <a:ext uri="{FF2B5EF4-FFF2-40B4-BE49-F238E27FC236}">
              <a16:creationId xmlns:a16="http://schemas.microsoft.com/office/drawing/2014/main" id="{FBD5E93A-C5B7-49E3-B3B8-55FE9C55B4B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072" name="Text Box 44">
          <a:extLst>
            <a:ext uri="{FF2B5EF4-FFF2-40B4-BE49-F238E27FC236}">
              <a16:creationId xmlns:a16="http://schemas.microsoft.com/office/drawing/2014/main" id="{C5340161-488C-4A69-92C8-942035CBFAD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073" name="Text Box 45">
          <a:extLst>
            <a:ext uri="{FF2B5EF4-FFF2-40B4-BE49-F238E27FC236}">
              <a16:creationId xmlns:a16="http://schemas.microsoft.com/office/drawing/2014/main" id="{DFAF92DE-6A3F-4EFF-B208-F1B9103D886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074" name="Text Box 46">
          <a:extLst>
            <a:ext uri="{FF2B5EF4-FFF2-40B4-BE49-F238E27FC236}">
              <a16:creationId xmlns:a16="http://schemas.microsoft.com/office/drawing/2014/main" id="{3B8DDA63-1060-4744-8339-2655CD9B80C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075" name="Text Box 47">
          <a:extLst>
            <a:ext uri="{FF2B5EF4-FFF2-40B4-BE49-F238E27FC236}">
              <a16:creationId xmlns:a16="http://schemas.microsoft.com/office/drawing/2014/main" id="{74735E8A-430A-4593-AC00-0F22B1B3DBB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076" name="Text Box 48">
          <a:extLst>
            <a:ext uri="{FF2B5EF4-FFF2-40B4-BE49-F238E27FC236}">
              <a16:creationId xmlns:a16="http://schemas.microsoft.com/office/drawing/2014/main" id="{6CE84BF3-3AD3-433A-8F01-94CA3CF4DBE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077" name="Text Box 55">
          <a:extLst>
            <a:ext uri="{FF2B5EF4-FFF2-40B4-BE49-F238E27FC236}">
              <a16:creationId xmlns:a16="http://schemas.microsoft.com/office/drawing/2014/main" id="{80D5874F-931B-4499-85A2-C9CDDFEEA64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078" name="Text Box 56">
          <a:extLst>
            <a:ext uri="{FF2B5EF4-FFF2-40B4-BE49-F238E27FC236}">
              <a16:creationId xmlns:a16="http://schemas.microsoft.com/office/drawing/2014/main" id="{4F792F67-DDE0-49F6-A851-38AEF2E37C6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079" name="Text Box 57">
          <a:extLst>
            <a:ext uri="{FF2B5EF4-FFF2-40B4-BE49-F238E27FC236}">
              <a16:creationId xmlns:a16="http://schemas.microsoft.com/office/drawing/2014/main" id="{F92E703E-673D-4726-BAD1-49FDEA6A7CB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080" name="Text Box 58">
          <a:extLst>
            <a:ext uri="{FF2B5EF4-FFF2-40B4-BE49-F238E27FC236}">
              <a16:creationId xmlns:a16="http://schemas.microsoft.com/office/drawing/2014/main" id="{E932DBC8-BEF6-4D2F-94AF-5173C0A8D66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081" name="Text Box 59">
          <a:extLst>
            <a:ext uri="{FF2B5EF4-FFF2-40B4-BE49-F238E27FC236}">
              <a16:creationId xmlns:a16="http://schemas.microsoft.com/office/drawing/2014/main" id="{6B649E22-ECB4-4ED5-9865-6486EAB2D7E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082" name="Text Box 60">
          <a:extLst>
            <a:ext uri="{FF2B5EF4-FFF2-40B4-BE49-F238E27FC236}">
              <a16:creationId xmlns:a16="http://schemas.microsoft.com/office/drawing/2014/main" id="{9C5EEDC6-1FCF-450B-8AB3-2165CE5873A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083" name="Text Box 61">
          <a:extLst>
            <a:ext uri="{FF2B5EF4-FFF2-40B4-BE49-F238E27FC236}">
              <a16:creationId xmlns:a16="http://schemas.microsoft.com/office/drawing/2014/main" id="{440F826E-A298-41D8-8E5F-EF15030FC6F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084" name="Text Box 62">
          <a:extLst>
            <a:ext uri="{FF2B5EF4-FFF2-40B4-BE49-F238E27FC236}">
              <a16:creationId xmlns:a16="http://schemas.microsoft.com/office/drawing/2014/main" id="{474D57D4-33D5-45B2-B629-E3F2899ED4B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085" name="Text Box 63">
          <a:extLst>
            <a:ext uri="{FF2B5EF4-FFF2-40B4-BE49-F238E27FC236}">
              <a16:creationId xmlns:a16="http://schemas.microsoft.com/office/drawing/2014/main" id="{044E1697-3F41-4626-990E-68E21E60B78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086" name="Text Box 64">
          <a:extLst>
            <a:ext uri="{FF2B5EF4-FFF2-40B4-BE49-F238E27FC236}">
              <a16:creationId xmlns:a16="http://schemas.microsoft.com/office/drawing/2014/main" id="{FB63C7B5-EF61-4D43-9CA7-BDE48B43B41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087" name="Text Box 66">
          <a:extLst>
            <a:ext uri="{FF2B5EF4-FFF2-40B4-BE49-F238E27FC236}">
              <a16:creationId xmlns:a16="http://schemas.microsoft.com/office/drawing/2014/main" id="{DB2D4B55-F15C-46DA-96BF-8A1E2FF4B9D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088" name="Text Box 67">
          <a:extLst>
            <a:ext uri="{FF2B5EF4-FFF2-40B4-BE49-F238E27FC236}">
              <a16:creationId xmlns:a16="http://schemas.microsoft.com/office/drawing/2014/main" id="{D479AA5A-D6DE-422C-B23E-DD9EBCB490A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089" name="Text Box 68">
          <a:extLst>
            <a:ext uri="{FF2B5EF4-FFF2-40B4-BE49-F238E27FC236}">
              <a16:creationId xmlns:a16="http://schemas.microsoft.com/office/drawing/2014/main" id="{1A57E59F-5A8A-4C40-891C-CEABEF94725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090" name="Text Box 69">
          <a:extLst>
            <a:ext uri="{FF2B5EF4-FFF2-40B4-BE49-F238E27FC236}">
              <a16:creationId xmlns:a16="http://schemas.microsoft.com/office/drawing/2014/main" id="{4B064B68-E6F6-46EE-BB7F-07D4E12D0F7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091" name="Text Box 70">
          <a:extLst>
            <a:ext uri="{FF2B5EF4-FFF2-40B4-BE49-F238E27FC236}">
              <a16:creationId xmlns:a16="http://schemas.microsoft.com/office/drawing/2014/main" id="{2D0DB454-5627-4C80-BF23-F204B67C6A0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092" name="Text Box 71">
          <a:extLst>
            <a:ext uri="{FF2B5EF4-FFF2-40B4-BE49-F238E27FC236}">
              <a16:creationId xmlns:a16="http://schemas.microsoft.com/office/drawing/2014/main" id="{36BA850B-14F1-4A4D-8642-6648E24D28A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093" name="Text Box 72">
          <a:extLst>
            <a:ext uri="{FF2B5EF4-FFF2-40B4-BE49-F238E27FC236}">
              <a16:creationId xmlns:a16="http://schemas.microsoft.com/office/drawing/2014/main" id="{DE044DEB-391E-4A37-9C26-11E109A8559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094" name="Text Box 73">
          <a:extLst>
            <a:ext uri="{FF2B5EF4-FFF2-40B4-BE49-F238E27FC236}">
              <a16:creationId xmlns:a16="http://schemas.microsoft.com/office/drawing/2014/main" id="{6EAA29DF-7965-487B-B98A-6203C7E893D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095" name="Text Box 74">
          <a:extLst>
            <a:ext uri="{FF2B5EF4-FFF2-40B4-BE49-F238E27FC236}">
              <a16:creationId xmlns:a16="http://schemas.microsoft.com/office/drawing/2014/main" id="{27A56605-15F0-4146-A211-01186089151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096" name="Text Box 75">
          <a:extLst>
            <a:ext uri="{FF2B5EF4-FFF2-40B4-BE49-F238E27FC236}">
              <a16:creationId xmlns:a16="http://schemas.microsoft.com/office/drawing/2014/main" id="{B797EF2E-5695-4BC2-A8BA-201C54FEF9F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097" name="Text Box 77">
          <a:extLst>
            <a:ext uri="{FF2B5EF4-FFF2-40B4-BE49-F238E27FC236}">
              <a16:creationId xmlns:a16="http://schemas.microsoft.com/office/drawing/2014/main" id="{EBCA4478-DC46-4CE2-88E0-34F3590D069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098" name="Text Box 78">
          <a:extLst>
            <a:ext uri="{FF2B5EF4-FFF2-40B4-BE49-F238E27FC236}">
              <a16:creationId xmlns:a16="http://schemas.microsoft.com/office/drawing/2014/main" id="{E5D978F6-B1B1-45C3-B9AB-0965ADA7517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099" name="Text Box 80">
          <a:extLst>
            <a:ext uri="{FF2B5EF4-FFF2-40B4-BE49-F238E27FC236}">
              <a16:creationId xmlns:a16="http://schemas.microsoft.com/office/drawing/2014/main" id="{0AB81434-F63A-4A29-A3CB-FF24EC478ED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100" name="Text Box 81">
          <a:extLst>
            <a:ext uri="{FF2B5EF4-FFF2-40B4-BE49-F238E27FC236}">
              <a16:creationId xmlns:a16="http://schemas.microsoft.com/office/drawing/2014/main" id="{F82DE20B-297C-4346-BA9C-7FC4D6C35B9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101" name="Text Box 39">
          <a:extLst>
            <a:ext uri="{FF2B5EF4-FFF2-40B4-BE49-F238E27FC236}">
              <a16:creationId xmlns:a16="http://schemas.microsoft.com/office/drawing/2014/main" id="{3C4AD8B5-5C0F-4BF8-84EE-08217BBD0C1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102" name="Text Box 40">
          <a:extLst>
            <a:ext uri="{FF2B5EF4-FFF2-40B4-BE49-F238E27FC236}">
              <a16:creationId xmlns:a16="http://schemas.microsoft.com/office/drawing/2014/main" id="{95F51308-9E99-41DC-923C-C29A8379F01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103" name="Text Box 41">
          <a:extLst>
            <a:ext uri="{FF2B5EF4-FFF2-40B4-BE49-F238E27FC236}">
              <a16:creationId xmlns:a16="http://schemas.microsoft.com/office/drawing/2014/main" id="{ADE79A5C-3F34-419A-A37D-54181B7D841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104" name="Text Box 42">
          <a:extLst>
            <a:ext uri="{FF2B5EF4-FFF2-40B4-BE49-F238E27FC236}">
              <a16:creationId xmlns:a16="http://schemas.microsoft.com/office/drawing/2014/main" id="{0E4C538C-E096-4618-AAB1-FB2D0C995E5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105" name="Text Box 43">
          <a:extLst>
            <a:ext uri="{FF2B5EF4-FFF2-40B4-BE49-F238E27FC236}">
              <a16:creationId xmlns:a16="http://schemas.microsoft.com/office/drawing/2014/main" id="{D12ED374-4047-4229-A8C6-6F0D601C700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106" name="Text Box 44">
          <a:extLst>
            <a:ext uri="{FF2B5EF4-FFF2-40B4-BE49-F238E27FC236}">
              <a16:creationId xmlns:a16="http://schemas.microsoft.com/office/drawing/2014/main" id="{593CDAA1-7976-4408-B06D-CED8D43681B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107" name="Text Box 45">
          <a:extLst>
            <a:ext uri="{FF2B5EF4-FFF2-40B4-BE49-F238E27FC236}">
              <a16:creationId xmlns:a16="http://schemas.microsoft.com/office/drawing/2014/main" id="{E01596F2-C908-44E7-ACB3-04DED0D53A3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108" name="Text Box 46">
          <a:extLst>
            <a:ext uri="{FF2B5EF4-FFF2-40B4-BE49-F238E27FC236}">
              <a16:creationId xmlns:a16="http://schemas.microsoft.com/office/drawing/2014/main" id="{18E5AAEE-AF26-45FC-964F-C60EEC9865A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109" name="Text Box 47">
          <a:extLst>
            <a:ext uri="{FF2B5EF4-FFF2-40B4-BE49-F238E27FC236}">
              <a16:creationId xmlns:a16="http://schemas.microsoft.com/office/drawing/2014/main" id="{F0C690A7-ECD7-4364-85A6-09738FCB45C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110" name="Text Box 48">
          <a:extLst>
            <a:ext uri="{FF2B5EF4-FFF2-40B4-BE49-F238E27FC236}">
              <a16:creationId xmlns:a16="http://schemas.microsoft.com/office/drawing/2014/main" id="{29E741EE-D18A-44B2-A5C9-777DBEB5145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111" name="Text Box 55">
          <a:extLst>
            <a:ext uri="{FF2B5EF4-FFF2-40B4-BE49-F238E27FC236}">
              <a16:creationId xmlns:a16="http://schemas.microsoft.com/office/drawing/2014/main" id="{8D6A4607-4260-48D9-909D-E215FA3F663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112" name="Text Box 56">
          <a:extLst>
            <a:ext uri="{FF2B5EF4-FFF2-40B4-BE49-F238E27FC236}">
              <a16:creationId xmlns:a16="http://schemas.microsoft.com/office/drawing/2014/main" id="{FDDF4431-73CA-4C37-9853-6F1BB16BAAD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113" name="Text Box 57">
          <a:extLst>
            <a:ext uri="{FF2B5EF4-FFF2-40B4-BE49-F238E27FC236}">
              <a16:creationId xmlns:a16="http://schemas.microsoft.com/office/drawing/2014/main" id="{61EF605F-F697-4204-8522-55DA3E2A340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114" name="Text Box 58">
          <a:extLst>
            <a:ext uri="{FF2B5EF4-FFF2-40B4-BE49-F238E27FC236}">
              <a16:creationId xmlns:a16="http://schemas.microsoft.com/office/drawing/2014/main" id="{3F78F776-BE7F-4248-97EF-397ACABE442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115" name="Text Box 59">
          <a:extLst>
            <a:ext uri="{FF2B5EF4-FFF2-40B4-BE49-F238E27FC236}">
              <a16:creationId xmlns:a16="http://schemas.microsoft.com/office/drawing/2014/main" id="{7F6D1298-A865-47A3-9CB3-62C4183D22C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116" name="Text Box 60">
          <a:extLst>
            <a:ext uri="{FF2B5EF4-FFF2-40B4-BE49-F238E27FC236}">
              <a16:creationId xmlns:a16="http://schemas.microsoft.com/office/drawing/2014/main" id="{0752891D-0ECF-457C-BD07-B4CE6F5B91C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117" name="Text Box 61">
          <a:extLst>
            <a:ext uri="{FF2B5EF4-FFF2-40B4-BE49-F238E27FC236}">
              <a16:creationId xmlns:a16="http://schemas.microsoft.com/office/drawing/2014/main" id="{98A861AE-5573-4F66-9CCA-ED63E05A055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118" name="Text Box 62">
          <a:extLst>
            <a:ext uri="{FF2B5EF4-FFF2-40B4-BE49-F238E27FC236}">
              <a16:creationId xmlns:a16="http://schemas.microsoft.com/office/drawing/2014/main" id="{8CB0CC90-D7B4-4B46-90D0-A8724E1E99F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119" name="Text Box 63">
          <a:extLst>
            <a:ext uri="{FF2B5EF4-FFF2-40B4-BE49-F238E27FC236}">
              <a16:creationId xmlns:a16="http://schemas.microsoft.com/office/drawing/2014/main" id="{E811CBEB-C1E6-4C21-B3A7-618AAA827AF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120" name="Text Box 64">
          <a:extLst>
            <a:ext uri="{FF2B5EF4-FFF2-40B4-BE49-F238E27FC236}">
              <a16:creationId xmlns:a16="http://schemas.microsoft.com/office/drawing/2014/main" id="{B1B7FE9F-48BA-4708-B50A-AF310A0D2E6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121" name="Text Box 66">
          <a:extLst>
            <a:ext uri="{FF2B5EF4-FFF2-40B4-BE49-F238E27FC236}">
              <a16:creationId xmlns:a16="http://schemas.microsoft.com/office/drawing/2014/main" id="{5872C918-A97D-4940-B89C-E1E9D20612C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122" name="Text Box 67">
          <a:extLst>
            <a:ext uri="{FF2B5EF4-FFF2-40B4-BE49-F238E27FC236}">
              <a16:creationId xmlns:a16="http://schemas.microsoft.com/office/drawing/2014/main" id="{859EF58D-1218-4A2D-B598-D3BAC88FBA8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123" name="Text Box 68">
          <a:extLst>
            <a:ext uri="{FF2B5EF4-FFF2-40B4-BE49-F238E27FC236}">
              <a16:creationId xmlns:a16="http://schemas.microsoft.com/office/drawing/2014/main" id="{AC8414B9-4DA5-498D-B4B4-01D4C470C1B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124" name="Text Box 69">
          <a:extLst>
            <a:ext uri="{FF2B5EF4-FFF2-40B4-BE49-F238E27FC236}">
              <a16:creationId xmlns:a16="http://schemas.microsoft.com/office/drawing/2014/main" id="{663E1566-D0E4-46F1-8577-352BBCFAF06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125" name="Text Box 70">
          <a:extLst>
            <a:ext uri="{FF2B5EF4-FFF2-40B4-BE49-F238E27FC236}">
              <a16:creationId xmlns:a16="http://schemas.microsoft.com/office/drawing/2014/main" id="{4375C9E5-0804-4269-9CF5-1F337A4DC67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126" name="Text Box 71">
          <a:extLst>
            <a:ext uri="{FF2B5EF4-FFF2-40B4-BE49-F238E27FC236}">
              <a16:creationId xmlns:a16="http://schemas.microsoft.com/office/drawing/2014/main" id="{66F2F157-8421-480A-91E2-BB6329ED6C4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127" name="Text Box 72">
          <a:extLst>
            <a:ext uri="{FF2B5EF4-FFF2-40B4-BE49-F238E27FC236}">
              <a16:creationId xmlns:a16="http://schemas.microsoft.com/office/drawing/2014/main" id="{47F0003C-C9E0-4D25-A7DC-632713F0CC9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128" name="Text Box 73">
          <a:extLst>
            <a:ext uri="{FF2B5EF4-FFF2-40B4-BE49-F238E27FC236}">
              <a16:creationId xmlns:a16="http://schemas.microsoft.com/office/drawing/2014/main" id="{E91CF9CE-91CD-4FD7-909D-7DBFCA1ABD6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129" name="Text Box 74">
          <a:extLst>
            <a:ext uri="{FF2B5EF4-FFF2-40B4-BE49-F238E27FC236}">
              <a16:creationId xmlns:a16="http://schemas.microsoft.com/office/drawing/2014/main" id="{8CA0AFBC-6F9B-4DEC-8E05-C79671DE042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130" name="Text Box 75">
          <a:extLst>
            <a:ext uri="{FF2B5EF4-FFF2-40B4-BE49-F238E27FC236}">
              <a16:creationId xmlns:a16="http://schemas.microsoft.com/office/drawing/2014/main" id="{B33CE93A-8235-4E70-A65A-76144D55CE5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131" name="Text Box 77">
          <a:extLst>
            <a:ext uri="{FF2B5EF4-FFF2-40B4-BE49-F238E27FC236}">
              <a16:creationId xmlns:a16="http://schemas.microsoft.com/office/drawing/2014/main" id="{0FB4536A-7520-4D35-8901-CDC8A2E8705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132" name="Text Box 78">
          <a:extLst>
            <a:ext uri="{FF2B5EF4-FFF2-40B4-BE49-F238E27FC236}">
              <a16:creationId xmlns:a16="http://schemas.microsoft.com/office/drawing/2014/main" id="{7FC4A68E-E429-4E42-96DD-8EFFC49BDAF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133" name="Text Box 80">
          <a:extLst>
            <a:ext uri="{FF2B5EF4-FFF2-40B4-BE49-F238E27FC236}">
              <a16:creationId xmlns:a16="http://schemas.microsoft.com/office/drawing/2014/main" id="{63166379-0108-4DFC-B5EE-2F62B1AD7F3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134" name="Text Box 81">
          <a:extLst>
            <a:ext uri="{FF2B5EF4-FFF2-40B4-BE49-F238E27FC236}">
              <a16:creationId xmlns:a16="http://schemas.microsoft.com/office/drawing/2014/main" id="{AE9AD1CD-5FD7-41B6-A89D-DAB793BB627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135" name="Text Box 39">
          <a:extLst>
            <a:ext uri="{FF2B5EF4-FFF2-40B4-BE49-F238E27FC236}">
              <a16:creationId xmlns:a16="http://schemas.microsoft.com/office/drawing/2014/main" id="{7D80B98D-0757-49AB-9045-440C15ABE37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136" name="Text Box 40">
          <a:extLst>
            <a:ext uri="{FF2B5EF4-FFF2-40B4-BE49-F238E27FC236}">
              <a16:creationId xmlns:a16="http://schemas.microsoft.com/office/drawing/2014/main" id="{6A63FF7F-2D18-45D8-9B93-A3A85ADA5B6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137" name="Text Box 41">
          <a:extLst>
            <a:ext uri="{FF2B5EF4-FFF2-40B4-BE49-F238E27FC236}">
              <a16:creationId xmlns:a16="http://schemas.microsoft.com/office/drawing/2014/main" id="{CE344DB4-DA74-4B68-81C9-5865699712C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138" name="Text Box 42">
          <a:extLst>
            <a:ext uri="{FF2B5EF4-FFF2-40B4-BE49-F238E27FC236}">
              <a16:creationId xmlns:a16="http://schemas.microsoft.com/office/drawing/2014/main" id="{E8107209-9652-4B5F-98D5-F2F31C8AB47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139" name="Text Box 43">
          <a:extLst>
            <a:ext uri="{FF2B5EF4-FFF2-40B4-BE49-F238E27FC236}">
              <a16:creationId xmlns:a16="http://schemas.microsoft.com/office/drawing/2014/main" id="{53F920FB-51B1-464B-B831-CA31F9AFCF9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140" name="Text Box 44">
          <a:extLst>
            <a:ext uri="{FF2B5EF4-FFF2-40B4-BE49-F238E27FC236}">
              <a16:creationId xmlns:a16="http://schemas.microsoft.com/office/drawing/2014/main" id="{5AF91AD7-FDD3-40FF-8640-95F8D6F3900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141" name="Text Box 45">
          <a:extLst>
            <a:ext uri="{FF2B5EF4-FFF2-40B4-BE49-F238E27FC236}">
              <a16:creationId xmlns:a16="http://schemas.microsoft.com/office/drawing/2014/main" id="{F80F1CAD-4CAB-4D0E-AB84-5326B59557E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142" name="Text Box 46">
          <a:extLst>
            <a:ext uri="{FF2B5EF4-FFF2-40B4-BE49-F238E27FC236}">
              <a16:creationId xmlns:a16="http://schemas.microsoft.com/office/drawing/2014/main" id="{6ED093AD-A65E-47D5-BD18-6CAD350EDD4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143" name="Text Box 47">
          <a:extLst>
            <a:ext uri="{FF2B5EF4-FFF2-40B4-BE49-F238E27FC236}">
              <a16:creationId xmlns:a16="http://schemas.microsoft.com/office/drawing/2014/main" id="{F8196294-9917-40EF-AB83-D59E29EFF50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144" name="Text Box 48">
          <a:extLst>
            <a:ext uri="{FF2B5EF4-FFF2-40B4-BE49-F238E27FC236}">
              <a16:creationId xmlns:a16="http://schemas.microsoft.com/office/drawing/2014/main" id="{EA3573A5-5305-4F5D-A887-B508C07A732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145" name="Text Box 55">
          <a:extLst>
            <a:ext uri="{FF2B5EF4-FFF2-40B4-BE49-F238E27FC236}">
              <a16:creationId xmlns:a16="http://schemas.microsoft.com/office/drawing/2014/main" id="{DDDE29DA-576B-4855-AF74-A586C392055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146" name="Text Box 56">
          <a:extLst>
            <a:ext uri="{FF2B5EF4-FFF2-40B4-BE49-F238E27FC236}">
              <a16:creationId xmlns:a16="http://schemas.microsoft.com/office/drawing/2014/main" id="{46776EE0-838B-4505-BC8F-301E7672DFF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147" name="Text Box 57">
          <a:extLst>
            <a:ext uri="{FF2B5EF4-FFF2-40B4-BE49-F238E27FC236}">
              <a16:creationId xmlns:a16="http://schemas.microsoft.com/office/drawing/2014/main" id="{A48720E9-BE35-4357-BD2D-9872F031C51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148" name="Text Box 58">
          <a:extLst>
            <a:ext uri="{FF2B5EF4-FFF2-40B4-BE49-F238E27FC236}">
              <a16:creationId xmlns:a16="http://schemas.microsoft.com/office/drawing/2014/main" id="{234746E2-0DC0-4DAC-951D-D56DA6F4F17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149" name="Text Box 59">
          <a:extLst>
            <a:ext uri="{FF2B5EF4-FFF2-40B4-BE49-F238E27FC236}">
              <a16:creationId xmlns:a16="http://schemas.microsoft.com/office/drawing/2014/main" id="{15B48C6B-1BAF-4748-801A-21597FC2CDD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150" name="Text Box 60">
          <a:extLst>
            <a:ext uri="{FF2B5EF4-FFF2-40B4-BE49-F238E27FC236}">
              <a16:creationId xmlns:a16="http://schemas.microsoft.com/office/drawing/2014/main" id="{0C4B355B-27B3-40DC-AEFD-3627DD86427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151" name="Text Box 61">
          <a:extLst>
            <a:ext uri="{FF2B5EF4-FFF2-40B4-BE49-F238E27FC236}">
              <a16:creationId xmlns:a16="http://schemas.microsoft.com/office/drawing/2014/main" id="{7FBD3D24-0F99-40A4-99C4-5AC4B4F24E5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152" name="Text Box 62">
          <a:extLst>
            <a:ext uri="{FF2B5EF4-FFF2-40B4-BE49-F238E27FC236}">
              <a16:creationId xmlns:a16="http://schemas.microsoft.com/office/drawing/2014/main" id="{4900EBF5-2D18-4A71-B5B9-F22A6305F8D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153" name="Text Box 63">
          <a:extLst>
            <a:ext uri="{FF2B5EF4-FFF2-40B4-BE49-F238E27FC236}">
              <a16:creationId xmlns:a16="http://schemas.microsoft.com/office/drawing/2014/main" id="{F67F7973-41C8-49FB-9CD5-44B83A4679B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154" name="Text Box 64">
          <a:extLst>
            <a:ext uri="{FF2B5EF4-FFF2-40B4-BE49-F238E27FC236}">
              <a16:creationId xmlns:a16="http://schemas.microsoft.com/office/drawing/2014/main" id="{47E36170-1603-44C2-90EC-5F1D2600655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155" name="Text Box 66">
          <a:extLst>
            <a:ext uri="{FF2B5EF4-FFF2-40B4-BE49-F238E27FC236}">
              <a16:creationId xmlns:a16="http://schemas.microsoft.com/office/drawing/2014/main" id="{CFFF2154-CF03-4738-9A75-043138CCAA9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156" name="Text Box 67">
          <a:extLst>
            <a:ext uri="{FF2B5EF4-FFF2-40B4-BE49-F238E27FC236}">
              <a16:creationId xmlns:a16="http://schemas.microsoft.com/office/drawing/2014/main" id="{7524E895-53F5-429A-B79E-CDE719FFB9B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157" name="Text Box 68">
          <a:extLst>
            <a:ext uri="{FF2B5EF4-FFF2-40B4-BE49-F238E27FC236}">
              <a16:creationId xmlns:a16="http://schemas.microsoft.com/office/drawing/2014/main" id="{3F14B979-FBFE-483A-A8B0-E14553B54CA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158" name="Text Box 69">
          <a:extLst>
            <a:ext uri="{FF2B5EF4-FFF2-40B4-BE49-F238E27FC236}">
              <a16:creationId xmlns:a16="http://schemas.microsoft.com/office/drawing/2014/main" id="{9A9B03BF-46F3-4211-81E8-50067BA30CF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159" name="Text Box 70">
          <a:extLst>
            <a:ext uri="{FF2B5EF4-FFF2-40B4-BE49-F238E27FC236}">
              <a16:creationId xmlns:a16="http://schemas.microsoft.com/office/drawing/2014/main" id="{29CCCED9-A33E-49FE-98D1-32EC657F9B8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160" name="Text Box 71">
          <a:extLst>
            <a:ext uri="{FF2B5EF4-FFF2-40B4-BE49-F238E27FC236}">
              <a16:creationId xmlns:a16="http://schemas.microsoft.com/office/drawing/2014/main" id="{119C9567-FC7F-45D7-85A7-1BF71625CF0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161" name="Text Box 72">
          <a:extLst>
            <a:ext uri="{FF2B5EF4-FFF2-40B4-BE49-F238E27FC236}">
              <a16:creationId xmlns:a16="http://schemas.microsoft.com/office/drawing/2014/main" id="{C2742DF5-DA61-4903-99B4-731BB90555B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162" name="Text Box 73">
          <a:extLst>
            <a:ext uri="{FF2B5EF4-FFF2-40B4-BE49-F238E27FC236}">
              <a16:creationId xmlns:a16="http://schemas.microsoft.com/office/drawing/2014/main" id="{A4BAC250-846D-4DB3-9128-86F8C6B965E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163" name="Text Box 74">
          <a:extLst>
            <a:ext uri="{FF2B5EF4-FFF2-40B4-BE49-F238E27FC236}">
              <a16:creationId xmlns:a16="http://schemas.microsoft.com/office/drawing/2014/main" id="{F9A490E4-1F31-4D8D-A0AC-4D49C6D47B4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164" name="Text Box 75">
          <a:extLst>
            <a:ext uri="{FF2B5EF4-FFF2-40B4-BE49-F238E27FC236}">
              <a16:creationId xmlns:a16="http://schemas.microsoft.com/office/drawing/2014/main" id="{DB4C891D-D0B1-4C7E-98B6-4A04F40C6D4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165" name="Text Box 77">
          <a:extLst>
            <a:ext uri="{FF2B5EF4-FFF2-40B4-BE49-F238E27FC236}">
              <a16:creationId xmlns:a16="http://schemas.microsoft.com/office/drawing/2014/main" id="{05957131-4E90-4C70-89D3-03D0BDE66CD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166" name="Text Box 78">
          <a:extLst>
            <a:ext uri="{FF2B5EF4-FFF2-40B4-BE49-F238E27FC236}">
              <a16:creationId xmlns:a16="http://schemas.microsoft.com/office/drawing/2014/main" id="{CB1C0B0C-1D4D-441A-B01C-15407D5EC4A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167" name="Text Box 80">
          <a:extLst>
            <a:ext uri="{FF2B5EF4-FFF2-40B4-BE49-F238E27FC236}">
              <a16:creationId xmlns:a16="http://schemas.microsoft.com/office/drawing/2014/main" id="{9AD532ED-43FF-46FB-9B8E-DF7F1734012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168" name="Text Box 8">
          <a:extLst>
            <a:ext uri="{FF2B5EF4-FFF2-40B4-BE49-F238E27FC236}">
              <a16:creationId xmlns:a16="http://schemas.microsoft.com/office/drawing/2014/main" id="{8076E904-BC46-4FF1-8FAE-A01970C5FF5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169" name="Text Box 9">
          <a:extLst>
            <a:ext uri="{FF2B5EF4-FFF2-40B4-BE49-F238E27FC236}">
              <a16:creationId xmlns:a16="http://schemas.microsoft.com/office/drawing/2014/main" id="{20BD3744-0B23-49CA-A44C-3498D8C1347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170" name="Text Box 10">
          <a:extLst>
            <a:ext uri="{FF2B5EF4-FFF2-40B4-BE49-F238E27FC236}">
              <a16:creationId xmlns:a16="http://schemas.microsoft.com/office/drawing/2014/main" id="{F476AAC6-7A53-459E-8FE2-76BCF0CB1C1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171" name="Text Box 11">
          <a:extLst>
            <a:ext uri="{FF2B5EF4-FFF2-40B4-BE49-F238E27FC236}">
              <a16:creationId xmlns:a16="http://schemas.microsoft.com/office/drawing/2014/main" id="{1D39694F-1695-44BE-81CC-6247469670D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172" name="Text Box 12">
          <a:extLst>
            <a:ext uri="{FF2B5EF4-FFF2-40B4-BE49-F238E27FC236}">
              <a16:creationId xmlns:a16="http://schemas.microsoft.com/office/drawing/2014/main" id="{882886B2-FDCE-4733-900A-006E66B0060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173" name="Text Box 49">
          <a:extLst>
            <a:ext uri="{FF2B5EF4-FFF2-40B4-BE49-F238E27FC236}">
              <a16:creationId xmlns:a16="http://schemas.microsoft.com/office/drawing/2014/main" id="{E357CBFD-EFA5-4039-95B0-80117E7EAAA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174" name="Text Box 50">
          <a:extLst>
            <a:ext uri="{FF2B5EF4-FFF2-40B4-BE49-F238E27FC236}">
              <a16:creationId xmlns:a16="http://schemas.microsoft.com/office/drawing/2014/main" id="{48CA87F7-5166-4604-BAA5-06F5625C54A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175" name="Text Box 52">
          <a:extLst>
            <a:ext uri="{FF2B5EF4-FFF2-40B4-BE49-F238E27FC236}">
              <a16:creationId xmlns:a16="http://schemas.microsoft.com/office/drawing/2014/main" id="{823BCAB3-AAA4-46AD-B769-D39966192B9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176" name="Text Box 53">
          <a:extLst>
            <a:ext uri="{FF2B5EF4-FFF2-40B4-BE49-F238E27FC236}">
              <a16:creationId xmlns:a16="http://schemas.microsoft.com/office/drawing/2014/main" id="{F8FA94B1-C4DE-4362-A2F9-DC511313689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177" name="Text Box 39">
          <a:extLst>
            <a:ext uri="{FF2B5EF4-FFF2-40B4-BE49-F238E27FC236}">
              <a16:creationId xmlns:a16="http://schemas.microsoft.com/office/drawing/2014/main" id="{C5EDA12B-8ADD-4010-B5AD-87559486ED6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178" name="Text Box 40">
          <a:extLst>
            <a:ext uri="{FF2B5EF4-FFF2-40B4-BE49-F238E27FC236}">
              <a16:creationId xmlns:a16="http://schemas.microsoft.com/office/drawing/2014/main" id="{CE806560-31EC-48E3-BF60-8A3CF13E62C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179" name="Text Box 41">
          <a:extLst>
            <a:ext uri="{FF2B5EF4-FFF2-40B4-BE49-F238E27FC236}">
              <a16:creationId xmlns:a16="http://schemas.microsoft.com/office/drawing/2014/main" id="{A3190ADE-1756-4058-9493-71F76A481FB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180" name="Text Box 42">
          <a:extLst>
            <a:ext uri="{FF2B5EF4-FFF2-40B4-BE49-F238E27FC236}">
              <a16:creationId xmlns:a16="http://schemas.microsoft.com/office/drawing/2014/main" id="{892CB257-84E4-48BF-862A-63334E0AE48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181" name="Text Box 43">
          <a:extLst>
            <a:ext uri="{FF2B5EF4-FFF2-40B4-BE49-F238E27FC236}">
              <a16:creationId xmlns:a16="http://schemas.microsoft.com/office/drawing/2014/main" id="{8BDBF8A6-F687-4C34-AB74-595E0956C86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182" name="Text Box 44">
          <a:extLst>
            <a:ext uri="{FF2B5EF4-FFF2-40B4-BE49-F238E27FC236}">
              <a16:creationId xmlns:a16="http://schemas.microsoft.com/office/drawing/2014/main" id="{C0BB13A3-AB09-4992-A8E3-7B5123C2AB2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183" name="Text Box 45">
          <a:extLst>
            <a:ext uri="{FF2B5EF4-FFF2-40B4-BE49-F238E27FC236}">
              <a16:creationId xmlns:a16="http://schemas.microsoft.com/office/drawing/2014/main" id="{93847185-35EB-4D83-9A09-BB625DCB970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184" name="Text Box 46">
          <a:extLst>
            <a:ext uri="{FF2B5EF4-FFF2-40B4-BE49-F238E27FC236}">
              <a16:creationId xmlns:a16="http://schemas.microsoft.com/office/drawing/2014/main" id="{3285FE9C-24C2-4839-BA66-C8B915102D2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185" name="Text Box 47">
          <a:extLst>
            <a:ext uri="{FF2B5EF4-FFF2-40B4-BE49-F238E27FC236}">
              <a16:creationId xmlns:a16="http://schemas.microsoft.com/office/drawing/2014/main" id="{82E88B7A-A0F5-447D-96EE-54ADCA6B971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186" name="Text Box 48">
          <a:extLst>
            <a:ext uri="{FF2B5EF4-FFF2-40B4-BE49-F238E27FC236}">
              <a16:creationId xmlns:a16="http://schemas.microsoft.com/office/drawing/2014/main" id="{C03FDDF5-6E0F-41AF-B13C-B082D470CA7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187" name="Text Box 55">
          <a:extLst>
            <a:ext uri="{FF2B5EF4-FFF2-40B4-BE49-F238E27FC236}">
              <a16:creationId xmlns:a16="http://schemas.microsoft.com/office/drawing/2014/main" id="{A00C4F15-2095-47A6-B1F0-4E63B964B0D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188" name="Text Box 56">
          <a:extLst>
            <a:ext uri="{FF2B5EF4-FFF2-40B4-BE49-F238E27FC236}">
              <a16:creationId xmlns:a16="http://schemas.microsoft.com/office/drawing/2014/main" id="{DB4F1C9A-F1A9-47D3-9C43-FE9373408A0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189" name="Text Box 57">
          <a:extLst>
            <a:ext uri="{FF2B5EF4-FFF2-40B4-BE49-F238E27FC236}">
              <a16:creationId xmlns:a16="http://schemas.microsoft.com/office/drawing/2014/main" id="{93B16107-4D6F-4CAC-AF66-CC0AA29A32E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190" name="Text Box 58">
          <a:extLst>
            <a:ext uri="{FF2B5EF4-FFF2-40B4-BE49-F238E27FC236}">
              <a16:creationId xmlns:a16="http://schemas.microsoft.com/office/drawing/2014/main" id="{75AA5FBA-F03E-4BE1-B726-7FDFEB6B7C0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191" name="Text Box 59">
          <a:extLst>
            <a:ext uri="{FF2B5EF4-FFF2-40B4-BE49-F238E27FC236}">
              <a16:creationId xmlns:a16="http://schemas.microsoft.com/office/drawing/2014/main" id="{68CE1369-0AAE-43A7-8AA5-EA600A94DF3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192" name="Text Box 60">
          <a:extLst>
            <a:ext uri="{FF2B5EF4-FFF2-40B4-BE49-F238E27FC236}">
              <a16:creationId xmlns:a16="http://schemas.microsoft.com/office/drawing/2014/main" id="{8466A265-FC42-4356-901C-0B997A16B1E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193" name="Text Box 61">
          <a:extLst>
            <a:ext uri="{FF2B5EF4-FFF2-40B4-BE49-F238E27FC236}">
              <a16:creationId xmlns:a16="http://schemas.microsoft.com/office/drawing/2014/main" id="{CBD3BD6A-BE49-4F45-87CA-2895F2A2F1C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194" name="Text Box 62">
          <a:extLst>
            <a:ext uri="{FF2B5EF4-FFF2-40B4-BE49-F238E27FC236}">
              <a16:creationId xmlns:a16="http://schemas.microsoft.com/office/drawing/2014/main" id="{B3889BF3-9791-487E-97FC-06232B0E0F3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195" name="Text Box 63">
          <a:extLst>
            <a:ext uri="{FF2B5EF4-FFF2-40B4-BE49-F238E27FC236}">
              <a16:creationId xmlns:a16="http://schemas.microsoft.com/office/drawing/2014/main" id="{35331C21-FA06-4251-85EC-16A4A0E8448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196" name="Text Box 64">
          <a:extLst>
            <a:ext uri="{FF2B5EF4-FFF2-40B4-BE49-F238E27FC236}">
              <a16:creationId xmlns:a16="http://schemas.microsoft.com/office/drawing/2014/main" id="{B6EB901D-D3CB-4680-AD06-5BB08463C33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197" name="Text Box 66">
          <a:extLst>
            <a:ext uri="{FF2B5EF4-FFF2-40B4-BE49-F238E27FC236}">
              <a16:creationId xmlns:a16="http://schemas.microsoft.com/office/drawing/2014/main" id="{60443931-5B94-4DBF-B46A-3FC871804F3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198" name="Text Box 67">
          <a:extLst>
            <a:ext uri="{FF2B5EF4-FFF2-40B4-BE49-F238E27FC236}">
              <a16:creationId xmlns:a16="http://schemas.microsoft.com/office/drawing/2014/main" id="{6B42E8B8-DE86-470E-B480-AB189B77B96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199" name="Text Box 68">
          <a:extLst>
            <a:ext uri="{FF2B5EF4-FFF2-40B4-BE49-F238E27FC236}">
              <a16:creationId xmlns:a16="http://schemas.microsoft.com/office/drawing/2014/main" id="{53B7A2D0-18DE-4E77-906F-01B6C14C486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200" name="Text Box 69">
          <a:extLst>
            <a:ext uri="{FF2B5EF4-FFF2-40B4-BE49-F238E27FC236}">
              <a16:creationId xmlns:a16="http://schemas.microsoft.com/office/drawing/2014/main" id="{7E6518E9-837F-4F3E-984D-5F5B9D2AF26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201" name="Text Box 70">
          <a:extLst>
            <a:ext uri="{FF2B5EF4-FFF2-40B4-BE49-F238E27FC236}">
              <a16:creationId xmlns:a16="http://schemas.microsoft.com/office/drawing/2014/main" id="{5E58A618-BD10-4205-8B37-67A5DC6FB40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202" name="Text Box 71">
          <a:extLst>
            <a:ext uri="{FF2B5EF4-FFF2-40B4-BE49-F238E27FC236}">
              <a16:creationId xmlns:a16="http://schemas.microsoft.com/office/drawing/2014/main" id="{ED947985-538E-45C4-A26C-C1400879906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203" name="Text Box 72">
          <a:extLst>
            <a:ext uri="{FF2B5EF4-FFF2-40B4-BE49-F238E27FC236}">
              <a16:creationId xmlns:a16="http://schemas.microsoft.com/office/drawing/2014/main" id="{88B01ED9-B55D-4358-9299-FC570B84950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204" name="Text Box 73">
          <a:extLst>
            <a:ext uri="{FF2B5EF4-FFF2-40B4-BE49-F238E27FC236}">
              <a16:creationId xmlns:a16="http://schemas.microsoft.com/office/drawing/2014/main" id="{BCB11D48-77D3-4CB5-9B81-77ED4C0C0E4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205" name="Text Box 74">
          <a:extLst>
            <a:ext uri="{FF2B5EF4-FFF2-40B4-BE49-F238E27FC236}">
              <a16:creationId xmlns:a16="http://schemas.microsoft.com/office/drawing/2014/main" id="{05681C27-E6C6-48C8-AE64-8935109219E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206" name="Text Box 75">
          <a:extLst>
            <a:ext uri="{FF2B5EF4-FFF2-40B4-BE49-F238E27FC236}">
              <a16:creationId xmlns:a16="http://schemas.microsoft.com/office/drawing/2014/main" id="{BA8C1E60-0EE1-41E9-9AD0-3658E762B8B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207" name="Text Box 77">
          <a:extLst>
            <a:ext uri="{FF2B5EF4-FFF2-40B4-BE49-F238E27FC236}">
              <a16:creationId xmlns:a16="http://schemas.microsoft.com/office/drawing/2014/main" id="{1A45E489-17DF-4C10-86C0-1A1FA872F50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208" name="Text Box 78">
          <a:extLst>
            <a:ext uri="{FF2B5EF4-FFF2-40B4-BE49-F238E27FC236}">
              <a16:creationId xmlns:a16="http://schemas.microsoft.com/office/drawing/2014/main" id="{5F076916-6F99-4BC9-9D63-39525A2D740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209" name="Text Box 80">
          <a:extLst>
            <a:ext uri="{FF2B5EF4-FFF2-40B4-BE49-F238E27FC236}">
              <a16:creationId xmlns:a16="http://schemas.microsoft.com/office/drawing/2014/main" id="{EDD48649-6077-45D5-8332-6F270522A7B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210" name="Text Box 81">
          <a:extLst>
            <a:ext uri="{FF2B5EF4-FFF2-40B4-BE49-F238E27FC236}">
              <a16:creationId xmlns:a16="http://schemas.microsoft.com/office/drawing/2014/main" id="{4F883A0F-ED88-4235-ADD0-AC1B9B41384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211" name="Text Box 39">
          <a:extLst>
            <a:ext uri="{FF2B5EF4-FFF2-40B4-BE49-F238E27FC236}">
              <a16:creationId xmlns:a16="http://schemas.microsoft.com/office/drawing/2014/main" id="{E229CB17-C104-4980-B16C-CAB948AC836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212" name="Text Box 40">
          <a:extLst>
            <a:ext uri="{FF2B5EF4-FFF2-40B4-BE49-F238E27FC236}">
              <a16:creationId xmlns:a16="http://schemas.microsoft.com/office/drawing/2014/main" id="{2DD8F858-2658-4A61-AD2B-DD6BFA8A153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213" name="Text Box 41">
          <a:extLst>
            <a:ext uri="{FF2B5EF4-FFF2-40B4-BE49-F238E27FC236}">
              <a16:creationId xmlns:a16="http://schemas.microsoft.com/office/drawing/2014/main" id="{238E5CC0-52F8-4D39-8D0A-CFCD3A213D5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214" name="Text Box 42">
          <a:extLst>
            <a:ext uri="{FF2B5EF4-FFF2-40B4-BE49-F238E27FC236}">
              <a16:creationId xmlns:a16="http://schemas.microsoft.com/office/drawing/2014/main" id="{EE93542E-76CC-456D-AD4D-C39E72227CF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215" name="Text Box 43">
          <a:extLst>
            <a:ext uri="{FF2B5EF4-FFF2-40B4-BE49-F238E27FC236}">
              <a16:creationId xmlns:a16="http://schemas.microsoft.com/office/drawing/2014/main" id="{BC2EAF27-B852-4F2C-B30E-DE05E2EC75D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216" name="Text Box 44">
          <a:extLst>
            <a:ext uri="{FF2B5EF4-FFF2-40B4-BE49-F238E27FC236}">
              <a16:creationId xmlns:a16="http://schemas.microsoft.com/office/drawing/2014/main" id="{D80BF32B-23E0-4FCD-AFB7-405E5351BAF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217" name="Text Box 45">
          <a:extLst>
            <a:ext uri="{FF2B5EF4-FFF2-40B4-BE49-F238E27FC236}">
              <a16:creationId xmlns:a16="http://schemas.microsoft.com/office/drawing/2014/main" id="{DD0D2B72-C920-4AC0-B0A2-F83660C502A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218" name="Text Box 46">
          <a:extLst>
            <a:ext uri="{FF2B5EF4-FFF2-40B4-BE49-F238E27FC236}">
              <a16:creationId xmlns:a16="http://schemas.microsoft.com/office/drawing/2014/main" id="{7AF6FDD6-74B6-4CEF-A9E3-CB7213E0FE9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219" name="Text Box 47">
          <a:extLst>
            <a:ext uri="{FF2B5EF4-FFF2-40B4-BE49-F238E27FC236}">
              <a16:creationId xmlns:a16="http://schemas.microsoft.com/office/drawing/2014/main" id="{28B84EEB-2CD8-4467-BA7E-8E36B12C085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220" name="Text Box 48">
          <a:extLst>
            <a:ext uri="{FF2B5EF4-FFF2-40B4-BE49-F238E27FC236}">
              <a16:creationId xmlns:a16="http://schemas.microsoft.com/office/drawing/2014/main" id="{B4DDA06F-1692-44F5-A474-BCC8EA379E3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221" name="Text Box 55">
          <a:extLst>
            <a:ext uri="{FF2B5EF4-FFF2-40B4-BE49-F238E27FC236}">
              <a16:creationId xmlns:a16="http://schemas.microsoft.com/office/drawing/2014/main" id="{4C8459F7-DC82-4BDC-A9D6-DC861F4B8B8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222" name="Text Box 56">
          <a:extLst>
            <a:ext uri="{FF2B5EF4-FFF2-40B4-BE49-F238E27FC236}">
              <a16:creationId xmlns:a16="http://schemas.microsoft.com/office/drawing/2014/main" id="{CF6E966F-E58D-4166-A936-C9277839CA5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223" name="Text Box 57">
          <a:extLst>
            <a:ext uri="{FF2B5EF4-FFF2-40B4-BE49-F238E27FC236}">
              <a16:creationId xmlns:a16="http://schemas.microsoft.com/office/drawing/2014/main" id="{14D09AC4-3FCC-4C90-9464-483201F4D2F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224" name="Text Box 58">
          <a:extLst>
            <a:ext uri="{FF2B5EF4-FFF2-40B4-BE49-F238E27FC236}">
              <a16:creationId xmlns:a16="http://schemas.microsoft.com/office/drawing/2014/main" id="{3BE128D7-4987-4E13-A877-B9DB370370D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225" name="Text Box 59">
          <a:extLst>
            <a:ext uri="{FF2B5EF4-FFF2-40B4-BE49-F238E27FC236}">
              <a16:creationId xmlns:a16="http://schemas.microsoft.com/office/drawing/2014/main" id="{DBCC05EC-F557-453F-91CC-DCACF3B6CDC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226" name="Text Box 60">
          <a:extLst>
            <a:ext uri="{FF2B5EF4-FFF2-40B4-BE49-F238E27FC236}">
              <a16:creationId xmlns:a16="http://schemas.microsoft.com/office/drawing/2014/main" id="{B260F8F6-C3C2-47A3-90C7-E3542E9056C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227" name="Text Box 61">
          <a:extLst>
            <a:ext uri="{FF2B5EF4-FFF2-40B4-BE49-F238E27FC236}">
              <a16:creationId xmlns:a16="http://schemas.microsoft.com/office/drawing/2014/main" id="{50C57ABF-AE44-4716-A830-04AED194EFF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228" name="Text Box 62">
          <a:extLst>
            <a:ext uri="{FF2B5EF4-FFF2-40B4-BE49-F238E27FC236}">
              <a16:creationId xmlns:a16="http://schemas.microsoft.com/office/drawing/2014/main" id="{0597C218-ED49-4FF7-9A55-2670443A19C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229" name="Text Box 63">
          <a:extLst>
            <a:ext uri="{FF2B5EF4-FFF2-40B4-BE49-F238E27FC236}">
              <a16:creationId xmlns:a16="http://schemas.microsoft.com/office/drawing/2014/main" id="{6E4737C2-E460-4DED-BF10-285230CF961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230" name="Text Box 64">
          <a:extLst>
            <a:ext uri="{FF2B5EF4-FFF2-40B4-BE49-F238E27FC236}">
              <a16:creationId xmlns:a16="http://schemas.microsoft.com/office/drawing/2014/main" id="{577F8AF3-F157-48CA-B168-B4A7C35AA3A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231" name="Text Box 66">
          <a:extLst>
            <a:ext uri="{FF2B5EF4-FFF2-40B4-BE49-F238E27FC236}">
              <a16:creationId xmlns:a16="http://schemas.microsoft.com/office/drawing/2014/main" id="{06E6376F-FC07-4F74-9206-84A310A77F2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232" name="Text Box 67">
          <a:extLst>
            <a:ext uri="{FF2B5EF4-FFF2-40B4-BE49-F238E27FC236}">
              <a16:creationId xmlns:a16="http://schemas.microsoft.com/office/drawing/2014/main" id="{8F04AF1B-D737-4D4B-B301-D1772140210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233" name="Text Box 68">
          <a:extLst>
            <a:ext uri="{FF2B5EF4-FFF2-40B4-BE49-F238E27FC236}">
              <a16:creationId xmlns:a16="http://schemas.microsoft.com/office/drawing/2014/main" id="{669E5C13-D65C-43DF-8E52-259CD2A0A78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234" name="Text Box 69">
          <a:extLst>
            <a:ext uri="{FF2B5EF4-FFF2-40B4-BE49-F238E27FC236}">
              <a16:creationId xmlns:a16="http://schemas.microsoft.com/office/drawing/2014/main" id="{23219CED-EDB9-4927-8118-5A6842AC918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235" name="Text Box 70">
          <a:extLst>
            <a:ext uri="{FF2B5EF4-FFF2-40B4-BE49-F238E27FC236}">
              <a16:creationId xmlns:a16="http://schemas.microsoft.com/office/drawing/2014/main" id="{C1D413E5-99B1-4C2B-AF7A-0222E7CBCE9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236" name="Text Box 71">
          <a:extLst>
            <a:ext uri="{FF2B5EF4-FFF2-40B4-BE49-F238E27FC236}">
              <a16:creationId xmlns:a16="http://schemas.microsoft.com/office/drawing/2014/main" id="{3641A6D9-D66F-4BD9-B595-4D0D64B5583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237" name="Text Box 72">
          <a:extLst>
            <a:ext uri="{FF2B5EF4-FFF2-40B4-BE49-F238E27FC236}">
              <a16:creationId xmlns:a16="http://schemas.microsoft.com/office/drawing/2014/main" id="{10B3D60C-D353-4CA8-8043-9C6EC76D6C5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238" name="Text Box 73">
          <a:extLst>
            <a:ext uri="{FF2B5EF4-FFF2-40B4-BE49-F238E27FC236}">
              <a16:creationId xmlns:a16="http://schemas.microsoft.com/office/drawing/2014/main" id="{BFF500FD-E4C3-4417-9827-6EB4FA01CA7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239" name="Text Box 74">
          <a:extLst>
            <a:ext uri="{FF2B5EF4-FFF2-40B4-BE49-F238E27FC236}">
              <a16:creationId xmlns:a16="http://schemas.microsoft.com/office/drawing/2014/main" id="{58E0DA77-0BE8-4231-94D3-46CBF751094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240" name="Text Box 75">
          <a:extLst>
            <a:ext uri="{FF2B5EF4-FFF2-40B4-BE49-F238E27FC236}">
              <a16:creationId xmlns:a16="http://schemas.microsoft.com/office/drawing/2014/main" id="{6385EF50-4E83-4AF0-8469-84EF17EACA3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241" name="Text Box 77">
          <a:extLst>
            <a:ext uri="{FF2B5EF4-FFF2-40B4-BE49-F238E27FC236}">
              <a16:creationId xmlns:a16="http://schemas.microsoft.com/office/drawing/2014/main" id="{5C6E9839-02A3-4E2A-83F9-009ECF5A4DF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242" name="Text Box 78">
          <a:extLst>
            <a:ext uri="{FF2B5EF4-FFF2-40B4-BE49-F238E27FC236}">
              <a16:creationId xmlns:a16="http://schemas.microsoft.com/office/drawing/2014/main" id="{461B1C27-34E1-4FC7-AB6D-0CFE3C0315B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243" name="Text Box 80">
          <a:extLst>
            <a:ext uri="{FF2B5EF4-FFF2-40B4-BE49-F238E27FC236}">
              <a16:creationId xmlns:a16="http://schemas.microsoft.com/office/drawing/2014/main" id="{E672A3D8-12BE-4BAF-817D-26E4DD48E40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244" name="Text Box 81">
          <a:extLst>
            <a:ext uri="{FF2B5EF4-FFF2-40B4-BE49-F238E27FC236}">
              <a16:creationId xmlns:a16="http://schemas.microsoft.com/office/drawing/2014/main" id="{0E639F09-8A60-4A44-A0E8-B3076417F06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245" name="Text Box 39">
          <a:extLst>
            <a:ext uri="{FF2B5EF4-FFF2-40B4-BE49-F238E27FC236}">
              <a16:creationId xmlns:a16="http://schemas.microsoft.com/office/drawing/2014/main" id="{A5F83C23-B6AB-4C3F-ACFD-7AD0572D0BF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246" name="Text Box 40">
          <a:extLst>
            <a:ext uri="{FF2B5EF4-FFF2-40B4-BE49-F238E27FC236}">
              <a16:creationId xmlns:a16="http://schemas.microsoft.com/office/drawing/2014/main" id="{0B69FC29-3DAD-4AA3-9153-26535533A5A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247" name="Text Box 41">
          <a:extLst>
            <a:ext uri="{FF2B5EF4-FFF2-40B4-BE49-F238E27FC236}">
              <a16:creationId xmlns:a16="http://schemas.microsoft.com/office/drawing/2014/main" id="{D2E25F45-FBBB-407C-99E5-5EB0ECD7356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248" name="Text Box 42">
          <a:extLst>
            <a:ext uri="{FF2B5EF4-FFF2-40B4-BE49-F238E27FC236}">
              <a16:creationId xmlns:a16="http://schemas.microsoft.com/office/drawing/2014/main" id="{6771F513-F10C-457C-BF77-0C61999F52D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249" name="Text Box 43">
          <a:extLst>
            <a:ext uri="{FF2B5EF4-FFF2-40B4-BE49-F238E27FC236}">
              <a16:creationId xmlns:a16="http://schemas.microsoft.com/office/drawing/2014/main" id="{3257B36D-FAB7-49CC-AB09-2905D400204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250" name="Text Box 44">
          <a:extLst>
            <a:ext uri="{FF2B5EF4-FFF2-40B4-BE49-F238E27FC236}">
              <a16:creationId xmlns:a16="http://schemas.microsoft.com/office/drawing/2014/main" id="{F4F30B85-B8F1-42B7-8BE2-5A602F7A712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251" name="Text Box 45">
          <a:extLst>
            <a:ext uri="{FF2B5EF4-FFF2-40B4-BE49-F238E27FC236}">
              <a16:creationId xmlns:a16="http://schemas.microsoft.com/office/drawing/2014/main" id="{E9618FF6-AB79-4C79-9A34-85494200DC4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252" name="Text Box 46">
          <a:extLst>
            <a:ext uri="{FF2B5EF4-FFF2-40B4-BE49-F238E27FC236}">
              <a16:creationId xmlns:a16="http://schemas.microsoft.com/office/drawing/2014/main" id="{750FB589-A56E-4053-8101-35CD72BDDE0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253" name="Text Box 47">
          <a:extLst>
            <a:ext uri="{FF2B5EF4-FFF2-40B4-BE49-F238E27FC236}">
              <a16:creationId xmlns:a16="http://schemas.microsoft.com/office/drawing/2014/main" id="{7B8246C5-34A9-406E-95F9-F0A9978F73D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254" name="Text Box 48">
          <a:extLst>
            <a:ext uri="{FF2B5EF4-FFF2-40B4-BE49-F238E27FC236}">
              <a16:creationId xmlns:a16="http://schemas.microsoft.com/office/drawing/2014/main" id="{979393EB-5112-4DD1-8915-4F7829EC630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255" name="Text Box 55">
          <a:extLst>
            <a:ext uri="{FF2B5EF4-FFF2-40B4-BE49-F238E27FC236}">
              <a16:creationId xmlns:a16="http://schemas.microsoft.com/office/drawing/2014/main" id="{C3E141AF-2CA7-47AE-B672-4F069F55472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256" name="Text Box 56">
          <a:extLst>
            <a:ext uri="{FF2B5EF4-FFF2-40B4-BE49-F238E27FC236}">
              <a16:creationId xmlns:a16="http://schemas.microsoft.com/office/drawing/2014/main" id="{32826ADE-34DD-436A-8CD6-333EA9700F5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257" name="Text Box 57">
          <a:extLst>
            <a:ext uri="{FF2B5EF4-FFF2-40B4-BE49-F238E27FC236}">
              <a16:creationId xmlns:a16="http://schemas.microsoft.com/office/drawing/2014/main" id="{4A0ADA0E-CA26-41A8-8077-9744FA85549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258" name="Text Box 58">
          <a:extLst>
            <a:ext uri="{FF2B5EF4-FFF2-40B4-BE49-F238E27FC236}">
              <a16:creationId xmlns:a16="http://schemas.microsoft.com/office/drawing/2014/main" id="{3C40A66A-1B21-4753-BD39-4299976C1D8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259" name="Text Box 59">
          <a:extLst>
            <a:ext uri="{FF2B5EF4-FFF2-40B4-BE49-F238E27FC236}">
              <a16:creationId xmlns:a16="http://schemas.microsoft.com/office/drawing/2014/main" id="{9E6F845C-B24A-434A-AFE5-B5C0394D5D9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260" name="Text Box 60">
          <a:extLst>
            <a:ext uri="{FF2B5EF4-FFF2-40B4-BE49-F238E27FC236}">
              <a16:creationId xmlns:a16="http://schemas.microsoft.com/office/drawing/2014/main" id="{922C6C7E-E4DD-4A06-9923-2ADAE327945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261" name="Text Box 61">
          <a:extLst>
            <a:ext uri="{FF2B5EF4-FFF2-40B4-BE49-F238E27FC236}">
              <a16:creationId xmlns:a16="http://schemas.microsoft.com/office/drawing/2014/main" id="{69B50258-01C7-4921-A855-410B2E84EF0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262" name="Text Box 62">
          <a:extLst>
            <a:ext uri="{FF2B5EF4-FFF2-40B4-BE49-F238E27FC236}">
              <a16:creationId xmlns:a16="http://schemas.microsoft.com/office/drawing/2014/main" id="{9E19AA97-E0BB-48A6-9759-1FC9D72D294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263" name="Text Box 63">
          <a:extLst>
            <a:ext uri="{FF2B5EF4-FFF2-40B4-BE49-F238E27FC236}">
              <a16:creationId xmlns:a16="http://schemas.microsoft.com/office/drawing/2014/main" id="{1A59F4A8-59DD-4AB2-9EB2-87E7F060977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264" name="Text Box 64">
          <a:extLst>
            <a:ext uri="{FF2B5EF4-FFF2-40B4-BE49-F238E27FC236}">
              <a16:creationId xmlns:a16="http://schemas.microsoft.com/office/drawing/2014/main" id="{CF51EE66-F3CC-4C1F-BD4A-27D7A5F5F9A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265" name="Text Box 66">
          <a:extLst>
            <a:ext uri="{FF2B5EF4-FFF2-40B4-BE49-F238E27FC236}">
              <a16:creationId xmlns:a16="http://schemas.microsoft.com/office/drawing/2014/main" id="{AAF90F94-DDE8-4F0A-88EE-97E01129E14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266" name="Text Box 67">
          <a:extLst>
            <a:ext uri="{FF2B5EF4-FFF2-40B4-BE49-F238E27FC236}">
              <a16:creationId xmlns:a16="http://schemas.microsoft.com/office/drawing/2014/main" id="{5A6404F3-2394-40C8-A0E9-CFE1C0E55C8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267" name="Text Box 68">
          <a:extLst>
            <a:ext uri="{FF2B5EF4-FFF2-40B4-BE49-F238E27FC236}">
              <a16:creationId xmlns:a16="http://schemas.microsoft.com/office/drawing/2014/main" id="{7F77831C-DCDF-4BA2-8F59-E3DB6C6597E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268" name="Text Box 69">
          <a:extLst>
            <a:ext uri="{FF2B5EF4-FFF2-40B4-BE49-F238E27FC236}">
              <a16:creationId xmlns:a16="http://schemas.microsoft.com/office/drawing/2014/main" id="{39FC8960-90EC-4F82-9366-4B528532EB6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269" name="Text Box 70">
          <a:extLst>
            <a:ext uri="{FF2B5EF4-FFF2-40B4-BE49-F238E27FC236}">
              <a16:creationId xmlns:a16="http://schemas.microsoft.com/office/drawing/2014/main" id="{8293D007-7D62-4ACC-82DB-C725E60D75E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270" name="Text Box 71">
          <a:extLst>
            <a:ext uri="{FF2B5EF4-FFF2-40B4-BE49-F238E27FC236}">
              <a16:creationId xmlns:a16="http://schemas.microsoft.com/office/drawing/2014/main" id="{FFA87184-8147-4403-8509-1AF35773030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271" name="Text Box 72">
          <a:extLst>
            <a:ext uri="{FF2B5EF4-FFF2-40B4-BE49-F238E27FC236}">
              <a16:creationId xmlns:a16="http://schemas.microsoft.com/office/drawing/2014/main" id="{7BA2FE3E-8777-47EA-A8E9-C1556B2865E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272" name="Text Box 73">
          <a:extLst>
            <a:ext uri="{FF2B5EF4-FFF2-40B4-BE49-F238E27FC236}">
              <a16:creationId xmlns:a16="http://schemas.microsoft.com/office/drawing/2014/main" id="{4C54B3B7-C279-4CD7-BB02-F7138002D2C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273" name="Text Box 74">
          <a:extLst>
            <a:ext uri="{FF2B5EF4-FFF2-40B4-BE49-F238E27FC236}">
              <a16:creationId xmlns:a16="http://schemas.microsoft.com/office/drawing/2014/main" id="{3B9801BE-CB2C-4A8E-9613-0BF6890DEC9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274" name="Text Box 75">
          <a:extLst>
            <a:ext uri="{FF2B5EF4-FFF2-40B4-BE49-F238E27FC236}">
              <a16:creationId xmlns:a16="http://schemas.microsoft.com/office/drawing/2014/main" id="{458D3043-7272-4358-AAA0-2A4B3723714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275" name="Text Box 77">
          <a:extLst>
            <a:ext uri="{FF2B5EF4-FFF2-40B4-BE49-F238E27FC236}">
              <a16:creationId xmlns:a16="http://schemas.microsoft.com/office/drawing/2014/main" id="{56BC1777-A250-45B1-B4C1-20F1C1DD1D2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276" name="Text Box 78">
          <a:extLst>
            <a:ext uri="{FF2B5EF4-FFF2-40B4-BE49-F238E27FC236}">
              <a16:creationId xmlns:a16="http://schemas.microsoft.com/office/drawing/2014/main" id="{A2E4AF71-ABA4-43AE-881A-F37927E35EB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277" name="Text Box 80">
          <a:extLst>
            <a:ext uri="{FF2B5EF4-FFF2-40B4-BE49-F238E27FC236}">
              <a16:creationId xmlns:a16="http://schemas.microsoft.com/office/drawing/2014/main" id="{B7F2FF47-ABD8-449F-BB0B-9BA9C51EDD6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278" name="Text Box 81">
          <a:extLst>
            <a:ext uri="{FF2B5EF4-FFF2-40B4-BE49-F238E27FC236}">
              <a16:creationId xmlns:a16="http://schemas.microsoft.com/office/drawing/2014/main" id="{A0223B23-3B26-4F1C-8CD1-9B5C8AF0A4E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279" name="Text Box 3">
          <a:extLst>
            <a:ext uri="{FF2B5EF4-FFF2-40B4-BE49-F238E27FC236}">
              <a16:creationId xmlns:a16="http://schemas.microsoft.com/office/drawing/2014/main" id="{E3A949FA-272B-463F-8F1F-5C4F8242C42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280" name="Text Box 4">
          <a:extLst>
            <a:ext uri="{FF2B5EF4-FFF2-40B4-BE49-F238E27FC236}">
              <a16:creationId xmlns:a16="http://schemas.microsoft.com/office/drawing/2014/main" id="{1EF834D6-7B39-4980-BB30-AC41ADE3AAA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281" name="Text Box 5">
          <a:extLst>
            <a:ext uri="{FF2B5EF4-FFF2-40B4-BE49-F238E27FC236}">
              <a16:creationId xmlns:a16="http://schemas.microsoft.com/office/drawing/2014/main" id="{BB49106E-7ECC-43BA-B9C9-8B281ECBCE0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282" name="Text Box 6">
          <a:extLst>
            <a:ext uri="{FF2B5EF4-FFF2-40B4-BE49-F238E27FC236}">
              <a16:creationId xmlns:a16="http://schemas.microsoft.com/office/drawing/2014/main" id="{ADF917FB-7C25-473A-AF59-7D9816ACB12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283" name="Text Box 7">
          <a:extLst>
            <a:ext uri="{FF2B5EF4-FFF2-40B4-BE49-F238E27FC236}">
              <a16:creationId xmlns:a16="http://schemas.microsoft.com/office/drawing/2014/main" id="{5EE015BB-74DA-4707-A724-51061B7633A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284" name="Text Box 8">
          <a:extLst>
            <a:ext uri="{FF2B5EF4-FFF2-40B4-BE49-F238E27FC236}">
              <a16:creationId xmlns:a16="http://schemas.microsoft.com/office/drawing/2014/main" id="{F6EE68B7-1913-48B0-B151-3F376006078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285" name="Text Box 9">
          <a:extLst>
            <a:ext uri="{FF2B5EF4-FFF2-40B4-BE49-F238E27FC236}">
              <a16:creationId xmlns:a16="http://schemas.microsoft.com/office/drawing/2014/main" id="{0AD41DF0-A7EF-46E6-9147-92D2177433C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286" name="Text Box 10">
          <a:extLst>
            <a:ext uri="{FF2B5EF4-FFF2-40B4-BE49-F238E27FC236}">
              <a16:creationId xmlns:a16="http://schemas.microsoft.com/office/drawing/2014/main" id="{77299DB7-EEDD-4265-BACB-90631EEE5C9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287" name="Text Box 11">
          <a:extLst>
            <a:ext uri="{FF2B5EF4-FFF2-40B4-BE49-F238E27FC236}">
              <a16:creationId xmlns:a16="http://schemas.microsoft.com/office/drawing/2014/main" id="{04970518-B51E-441E-8AFE-C88EBDFFCBD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288" name="Text Box 12">
          <a:extLst>
            <a:ext uri="{FF2B5EF4-FFF2-40B4-BE49-F238E27FC236}">
              <a16:creationId xmlns:a16="http://schemas.microsoft.com/office/drawing/2014/main" id="{3FE0C100-49DC-46AF-813F-310A37EE90A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289" name="Text Box 49">
          <a:extLst>
            <a:ext uri="{FF2B5EF4-FFF2-40B4-BE49-F238E27FC236}">
              <a16:creationId xmlns:a16="http://schemas.microsoft.com/office/drawing/2014/main" id="{B44094DF-2A72-4EB1-ADB1-B2B49B328FA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290" name="Text Box 50">
          <a:extLst>
            <a:ext uri="{FF2B5EF4-FFF2-40B4-BE49-F238E27FC236}">
              <a16:creationId xmlns:a16="http://schemas.microsoft.com/office/drawing/2014/main" id="{DD349AEA-F2E2-43AE-AF41-A323E6F6C2C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291" name="Text Box 52">
          <a:extLst>
            <a:ext uri="{FF2B5EF4-FFF2-40B4-BE49-F238E27FC236}">
              <a16:creationId xmlns:a16="http://schemas.microsoft.com/office/drawing/2014/main" id="{8AC4B253-6AAA-4C46-8A87-6AD2339E7C0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292" name="Text Box 53">
          <a:extLst>
            <a:ext uri="{FF2B5EF4-FFF2-40B4-BE49-F238E27FC236}">
              <a16:creationId xmlns:a16="http://schemas.microsoft.com/office/drawing/2014/main" id="{3A51D11F-436C-47C1-97FC-1B9F94D1246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293" name="Text Box 3">
          <a:extLst>
            <a:ext uri="{FF2B5EF4-FFF2-40B4-BE49-F238E27FC236}">
              <a16:creationId xmlns:a16="http://schemas.microsoft.com/office/drawing/2014/main" id="{75841BEF-9AF9-43D4-B0D3-97045C0F7FA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294" name="Text Box 4">
          <a:extLst>
            <a:ext uri="{FF2B5EF4-FFF2-40B4-BE49-F238E27FC236}">
              <a16:creationId xmlns:a16="http://schemas.microsoft.com/office/drawing/2014/main" id="{4954C98B-EF42-4758-97AC-E3F3E021260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295" name="Text Box 5">
          <a:extLst>
            <a:ext uri="{FF2B5EF4-FFF2-40B4-BE49-F238E27FC236}">
              <a16:creationId xmlns:a16="http://schemas.microsoft.com/office/drawing/2014/main" id="{0CE7C1C4-4059-4EC2-9C37-3BA13612053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296" name="Text Box 6">
          <a:extLst>
            <a:ext uri="{FF2B5EF4-FFF2-40B4-BE49-F238E27FC236}">
              <a16:creationId xmlns:a16="http://schemas.microsoft.com/office/drawing/2014/main" id="{A51C4310-4F81-4F3D-BE50-172784C608D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297" name="Text Box 7">
          <a:extLst>
            <a:ext uri="{FF2B5EF4-FFF2-40B4-BE49-F238E27FC236}">
              <a16:creationId xmlns:a16="http://schemas.microsoft.com/office/drawing/2014/main" id="{96CF06D8-305B-4E31-93C1-119076A29E6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298" name="Text Box 8">
          <a:extLst>
            <a:ext uri="{FF2B5EF4-FFF2-40B4-BE49-F238E27FC236}">
              <a16:creationId xmlns:a16="http://schemas.microsoft.com/office/drawing/2014/main" id="{1790BDD3-442D-4F7F-928E-1476D765334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299" name="Text Box 9">
          <a:extLst>
            <a:ext uri="{FF2B5EF4-FFF2-40B4-BE49-F238E27FC236}">
              <a16:creationId xmlns:a16="http://schemas.microsoft.com/office/drawing/2014/main" id="{7AAAEFDA-B1DF-4321-AA0A-5A4810E87AC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300" name="Text Box 10">
          <a:extLst>
            <a:ext uri="{FF2B5EF4-FFF2-40B4-BE49-F238E27FC236}">
              <a16:creationId xmlns:a16="http://schemas.microsoft.com/office/drawing/2014/main" id="{8ADB02E4-A7F9-4186-B90C-F5E3552F899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301" name="Text Box 11">
          <a:extLst>
            <a:ext uri="{FF2B5EF4-FFF2-40B4-BE49-F238E27FC236}">
              <a16:creationId xmlns:a16="http://schemas.microsoft.com/office/drawing/2014/main" id="{902B6531-44C5-4357-B6AD-DB01CE7238D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302" name="Text Box 12">
          <a:extLst>
            <a:ext uri="{FF2B5EF4-FFF2-40B4-BE49-F238E27FC236}">
              <a16:creationId xmlns:a16="http://schemas.microsoft.com/office/drawing/2014/main" id="{06D92CBD-AAF1-448F-B674-D4CDE38EA32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303" name="Text Box 39">
          <a:extLst>
            <a:ext uri="{FF2B5EF4-FFF2-40B4-BE49-F238E27FC236}">
              <a16:creationId xmlns:a16="http://schemas.microsoft.com/office/drawing/2014/main" id="{9CFA87D4-19DC-4821-AE6E-875268B4036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304" name="Text Box 40">
          <a:extLst>
            <a:ext uri="{FF2B5EF4-FFF2-40B4-BE49-F238E27FC236}">
              <a16:creationId xmlns:a16="http://schemas.microsoft.com/office/drawing/2014/main" id="{23EF1476-05D3-4B22-AF94-96FDF74BD48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305" name="Text Box 41">
          <a:extLst>
            <a:ext uri="{FF2B5EF4-FFF2-40B4-BE49-F238E27FC236}">
              <a16:creationId xmlns:a16="http://schemas.microsoft.com/office/drawing/2014/main" id="{ED90ECD9-FB01-45CE-AD51-48C6A224361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306" name="Text Box 42">
          <a:extLst>
            <a:ext uri="{FF2B5EF4-FFF2-40B4-BE49-F238E27FC236}">
              <a16:creationId xmlns:a16="http://schemas.microsoft.com/office/drawing/2014/main" id="{09E78C25-5AA0-4789-98C9-9FA64A9FAAC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307" name="Text Box 43">
          <a:extLst>
            <a:ext uri="{FF2B5EF4-FFF2-40B4-BE49-F238E27FC236}">
              <a16:creationId xmlns:a16="http://schemas.microsoft.com/office/drawing/2014/main" id="{A92C7120-2605-4194-AB55-577676D7FC6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308" name="Text Box 44">
          <a:extLst>
            <a:ext uri="{FF2B5EF4-FFF2-40B4-BE49-F238E27FC236}">
              <a16:creationId xmlns:a16="http://schemas.microsoft.com/office/drawing/2014/main" id="{EC2D2391-F36F-4E8C-BB55-15F8F1C61AE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309" name="Text Box 45">
          <a:extLst>
            <a:ext uri="{FF2B5EF4-FFF2-40B4-BE49-F238E27FC236}">
              <a16:creationId xmlns:a16="http://schemas.microsoft.com/office/drawing/2014/main" id="{841434D2-8A48-4AD6-B759-9E78C2A24A5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310" name="Text Box 46">
          <a:extLst>
            <a:ext uri="{FF2B5EF4-FFF2-40B4-BE49-F238E27FC236}">
              <a16:creationId xmlns:a16="http://schemas.microsoft.com/office/drawing/2014/main" id="{1679D7CF-B1D8-4047-937C-02D144C556D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311" name="Text Box 47">
          <a:extLst>
            <a:ext uri="{FF2B5EF4-FFF2-40B4-BE49-F238E27FC236}">
              <a16:creationId xmlns:a16="http://schemas.microsoft.com/office/drawing/2014/main" id="{8602536C-E85A-405F-BAA3-492557BFBAF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312" name="Text Box 48">
          <a:extLst>
            <a:ext uri="{FF2B5EF4-FFF2-40B4-BE49-F238E27FC236}">
              <a16:creationId xmlns:a16="http://schemas.microsoft.com/office/drawing/2014/main" id="{75CAA909-C9BC-4ACB-AF6A-4B36DA94433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313" name="Text Box 49">
          <a:extLst>
            <a:ext uri="{FF2B5EF4-FFF2-40B4-BE49-F238E27FC236}">
              <a16:creationId xmlns:a16="http://schemas.microsoft.com/office/drawing/2014/main" id="{EF1C015C-838C-4115-9580-18B5F9B1AAD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314" name="Text Box 50">
          <a:extLst>
            <a:ext uri="{FF2B5EF4-FFF2-40B4-BE49-F238E27FC236}">
              <a16:creationId xmlns:a16="http://schemas.microsoft.com/office/drawing/2014/main" id="{CB29DE27-5A68-43AA-9D7E-2313665B54E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315" name="Text Box 52">
          <a:extLst>
            <a:ext uri="{FF2B5EF4-FFF2-40B4-BE49-F238E27FC236}">
              <a16:creationId xmlns:a16="http://schemas.microsoft.com/office/drawing/2014/main" id="{729CBF88-6DA7-4558-97B3-FC8C6B2F44B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316" name="Text Box 53">
          <a:extLst>
            <a:ext uri="{FF2B5EF4-FFF2-40B4-BE49-F238E27FC236}">
              <a16:creationId xmlns:a16="http://schemas.microsoft.com/office/drawing/2014/main" id="{1190110C-2F80-4AE4-814B-1302F18B314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317" name="Text Box 55">
          <a:extLst>
            <a:ext uri="{FF2B5EF4-FFF2-40B4-BE49-F238E27FC236}">
              <a16:creationId xmlns:a16="http://schemas.microsoft.com/office/drawing/2014/main" id="{7261DAB3-00E9-45BB-A043-0DFF7B3CE2F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318" name="Text Box 56">
          <a:extLst>
            <a:ext uri="{FF2B5EF4-FFF2-40B4-BE49-F238E27FC236}">
              <a16:creationId xmlns:a16="http://schemas.microsoft.com/office/drawing/2014/main" id="{7622105E-517E-4D7D-8D81-F1FF6F1EC16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319" name="Text Box 57">
          <a:extLst>
            <a:ext uri="{FF2B5EF4-FFF2-40B4-BE49-F238E27FC236}">
              <a16:creationId xmlns:a16="http://schemas.microsoft.com/office/drawing/2014/main" id="{2F03BB10-F686-47E6-A45F-F6B1DFA35E2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320" name="Text Box 58">
          <a:extLst>
            <a:ext uri="{FF2B5EF4-FFF2-40B4-BE49-F238E27FC236}">
              <a16:creationId xmlns:a16="http://schemas.microsoft.com/office/drawing/2014/main" id="{90A4A609-78CA-49FB-9BE9-F24431C56DC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321" name="Text Box 59">
          <a:extLst>
            <a:ext uri="{FF2B5EF4-FFF2-40B4-BE49-F238E27FC236}">
              <a16:creationId xmlns:a16="http://schemas.microsoft.com/office/drawing/2014/main" id="{619B32EF-4EDA-4F3B-A20F-3F005708924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322" name="Text Box 60">
          <a:extLst>
            <a:ext uri="{FF2B5EF4-FFF2-40B4-BE49-F238E27FC236}">
              <a16:creationId xmlns:a16="http://schemas.microsoft.com/office/drawing/2014/main" id="{8051E00E-94F0-4911-BAAD-8DFC538F362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323" name="Text Box 61">
          <a:extLst>
            <a:ext uri="{FF2B5EF4-FFF2-40B4-BE49-F238E27FC236}">
              <a16:creationId xmlns:a16="http://schemas.microsoft.com/office/drawing/2014/main" id="{A3A8E49F-3333-4EC4-AF9E-84E8880ED0F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324" name="Text Box 62">
          <a:extLst>
            <a:ext uri="{FF2B5EF4-FFF2-40B4-BE49-F238E27FC236}">
              <a16:creationId xmlns:a16="http://schemas.microsoft.com/office/drawing/2014/main" id="{BC2833B5-CCCE-4942-9610-EA54925E044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325" name="Text Box 63">
          <a:extLst>
            <a:ext uri="{FF2B5EF4-FFF2-40B4-BE49-F238E27FC236}">
              <a16:creationId xmlns:a16="http://schemas.microsoft.com/office/drawing/2014/main" id="{93606169-04C0-4F46-9A34-A88E325DC4A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326" name="Text Box 64">
          <a:extLst>
            <a:ext uri="{FF2B5EF4-FFF2-40B4-BE49-F238E27FC236}">
              <a16:creationId xmlns:a16="http://schemas.microsoft.com/office/drawing/2014/main" id="{DD619614-DC17-4F28-AD72-62A06499D88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327" name="Text Box 66">
          <a:extLst>
            <a:ext uri="{FF2B5EF4-FFF2-40B4-BE49-F238E27FC236}">
              <a16:creationId xmlns:a16="http://schemas.microsoft.com/office/drawing/2014/main" id="{9B71CFBA-52FC-48A1-A1EB-10B1CCE1A4B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328" name="Text Box 67">
          <a:extLst>
            <a:ext uri="{FF2B5EF4-FFF2-40B4-BE49-F238E27FC236}">
              <a16:creationId xmlns:a16="http://schemas.microsoft.com/office/drawing/2014/main" id="{8240FED7-7DF4-4D76-8F2C-3817F320337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329" name="Text Box 68">
          <a:extLst>
            <a:ext uri="{FF2B5EF4-FFF2-40B4-BE49-F238E27FC236}">
              <a16:creationId xmlns:a16="http://schemas.microsoft.com/office/drawing/2014/main" id="{A094C1A9-B547-4B33-B594-9AE77DB8969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330" name="Text Box 69">
          <a:extLst>
            <a:ext uri="{FF2B5EF4-FFF2-40B4-BE49-F238E27FC236}">
              <a16:creationId xmlns:a16="http://schemas.microsoft.com/office/drawing/2014/main" id="{163B6EFE-D7FB-4DEB-B0B1-50A7847DF13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331" name="Text Box 70">
          <a:extLst>
            <a:ext uri="{FF2B5EF4-FFF2-40B4-BE49-F238E27FC236}">
              <a16:creationId xmlns:a16="http://schemas.microsoft.com/office/drawing/2014/main" id="{335DA3DA-BCCA-41AA-B314-96BE6724047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332" name="Text Box 71">
          <a:extLst>
            <a:ext uri="{FF2B5EF4-FFF2-40B4-BE49-F238E27FC236}">
              <a16:creationId xmlns:a16="http://schemas.microsoft.com/office/drawing/2014/main" id="{FBC29D82-D706-49A9-8638-74E7536CF27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333" name="Text Box 72">
          <a:extLst>
            <a:ext uri="{FF2B5EF4-FFF2-40B4-BE49-F238E27FC236}">
              <a16:creationId xmlns:a16="http://schemas.microsoft.com/office/drawing/2014/main" id="{DD581FED-4EC0-45AB-87B6-30B316C5FA9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334" name="Text Box 73">
          <a:extLst>
            <a:ext uri="{FF2B5EF4-FFF2-40B4-BE49-F238E27FC236}">
              <a16:creationId xmlns:a16="http://schemas.microsoft.com/office/drawing/2014/main" id="{50F46472-5A3A-49A4-9FDE-6C74903BF86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335" name="Text Box 74">
          <a:extLst>
            <a:ext uri="{FF2B5EF4-FFF2-40B4-BE49-F238E27FC236}">
              <a16:creationId xmlns:a16="http://schemas.microsoft.com/office/drawing/2014/main" id="{39269C33-855A-4C91-B152-445E13F6F07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336" name="Text Box 75">
          <a:extLst>
            <a:ext uri="{FF2B5EF4-FFF2-40B4-BE49-F238E27FC236}">
              <a16:creationId xmlns:a16="http://schemas.microsoft.com/office/drawing/2014/main" id="{E24550CE-AF8D-451A-9A6B-1F99C74F1EC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337" name="Text Box 77">
          <a:extLst>
            <a:ext uri="{FF2B5EF4-FFF2-40B4-BE49-F238E27FC236}">
              <a16:creationId xmlns:a16="http://schemas.microsoft.com/office/drawing/2014/main" id="{6330C499-9BE5-4A64-B5B1-8E3A78960B8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338" name="Text Box 78">
          <a:extLst>
            <a:ext uri="{FF2B5EF4-FFF2-40B4-BE49-F238E27FC236}">
              <a16:creationId xmlns:a16="http://schemas.microsoft.com/office/drawing/2014/main" id="{58AFD05A-362D-4ACC-858F-53D56A23AC0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339" name="Text Box 80">
          <a:extLst>
            <a:ext uri="{FF2B5EF4-FFF2-40B4-BE49-F238E27FC236}">
              <a16:creationId xmlns:a16="http://schemas.microsoft.com/office/drawing/2014/main" id="{403B3515-EAC2-4C8F-B052-94B901ACE16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340" name="Text Box 81">
          <a:extLst>
            <a:ext uri="{FF2B5EF4-FFF2-40B4-BE49-F238E27FC236}">
              <a16:creationId xmlns:a16="http://schemas.microsoft.com/office/drawing/2014/main" id="{D9DD4AC1-5676-4999-B70E-717DFD43A2A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341" name="Text Box 39">
          <a:extLst>
            <a:ext uri="{FF2B5EF4-FFF2-40B4-BE49-F238E27FC236}">
              <a16:creationId xmlns:a16="http://schemas.microsoft.com/office/drawing/2014/main" id="{CAD80C7C-E611-4012-8622-42C4EFD260A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342" name="Text Box 40">
          <a:extLst>
            <a:ext uri="{FF2B5EF4-FFF2-40B4-BE49-F238E27FC236}">
              <a16:creationId xmlns:a16="http://schemas.microsoft.com/office/drawing/2014/main" id="{8944C0FC-BD15-41F2-906C-912E72292CF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343" name="Text Box 41">
          <a:extLst>
            <a:ext uri="{FF2B5EF4-FFF2-40B4-BE49-F238E27FC236}">
              <a16:creationId xmlns:a16="http://schemas.microsoft.com/office/drawing/2014/main" id="{8203BC34-72C3-4696-82D6-1A3951E9374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344" name="Text Box 42">
          <a:extLst>
            <a:ext uri="{FF2B5EF4-FFF2-40B4-BE49-F238E27FC236}">
              <a16:creationId xmlns:a16="http://schemas.microsoft.com/office/drawing/2014/main" id="{15DB27F2-D3F6-4DF5-9638-3E857A179A3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345" name="Text Box 43">
          <a:extLst>
            <a:ext uri="{FF2B5EF4-FFF2-40B4-BE49-F238E27FC236}">
              <a16:creationId xmlns:a16="http://schemas.microsoft.com/office/drawing/2014/main" id="{DC01BA18-3290-401F-B5AC-75EB62749F4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346" name="Text Box 44">
          <a:extLst>
            <a:ext uri="{FF2B5EF4-FFF2-40B4-BE49-F238E27FC236}">
              <a16:creationId xmlns:a16="http://schemas.microsoft.com/office/drawing/2014/main" id="{A259AA73-E813-469F-86C5-FD52237DA59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347" name="Text Box 45">
          <a:extLst>
            <a:ext uri="{FF2B5EF4-FFF2-40B4-BE49-F238E27FC236}">
              <a16:creationId xmlns:a16="http://schemas.microsoft.com/office/drawing/2014/main" id="{E23F3456-5767-4EF0-BAFE-360DD60E5B0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348" name="Text Box 46">
          <a:extLst>
            <a:ext uri="{FF2B5EF4-FFF2-40B4-BE49-F238E27FC236}">
              <a16:creationId xmlns:a16="http://schemas.microsoft.com/office/drawing/2014/main" id="{73A970B6-1368-42F0-B5AD-BA32EF6CF1E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349" name="Text Box 47">
          <a:extLst>
            <a:ext uri="{FF2B5EF4-FFF2-40B4-BE49-F238E27FC236}">
              <a16:creationId xmlns:a16="http://schemas.microsoft.com/office/drawing/2014/main" id="{D0A96D05-57B1-40B6-9D80-C2E805A28A3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350" name="Text Box 48">
          <a:extLst>
            <a:ext uri="{FF2B5EF4-FFF2-40B4-BE49-F238E27FC236}">
              <a16:creationId xmlns:a16="http://schemas.microsoft.com/office/drawing/2014/main" id="{B6F82F33-3488-49D9-80BF-7CA81FA218E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351" name="Text Box 55">
          <a:extLst>
            <a:ext uri="{FF2B5EF4-FFF2-40B4-BE49-F238E27FC236}">
              <a16:creationId xmlns:a16="http://schemas.microsoft.com/office/drawing/2014/main" id="{B007FB1E-DF72-40C2-8025-017BCA070A6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352" name="Text Box 56">
          <a:extLst>
            <a:ext uri="{FF2B5EF4-FFF2-40B4-BE49-F238E27FC236}">
              <a16:creationId xmlns:a16="http://schemas.microsoft.com/office/drawing/2014/main" id="{6B740152-7721-4013-AAB3-F00E2404E9E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353" name="Text Box 57">
          <a:extLst>
            <a:ext uri="{FF2B5EF4-FFF2-40B4-BE49-F238E27FC236}">
              <a16:creationId xmlns:a16="http://schemas.microsoft.com/office/drawing/2014/main" id="{38A9507B-C814-41B2-9F96-BFE28408E9E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354" name="Text Box 58">
          <a:extLst>
            <a:ext uri="{FF2B5EF4-FFF2-40B4-BE49-F238E27FC236}">
              <a16:creationId xmlns:a16="http://schemas.microsoft.com/office/drawing/2014/main" id="{972EBB49-50E9-4FB4-9A07-3BF868CD34E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355" name="Text Box 59">
          <a:extLst>
            <a:ext uri="{FF2B5EF4-FFF2-40B4-BE49-F238E27FC236}">
              <a16:creationId xmlns:a16="http://schemas.microsoft.com/office/drawing/2014/main" id="{4C57E4BA-58EE-48A1-8809-994E9F52A06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356" name="Text Box 60">
          <a:extLst>
            <a:ext uri="{FF2B5EF4-FFF2-40B4-BE49-F238E27FC236}">
              <a16:creationId xmlns:a16="http://schemas.microsoft.com/office/drawing/2014/main" id="{08A4E2AE-0553-4FCC-A44E-9A471782F0A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357" name="Text Box 61">
          <a:extLst>
            <a:ext uri="{FF2B5EF4-FFF2-40B4-BE49-F238E27FC236}">
              <a16:creationId xmlns:a16="http://schemas.microsoft.com/office/drawing/2014/main" id="{3A3B5E74-09FE-4CBE-90CB-3798E90C122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358" name="Text Box 62">
          <a:extLst>
            <a:ext uri="{FF2B5EF4-FFF2-40B4-BE49-F238E27FC236}">
              <a16:creationId xmlns:a16="http://schemas.microsoft.com/office/drawing/2014/main" id="{126A479D-83A7-4330-A78E-C599904C066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359" name="Text Box 63">
          <a:extLst>
            <a:ext uri="{FF2B5EF4-FFF2-40B4-BE49-F238E27FC236}">
              <a16:creationId xmlns:a16="http://schemas.microsoft.com/office/drawing/2014/main" id="{375AEF29-5125-4DC2-96B2-D98B54AFA06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360" name="Text Box 64">
          <a:extLst>
            <a:ext uri="{FF2B5EF4-FFF2-40B4-BE49-F238E27FC236}">
              <a16:creationId xmlns:a16="http://schemas.microsoft.com/office/drawing/2014/main" id="{F56E1920-2D84-46EA-B434-5D695177956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361" name="Text Box 66">
          <a:extLst>
            <a:ext uri="{FF2B5EF4-FFF2-40B4-BE49-F238E27FC236}">
              <a16:creationId xmlns:a16="http://schemas.microsoft.com/office/drawing/2014/main" id="{8888D846-8772-48F8-AE73-43A791503C9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362" name="Text Box 67">
          <a:extLst>
            <a:ext uri="{FF2B5EF4-FFF2-40B4-BE49-F238E27FC236}">
              <a16:creationId xmlns:a16="http://schemas.microsoft.com/office/drawing/2014/main" id="{DE6A3195-C933-4E80-B4FA-82E92938498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363" name="Text Box 68">
          <a:extLst>
            <a:ext uri="{FF2B5EF4-FFF2-40B4-BE49-F238E27FC236}">
              <a16:creationId xmlns:a16="http://schemas.microsoft.com/office/drawing/2014/main" id="{2B3AF7EE-F681-4F7C-9449-84E50542596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364" name="Text Box 69">
          <a:extLst>
            <a:ext uri="{FF2B5EF4-FFF2-40B4-BE49-F238E27FC236}">
              <a16:creationId xmlns:a16="http://schemas.microsoft.com/office/drawing/2014/main" id="{FA476E2B-F668-4DD0-960C-0704FE19F9E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365" name="Text Box 70">
          <a:extLst>
            <a:ext uri="{FF2B5EF4-FFF2-40B4-BE49-F238E27FC236}">
              <a16:creationId xmlns:a16="http://schemas.microsoft.com/office/drawing/2014/main" id="{06364279-ACCD-4227-81D1-29729D1CFF8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366" name="Text Box 71">
          <a:extLst>
            <a:ext uri="{FF2B5EF4-FFF2-40B4-BE49-F238E27FC236}">
              <a16:creationId xmlns:a16="http://schemas.microsoft.com/office/drawing/2014/main" id="{3816C540-5BBC-49FE-BB8F-12286B40336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367" name="Text Box 72">
          <a:extLst>
            <a:ext uri="{FF2B5EF4-FFF2-40B4-BE49-F238E27FC236}">
              <a16:creationId xmlns:a16="http://schemas.microsoft.com/office/drawing/2014/main" id="{8DED1371-E5CA-4FC1-B7D2-2004EA07BAF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368" name="Text Box 73">
          <a:extLst>
            <a:ext uri="{FF2B5EF4-FFF2-40B4-BE49-F238E27FC236}">
              <a16:creationId xmlns:a16="http://schemas.microsoft.com/office/drawing/2014/main" id="{FA2BAB40-17CA-4740-8B86-4E6CE8B82E2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369" name="Text Box 74">
          <a:extLst>
            <a:ext uri="{FF2B5EF4-FFF2-40B4-BE49-F238E27FC236}">
              <a16:creationId xmlns:a16="http://schemas.microsoft.com/office/drawing/2014/main" id="{3228D5EB-A5C6-4DBA-A66B-439B8F00FAF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370" name="Text Box 75">
          <a:extLst>
            <a:ext uri="{FF2B5EF4-FFF2-40B4-BE49-F238E27FC236}">
              <a16:creationId xmlns:a16="http://schemas.microsoft.com/office/drawing/2014/main" id="{7D266BD2-62C9-4980-B360-AFA24A802BE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371" name="Text Box 77">
          <a:extLst>
            <a:ext uri="{FF2B5EF4-FFF2-40B4-BE49-F238E27FC236}">
              <a16:creationId xmlns:a16="http://schemas.microsoft.com/office/drawing/2014/main" id="{7794D76A-5B29-44E6-9B27-EB6AD4D251C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372" name="Text Box 78">
          <a:extLst>
            <a:ext uri="{FF2B5EF4-FFF2-40B4-BE49-F238E27FC236}">
              <a16:creationId xmlns:a16="http://schemas.microsoft.com/office/drawing/2014/main" id="{9DBF2D8A-1822-4D20-B9D3-1C2E126D74A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373" name="Text Box 80">
          <a:extLst>
            <a:ext uri="{FF2B5EF4-FFF2-40B4-BE49-F238E27FC236}">
              <a16:creationId xmlns:a16="http://schemas.microsoft.com/office/drawing/2014/main" id="{AEC937E0-4588-49F5-8C3A-ECCBCC35A24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374" name="Text Box 81">
          <a:extLst>
            <a:ext uri="{FF2B5EF4-FFF2-40B4-BE49-F238E27FC236}">
              <a16:creationId xmlns:a16="http://schemas.microsoft.com/office/drawing/2014/main" id="{1E95F2B6-97BA-4EFA-81FA-320A33F19A1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375" name="Text Box 39">
          <a:extLst>
            <a:ext uri="{FF2B5EF4-FFF2-40B4-BE49-F238E27FC236}">
              <a16:creationId xmlns:a16="http://schemas.microsoft.com/office/drawing/2014/main" id="{F7435FA1-D037-443A-9BCC-D855104268A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376" name="Text Box 40">
          <a:extLst>
            <a:ext uri="{FF2B5EF4-FFF2-40B4-BE49-F238E27FC236}">
              <a16:creationId xmlns:a16="http://schemas.microsoft.com/office/drawing/2014/main" id="{6A4D36B1-34C7-4FC5-9E27-13BF5C6BA5E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377" name="Text Box 41">
          <a:extLst>
            <a:ext uri="{FF2B5EF4-FFF2-40B4-BE49-F238E27FC236}">
              <a16:creationId xmlns:a16="http://schemas.microsoft.com/office/drawing/2014/main" id="{A7775B11-FD9B-48D4-865C-6A92B98CD6C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378" name="Text Box 42">
          <a:extLst>
            <a:ext uri="{FF2B5EF4-FFF2-40B4-BE49-F238E27FC236}">
              <a16:creationId xmlns:a16="http://schemas.microsoft.com/office/drawing/2014/main" id="{C1074C70-CDC0-450A-B6F9-9FA14AD45FE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379" name="Text Box 43">
          <a:extLst>
            <a:ext uri="{FF2B5EF4-FFF2-40B4-BE49-F238E27FC236}">
              <a16:creationId xmlns:a16="http://schemas.microsoft.com/office/drawing/2014/main" id="{A0F73DA2-52CF-4012-A653-21E60908896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380" name="Text Box 44">
          <a:extLst>
            <a:ext uri="{FF2B5EF4-FFF2-40B4-BE49-F238E27FC236}">
              <a16:creationId xmlns:a16="http://schemas.microsoft.com/office/drawing/2014/main" id="{41BBDDA2-7FE5-41EB-8148-8463AE03C8D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381" name="Text Box 45">
          <a:extLst>
            <a:ext uri="{FF2B5EF4-FFF2-40B4-BE49-F238E27FC236}">
              <a16:creationId xmlns:a16="http://schemas.microsoft.com/office/drawing/2014/main" id="{8CD9412C-1169-41FE-AA79-C7FA5FD07F5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382" name="Text Box 46">
          <a:extLst>
            <a:ext uri="{FF2B5EF4-FFF2-40B4-BE49-F238E27FC236}">
              <a16:creationId xmlns:a16="http://schemas.microsoft.com/office/drawing/2014/main" id="{6107C572-AEE0-4ED1-960B-162C7E8BB21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383" name="Text Box 47">
          <a:extLst>
            <a:ext uri="{FF2B5EF4-FFF2-40B4-BE49-F238E27FC236}">
              <a16:creationId xmlns:a16="http://schemas.microsoft.com/office/drawing/2014/main" id="{3D484ABA-B9A8-432D-8F2B-786F57EEB13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384" name="Text Box 48">
          <a:extLst>
            <a:ext uri="{FF2B5EF4-FFF2-40B4-BE49-F238E27FC236}">
              <a16:creationId xmlns:a16="http://schemas.microsoft.com/office/drawing/2014/main" id="{B486A5C6-3AB6-4A5A-AC3A-9DC23D2AE7E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385" name="Text Box 55">
          <a:extLst>
            <a:ext uri="{FF2B5EF4-FFF2-40B4-BE49-F238E27FC236}">
              <a16:creationId xmlns:a16="http://schemas.microsoft.com/office/drawing/2014/main" id="{92EFEEC7-B946-4C54-AF39-419B0F3FFB4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386" name="Text Box 56">
          <a:extLst>
            <a:ext uri="{FF2B5EF4-FFF2-40B4-BE49-F238E27FC236}">
              <a16:creationId xmlns:a16="http://schemas.microsoft.com/office/drawing/2014/main" id="{6C6ED1A5-0C9B-4411-B4EB-279BC56D149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387" name="Text Box 57">
          <a:extLst>
            <a:ext uri="{FF2B5EF4-FFF2-40B4-BE49-F238E27FC236}">
              <a16:creationId xmlns:a16="http://schemas.microsoft.com/office/drawing/2014/main" id="{FA8F0DD5-141D-4D0B-957C-8A344F64A46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388" name="Text Box 58">
          <a:extLst>
            <a:ext uri="{FF2B5EF4-FFF2-40B4-BE49-F238E27FC236}">
              <a16:creationId xmlns:a16="http://schemas.microsoft.com/office/drawing/2014/main" id="{073A4D42-97BE-4023-B9B8-DE91ECF901C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389" name="Text Box 59">
          <a:extLst>
            <a:ext uri="{FF2B5EF4-FFF2-40B4-BE49-F238E27FC236}">
              <a16:creationId xmlns:a16="http://schemas.microsoft.com/office/drawing/2014/main" id="{F6A0DB76-4504-455D-8698-FDFB5A1B3B2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390" name="Text Box 60">
          <a:extLst>
            <a:ext uri="{FF2B5EF4-FFF2-40B4-BE49-F238E27FC236}">
              <a16:creationId xmlns:a16="http://schemas.microsoft.com/office/drawing/2014/main" id="{DFF4AE0E-E639-4047-B46A-F1386EF251C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391" name="Text Box 61">
          <a:extLst>
            <a:ext uri="{FF2B5EF4-FFF2-40B4-BE49-F238E27FC236}">
              <a16:creationId xmlns:a16="http://schemas.microsoft.com/office/drawing/2014/main" id="{4AA5805D-3FCB-4965-8A7D-4E4650C5084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392" name="Text Box 62">
          <a:extLst>
            <a:ext uri="{FF2B5EF4-FFF2-40B4-BE49-F238E27FC236}">
              <a16:creationId xmlns:a16="http://schemas.microsoft.com/office/drawing/2014/main" id="{C881EFD3-E5BA-4D4B-96F8-F47DA8FFC71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393" name="Text Box 63">
          <a:extLst>
            <a:ext uri="{FF2B5EF4-FFF2-40B4-BE49-F238E27FC236}">
              <a16:creationId xmlns:a16="http://schemas.microsoft.com/office/drawing/2014/main" id="{3AAD57A3-701E-4214-A9C9-B6EA4F5A460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394" name="Text Box 64">
          <a:extLst>
            <a:ext uri="{FF2B5EF4-FFF2-40B4-BE49-F238E27FC236}">
              <a16:creationId xmlns:a16="http://schemas.microsoft.com/office/drawing/2014/main" id="{F249811F-D0E6-46CE-921B-F97FD19C6C1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395" name="Text Box 66">
          <a:extLst>
            <a:ext uri="{FF2B5EF4-FFF2-40B4-BE49-F238E27FC236}">
              <a16:creationId xmlns:a16="http://schemas.microsoft.com/office/drawing/2014/main" id="{57B5A2B7-F680-4D3F-A430-D697E3E0060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396" name="Text Box 67">
          <a:extLst>
            <a:ext uri="{FF2B5EF4-FFF2-40B4-BE49-F238E27FC236}">
              <a16:creationId xmlns:a16="http://schemas.microsoft.com/office/drawing/2014/main" id="{F9E9AD71-AA51-4238-9B10-FCE200B0CB0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397" name="Text Box 68">
          <a:extLst>
            <a:ext uri="{FF2B5EF4-FFF2-40B4-BE49-F238E27FC236}">
              <a16:creationId xmlns:a16="http://schemas.microsoft.com/office/drawing/2014/main" id="{8051219D-7550-42B9-8855-FB662B6F5B1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398" name="Text Box 69">
          <a:extLst>
            <a:ext uri="{FF2B5EF4-FFF2-40B4-BE49-F238E27FC236}">
              <a16:creationId xmlns:a16="http://schemas.microsoft.com/office/drawing/2014/main" id="{16120E07-D715-41A8-9A5F-842641AFAE3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399" name="Text Box 70">
          <a:extLst>
            <a:ext uri="{FF2B5EF4-FFF2-40B4-BE49-F238E27FC236}">
              <a16:creationId xmlns:a16="http://schemas.microsoft.com/office/drawing/2014/main" id="{C31EB72B-ACD0-4DDA-B793-A709FD42A98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400" name="Text Box 71">
          <a:extLst>
            <a:ext uri="{FF2B5EF4-FFF2-40B4-BE49-F238E27FC236}">
              <a16:creationId xmlns:a16="http://schemas.microsoft.com/office/drawing/2014/main" id="{3BFBD037-16EB-4C79-8259-07C6BDCDC93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401" name="Text Box 72">
          <a:extLst>
            <a:ext uri="{FF2B5EF4-FFF2-40B4-BE49-F238E27FC236}">
              <a16:creationId xmlns:a16="http://schemas.microsoft.com/office/drawing/2014/main" id="{CBBBF8FA-509F-46C7-91C9-5EA18F153C4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402" name="Text Box 73">
          <a:extLst>
            <a:ext uri="{FF2B5EF4-FFF2-40B4-BE49-F238E27FC236}">
              <a16:creationId xmlns:a16="http://schemas.microsoft.com/office/drawing/2014/main" id="{0D0DEB4D-D777-46F5-8867-6E42BA6E51B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403" name="Text Box 74">
          <a:extLst>
            <a:ext uri="{FF2B5EF4-FFF2-40B4-BE49-F238E27FC236}">
              <a16:creationId xmlns:a16="http://schemas.microsoft.com/office/drawing/2014/main" id="{B8F40C71-C024-46B8-B56D-FEA75D7D448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404" name="Text Box 75">
          <a:extLst>
            <a:ext uri="{FF2B5EF4-FFF2-40B4-BE49-F238E27FC236}">
              <a16:creationId xmlns:a16="http://schemas.microsoft.com/office/drawing/2014/main" id="{00E7BEF3-0D9C-4495-9B3A-7554F3ABBA2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405" name="Text Box 77">
          <a:extLst>
            <a:ext uri="{FF2B5EF4-FFF2-40B4-BE49-F238E27FC236}">
              <a16:creationId xmlns:a16="http://schemas.microsoft.com/office/drawing/2014/main" id="{CF229203-49CE-468D-9F4D-B1DDF2A7FF2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406" name="Text Box 78">
          <a:extLst>
            <a:ext uri="{FF2B5EF4-FFF2-40B4-BE49-F238E27FC236}">
              <a16:creationId xmlns:a16="http://schemas.microsoft.com/office/drawing/2014/main" id="{ACD85192-0D8A-400A-8BA3-C0869EEA264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407" name="Text Box 80">
          <a:extLst>
            <a:ext uri="{FF2B5EF4-FFF2-40B4-BE49-F238E27FC236}">
              <a16:creationId xmlns:a16="http://schemas.microsoft.com/office/drawing/2014/main" id="{8C038A0F-4812-4A93-BAB2-C82AE504A7B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408" name="Text Box 81">
          <a:extLst>
            <a:ext uri="{FF2B5EF4-FFF2-40B4-BE49-F238E27FC236}">
              <a16:creationId xmlns:a16="http://schemas.microsoft.com/office/drawing/2014/main" id="{DB092082-AF6D-4C47-82CC-3E85F9CBEE1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409" name="Text Box 39">
          <a:extLst>
            <a:ext uri="{FF2B5EF4-FFF2-40B4-BE49-F238E27FC236}">
              <a16:creationId xmlns:a16="http://schemas.microsoft.com/office/drawing/2014/main" id="{0F7E4855-437D-45B1-87AA-92A9EAB6DEE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410" name="Text Box 40">
          <a:extLst>
            <a:ext uri="{FF2B5EF4-FFF2-40B4-BE49-F238E27FC236}">
              <a16:creationId xmlns:a16="http://schemas.microsoft.com/office/drawing/2014/main" id="{E0D78FF7-E43A-4FCF-9035-03D90A6348D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411" name="Text Box 41">
          <a:extLst>
            <a:ext uri="{FF2B5EF4-FFF2-40B4-BE49-F238E27FC236}">
              <a16:creationId xmlns:a16="http://schemas.microsoft.com/office/drawing/2014/main" id="{0AEBAB72-F072-4A28-AC9F-1E78BEAA66C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412" name="Text Box 42">
          <a:extLst>
            <a:ext uri="{FF2B5EF4-FFF2-40B4-BE49-F238E27FC236}">
              <a16:creationId xmlns:a16="http://schemas.microsoft.com/office/drawing/2014/main" id="{00A2D7E9-3872-42E0-8A42-6C040B9A9EB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413" name="Text Box 43">
          <a:extLst>
            <a:ext uri="{FF2B5EF4-FFF2-40B4-BE49-F238E27FC236}">
              <a16:creationId xmlns:a16="http://schemas.microsoft.com/office/drawing/2014/main" id="{F9143382-1008-44C5-A94D-294B9D191DD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414" name="Text Box 44">
          <a:extLst>
            <a:ext uri="{FF2B5EF4-FFF2-40B4-BE49-F238E27FC236}">
              <a16:creationId xmlns:a16="http://schemas.microsoft.com/office/drawing/2014/main" id="{E7091DAC-6605-41E8-9561-1477E14E4E6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415" name="Text Box 45">
          <a:extLst>
            <a:ext uri="{FF2B5EF4-FFF2-40B4-BE49-F238E27FC236}">
              <a16:creationId xmlns:a16="http://schemas.microsoft.com/office/drawing/2014/main" id="{E9369FD7-E491-43BD-A712-5D02D4311C3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416" name="Text Box 46">
          <a:extLst>
            <a:ext uri="{FF2B5EF4-FFF2-40B4-BE49-F238E27FC236}">
              <a16:creationId xmlns:a16="http://schemas.microsoft.com/office/drawing/2014/main" id="{E8CC10C6-DF06-4603-9372-CAC0DE0E38E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417" name="Text Box 47">
          <a:extLst>
            <a:ext uri="{FF2B5EF4-FFF2-40B4-BE49-F238E27FC236}">
              <a16:creationId xmlns:a16="http://schemas.microsoft.com/office/drawing/2014/main" id="{6D0CA355-A2D5-467E-9EAE-BC167079A82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418" name="Text Box 48">
          <a:extLst>
            <a:ext uri="{FF2B5EF4-FFF2-40B4-BE49-F238E27FC236}">
              <a16:creationId xmlns:a16="http://schemas.microsoft.com/office/drawing/2014/main" id="{7A2BECE2-4369-4897-848A-B62542696E5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419" name="Text Box 55">
          <a:extLst>
            <a:ext uri="{FF2B5EF4-FFF2-40B4-BE49-F238E27FC236}">
              <a16:creationId xmlns:a16="http://schemas.microsoft.com/office/drawing/2014/main" id="{57A94D4A-28C1-47C8-BAD9-1061C594CE3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420" name="Text Box 56">
          <a:extLst>
            <a:ext uri="{FF2B5EF4-FFF2-40B4-BE49-F238E27FC236}">
              <a16:creationId xmlns:a16="http://schemas.microsoft.com/office/drawing/2014/main" id="{E5884182-FBE5-494C-A76E-12D42992698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421" name="Text Box 57">
          <a:extLst>
            <a:ext uri="{FF2B5EF4-FFF2-40B4-BE49-F238E27FC236}">
              <a16:creationId xmlns:a16="http://schemas.microsoft.com/office/drawing/2014/main" id="{0DCE785A-C10C-4C94-BC6A-4B4A9F91648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422" name="Text Box 58">
          <a:extLst>
            <a:ext uri="{FF2B5EF4-FFF2-40B4-BE49-F238E27FC236}">
              <a16:creationId xmlns:a16="http://schemas.microsoft.com/office/drawing/2014/main" id="{E31BF018-E864-4CAB-90E3-ACDF87F5B5B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423" name="Text Box 59">
          <a:extLst>
            <a:ext uri="{FF2B5EF4-FFF2-40B4-BE49-F238E27FC236}">
              <a16:creationId xmlns:a16="http://schemas.microsoft.com/office/drawing/2014/main" id="{11E009E5-B6FD-4057-837B-115E0564E21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424" name="Text Box 60">
          <a:extLst>
            <a:ext uri="{FF2B5EF4-FFF2-40B4-BE49-F238E27FC236}">
              <a16:creationId xmlns:a16="http://schemas.microsoft.com/office/drawing/2014/main" id="{141E1592-CEBD-443C-9B06-E0F7EE44B09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425" name="Text Box 61">
          <a:extLst>
            <a:ext uri="{FF2B5EF4-FFF2-40B4-BE49-F238E27FC236}">
              <a16:creationId xmlns:a16="http://schemas.microsoft.com/office/drawing/2014/main" id="{EBCEC37B-857C-4192-8635-1B25538C0B5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426" name="Text Box 62">
          <a:extLst>
            <a:ext uri="{FF2B5EF4-FFF2-40B4-BE49-F238E27FC236}">
              <a16:creationId xmlns:a16="http://schemas.microsoft.com/office/drawing/2014/main" id="{EFC5A804-9721-46AF-97FC-668A3A5073F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427" name="Text Box 63">
          <a:extLst>
            <a:ext uri="{FF2B5EF4-FFF2-40B4-BE49-F238E27FC236}">
              <a16:creationId xmlns:a16="http://schemas.microsoft.com/office/drawing/2014/main" id="{47FFF809-95C8-4471-8EE2-4FA2FB39849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428" name="Text Box 64">
          <a:extLst>
            <a:ext uri="{FF2B5EF4-FFF2-40B4-BE49-F238E27FC236}">
              <a16:creationId xmlns:a16="http://schemas.microsoft.com/office/drawing/2014/main" id="{F05DB750-8652-477A-841F-D1D00FE96F7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429" name="Text Box 66">
          <a:extLst>
            <a:ext uri="{FF2B5EF4-FFF2-40B4-BE49-F238E27FC236}">
              <a16:creationId xmlns:a16="http://schemas.microsoft.com/office/drawing/2014/main" id="{1AB43F8F-EEB4-407B-AC7E-6A6D90C93B9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430" name="Text Box 67">
          <a:extLst>
            <a:ext uri="{FF2B5EF4-FFF2-40B4-BE49-F238E27FC236}">
              <a16:creationId xmlns:a16="http://schemas.microsoft.com/office/drawing/2014/main" id="{27B4FDA5-0AC4-454D-B044-BEBB84B7079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431" name="Text Box 68">
          <a:extLst>
            <a:ext uri="{FF2B5EF4-FFF2-40B4-BE49-F238E27FC236}">
              <a16:creationId xmlns:a16="http://schemas.microsoft.com/office/drawing/2014/main" id="{AC32D4E8-9A71-4ACB-A080-069B54DF3A8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432" name="Text Box 69">
          <a:extLst>
            <a:ext uri="{FF2B5EF4-FFF2-40B4-BE49-F238E27FC236}">
              <a16:creationId xmlns:a16="http://schemas.microsoft.com/office/drawing/2014/main" id="{5B8277A1-766A-4E3A-BDA4-6EF45DA48F6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433" name="Text Box 70">
          <a:extLst>
            <a:ext uri="{FF2B5EF4-FFF2-40B4-BE49-F238E27FC236}">
              <a16:creationId xmlns:a16="http://schemas.microsoft.com/office/drawing/2014/main" id="{C2069592-2E6F-4A80-A977-074AD4F0F47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434" name="Text Box 71">
          <a:extLst>
            <a:ext uri="{FF2B5EF4-FFF2-40B4-BE49-F238E27FC236}">
              <a16:creationId xmlns:a16="http://schemas.microsoft.com/office/drawing/2014/main" id="{A52319F0-E177-4AB0-A9D1-1161D189998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435" name="Text Box 72">
          <a:extLst>
            <a:ext uri="{FF2B5EF4-FFF2-40B4-BE49-F238E27FC236}">
              <a16:creationId xmlns:a16="http://schemas.microsoft.com/office/drawing/2014/main" id="{389B5230-DAE3-4D05-B055-C2333E816B9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436" name="Text Box 73">
          <a:extLst>
            <a:ext uri="{FF2B5EF4-FFF2-40B4-BE49-F238E27FC236}">
              <a16:creationId xmlns:a16="http://schemas.microsoft.com/office/drawing/2014/main" id="{A1D8C984-C123-4584-8663-D2BF8C81C39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437" name="Text Box 74">
          <a:extLst>
            <a:ext uri="{FF2B5EF4-FFF2-40B4-BE49-F238E27FC236}">
              <a16:creationId xmlns:a16="http://schemas.microsoft.com/office/drawing/2014/main" id="{2B71B840-D6B5-4F9D-A13A-95EF6952BA0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438" name="Text Box 50">
          <a:extLst>
            <a:ext uri="{FF2B5EF4-FFF2-40B4-BE49-F238E27FC236}">
              <a16:creationId xmlns:a16="http://schemas.microsoft.com/office/drawing/2014/main" id="{FEBAEA4E-451B-4031-A9FB-7DA1338F360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439" name="Text Box 52">
          <a:extLst>
            <a:ext uri="{FF2B5EF4-FFF2-40B4-BE49-F238E27FC236}">
              <a16:creationId xmlns:a16="http://schemas.microsoft.com/office/drawing/2014/main" id="{15994A69-0B56-419B-8DCD-79383E391A6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440" name="Text Box 53">
          <a:extLst>
            <a:ext uri="{FF2B5EF4-FFF2-40B4-BE49-F238E27FC236}">
              <a16:creationId xmlns:a16="http://schemas.microsoft.com/office/drawing/2014/main" id="{BEEBB7CB-B74C-4B96-A872-26B94B49426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441" name="Text Box 39">
          <a:extLst>
            <a:ext uri="{FF2B5EF4-FFF2-40B4-BE49-F238E27FC236}">
              <a16:creationId xmlns:a16="http://schemas.microsoft.com/office/drawing/2014/main" id="{99CE6A37-5601-4379-87E7-7F6C6A96F11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442" name="Text Box 40">
          <a:extLst>
            <a:ext uri="{FF2B5EF4-FFF2-40B4-BE49-F238E27FC236}">
              <a16:creationId xmlns:a16="http://schemas.microsoft.com/office/drawing/2014/main" id="{F59C2F09-DAEF-4C96-9EA3-64AA6EEB3C0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443" name="Text Box 41">
          <a:extLst>
            <a:ext uri="{FF2B5EF4-FFF2-40B4-BE49-F238E27FC236}">
              <a16:creationId xmlns:a16="http://schemas.microsoft.com/office/drawing/2014/main" id="{F71F8D73-4B1E-4B6D-9CF0-4F7BEF25ADC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444" name="Text Box 42">
          <a:extLst>
            <a:ext uri="{FF2B5EF4-FFF2-40B4-BE49-F238E27FC236}">
              <a16:creationId xmlns:a16="http://schemas.microsoft.com/office/drawing/2014/main" id="{36E72515-B209-47DA-95AC-BCE8FF17E33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445" name="Text Box 43">
          <a:extLst>
            <a:ext uri="{FF2B5EF4-FFF2-40B4-BE49-F238E27FC236}">
              <a16:creationId xmlns:a16="http://schemas.microsoft.com/office/drawing/2014/main" id="{CF183C8B-1169-460E-9190-262BF46B8D1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446" name="Text Box 44">
          <a:extLst>
            <a:ext uri="{FF2B5EF4-FFF2-40B4-BE49-F238E27FC236}">
              <a16:creationId xmlns:a16="http://schemas.microsoft.com/office/drawing/2014/main" id="{7382E920-B347-4D6A-81B2-CEFEBE38695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447" name="Text Box 45">
          <a:extLst>
            <a:ext uri="{FF2B5EF4-FFF2-40B4-BE49-F238E27FC236}">
              <a16:creationId xmlns:a16="http://schemas.microsoft.com/office/drawing/2014/main" id="{04220B15-06EE-4FC6-8A18-5B66CA6969D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448" name="Text Box 46">
          <a:extLst>
            <a:ext uri="{FF2B5EF4-FFF2-40B4-BE49-F238E27FC236}">
              <a16:creationId xmlns:a16="http://schemas.microsoft.com/office/drawing/2014/main" id="{E8230988-FD63-479C-91A0-DB1CA5F9DD1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449" name="Text Box 47">
          <a:extLst>
            <a:ext uri="{FF2B5EF4-FFF2-40B4-BE49-F238E27FC236}">
              <a16:creationId xmlns:a16="http://schemas.microsoft.com/office/drawing/2014/main" id="{3E9DD34B-42B0-4873-BF2E-5F674B4F45C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450" name="Text Box 48">
          <a:extLst>
            <a:ext uri="{FF2B5EF4-FFF2-40B4-BE49-F238E27FC236}">
              <a16:creationId xmlns:a16="http://schemas.microsoft.com/office/drawing/2014/main" id="{D0EE7147-DB86-4C8F-A0B7-DB9EDB08E80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451" name="Text Box 55">
          <a:extLst>
            <a:ext uri="{FF2B5EF4-FFF2-40B4-BE49-F238E27FC236}">
              <a16:creationId xmlns:a16="http://schemas.microsoft.com/office/drawing/2014/main" id="{DABB2D24-24D0-44FE-AFE0-551BEC54497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452" name="Text Box 56">
          <a:extLst>
            <a:ext uri="{FF2B5EF4-FFF2-40B4-BE49-F238E27FC236}">
              <a16:creationId xmlns:a16="http://schemas.microsoft.com/office/drawing/2014/main" id="{4BA239D5-A371-4613-8EF9-F28BAF8FB57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453" name="Text Box 57">
          <a:extLst>
            <a:ext uri="{FF2B5EF4-FFF2-40B4-BE49-F238E27FC236}">
              <a16:creationId xmlns:a16="http://schemas.microsoft.com/office/drawing/2014/main" id="{A83B31A3-BDE4-4345-84D5-231219B1C09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454" name="Text Box 58">
          <a:extLst>
            <a:ext uri="{FF2B5EF4-FFF2-40B4-BE49-F238E27FC236}">
              <a16:creationId xmlns:a16="http://schemas.microsoft.com/office/drawing/2014/main" id="{884AE00B-E677-4C3E-A8D5-97005AD0F52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455" name="Text Box 59">
          <a:extLst>
            <a:ext uri="{FF2B5EF4-FFF2-40B4-BE49-F238E27FC236}">
              <a16:creationId xmlns:a16="http://schemas.microsoft.com/office/drawing/2014/main" id="{0649D7D9-AE87-4548-BDFB-5B8DEC65E54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456" name="Text Box 60">
          <a:extLst>
            <a:ext uri="{FF2B5EF4-FFF2-40B4-BE49-F238E27FC236}">
              <a16:creationId xmlns:a16="http://schemas.microsoft.com/office/drawing/2014/main" id="{5482A090-1D28-409E-9282-790D7A18D91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457" name="Text Box 61">
          <a:extLst>
            <a:ext uri="{FF2B5EF4-FFF2-40B4-BE49-F238E27FC236}">
              <a16:creationId xmlns:a16="http://schemas.microsoft.com/office/drawing/2014/main" id="{3D92A619-215C-44EE-AE1C-8D2EDB80BF3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458" name="Text Box 62">
          <a:extLst>
            <a:ext uri="{FF2B5EF4-FFF2-40B4-BE49-F238E27FC236}">
              <a16:creationId xmlns:a16="http://schemas.microsoft.com/office/drawing/2014/main" id="{57DE4A73-BDCD-4CE5-B358-50FABA81F95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459" name="Text Box 63">
          <a:extLst>
            <a:ext uri="{FF2B5EF4-FFF2-40B4-BE49-F238E27FC236}">
              <a16:creationId xmlns:a16="http://schemas.microsoft.com/office/drawing/2014/main" id="{454DE2ED-A3DF-489C-9584-2EC8F65CA63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460" name="Text Box 64">
          <a:extLst>
            <a:ext uri="{FF2B5EF4-FFF2-40B4-BE49-F238E27FC236}">
              <a16:creationId xmlns:a16="http://schemas.microsoft.com/office/drawing/2014/main" id="{6D2DCC88-BB0A-479E-A74B-6F2B83BD4BD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461" name="Text Box 66">
          <a:extLst>
            <a:ext uri="{FF2B5EF4-FFF2-40B4-BE49-F238E27FC236}">
              <a16:creationId xmlns:a16="http://schemas.microsoft.com/office/drawing/2014/main" id="{8CD929CA-CADC-4CD9-A882-6F54CAEC587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462" name="Text Box 67">
          <a:extLst>
            <a:ext uri="{FF2B5EF4-FFF2-40B4-BE49-F238E27FC236}">
              <a16:creationId xmlns:a16="http://schemas.microsoft.com/office/drawing/2014/main" id="{633AE117-7455-4CE0-9AED-35C31FCF554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463" name="Text Box 68">
          <a:extLst>
            <a:ext uri="{FF2B5EF4-FFF2-40B4-BE49-F238E27FC236}">
              <a16:creationId xmlns:a16="http://schemas.microsoft.com/office/drawing/2014/main" id="{ACC0D998-22BB-4469-B1DA-36200A9AC8A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464" name="Text Box 69">
          <a:extLst>
            <a:ext uri="{FF2B5EF4-FFF2-40B4-BE49-F238E27FC236}">
              <a16:creationId xmlns:a16="http://schemas.microsoft.com/office/drawing/2014/main" id="{7609B722-3326-4024-87DF-EE7C00B4FF8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465" name="Text Box 70">
          <a:extLst>
            <a:ext uri="{FF2B5EF4-FFF2-40B4-BE49-F238E27FC236}">
              <a16:creationId xmlns:a16="http://schemas.microsoft.com/office/drawing/2014/main" id="{11464643-D9FA-4F10-9242-1AC52481455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466" name="Text Box 71">
          <a:extLst>
            <a:ext uri="{FF2B5EF4-FFF2-40B4-BE49-F238E27FC236}">
              <a16:creationId xmlns:a16="http://schemas.microsoft.com/office/drawing/2014/main" id="{652BE434-DEAB-487E-9070-E1D9A6AEB55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467" name="Text Box 72">
          <a:extLst>
            <a:ext uri="{FF2B5EF4-FFF2-40B4-BE49-F238E27FC236}">
              <a16:creationId xmlns:a16="http://schemas.microsoft.com/office/drawing/2014/main" id="{AFB86978-FEB9-4AB4-B210-674C408EB26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468" name="Text Box 73">
          <a:extLst>
            <a:ext uri="{FF2B5EF4-FFF2-40B4-BE49-F238E27FC236}">
              <a16:creationId xmlns:a16="http://schemas.microsoft.com/office/drawing/2014/main" id="{9050B299-416E-413C-A9F9-306A8827C08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469" name="Text Box 74">
          <a:extLst>
            <a:ext uri="{FF2B5EF4-FFF2-40B4-BE49-F238E27FC236}">
              <a16:creationId xmlns:a16="http://schemas.microsoft.com/office/drawing/2014/main" id="{AE50BC5A-D6B7-4B71-B77B-98985482CB3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470" name="Text Box 75">
          <a:extLst>
            <a:ext uri="{FF2B5EF4-FFF2-40B4-BE49-F238E27FC236}">
              <a16:creationId xmlns:a16="http://schemas.microsoft.com/office/drawing/2014/main" id="{9CE96CAB-5E97-4E54-816F-0CC02A57F33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471" name="Text Box 77">
          <a:extLst>
            <a:ext uri="{FF2B5EF4-FFF2-40B4-BE49-F238E27FC236}">
              <a16:creationId xmlns:a16="http://schemas.microsoft.com/office/drawing/2014/main" id="{701116A7-984E-4366-8015-2654DCD1F3E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472" name="Text Box 78">
          <a:extLst>
            <a:ext uri="{FF2B5EF4-FFF2-40B4-BE49-F238E27FC236}">
              <a16:creationId xmlns:a16="http://schemas.microsoft.com/office/drawing/2014/main" id="{54A1ED5C-F638-4880-ADF1-818E820246A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473" name="Text Box 80">
          <a:extLst>
            <a:ext uri="{FF2B5EF4-FFF2-40B4-BE49-F238E27FC236}">
              <a16:creationId xmlns:a16="http://schemas.microsoft.com/office/drawing/2014/main" id="{AE80D52F-39FD-4B76-BEC9-8A62F34869C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474" name="Text Box 81">
          <a:extLst>
            <a:ext uri="{FF2B5EF4-FFF2-40B4-BE49-F238E27FC236}">
              <a16:creationId xmlns:a16="http://schemas.microsoft.com/office/drawing/2014/main" id="{ED9B835C-38EB-4E92-83D5-414CD96C5A3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475" name="Text Box 39">
          <a:extLst>
            <a:ext uri="{FF2B5EF4-FFF2-40B4-BE49-F238E27FC236}">
              <a16:creationId xmlns:a16="http://schemas.microsoft.com/office/drawing/2014/main" id="{643422DD-68ED-4A09-B3AE-B2DDE64D427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476" name="Text Box 40">
          <a:extLst>
            <a:ext uri="{FF2B5EF4-FFF2-40B4-BE49-F238E27FC236}">
              <a16:creationId xmlns:a16="http://schemas.microsoft.com/office/drawing/2014/main" id="{49A3DD26-F613-49B5-B26A-2DE4FC9B9CB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477" name="Text Box 41">
          <a:extLst>
            <a:ext uri="{FF2B5EF4-FFF2-40B4-BE49-F238E27FC236}">
              <a16:creationId xmlns:a16="http://schemas.microsoft.com/office/drawing/2014/main" id="{A5B60C55-08C1-4229-92E0-240EB00FC3D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478" name="Text Box 42">
          <a:extLst>
            <a:ext uri="{FF2B5EF4-FFF2-40B4-BE49-F238E27FC236}">
              <a16:creationId xmlns:a16="http://schemas.microsoft.com/office/drawing/2014/main" id="{DDD1BA33-A6AA-49EA-956D-457E890F4E8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479" name="Text Box 43">
          <a:extLst>
            <a:ext uri="{FF2B5EF4-FFF2-40B4-BE49-F238E27FC236}">
              <a16:creationId xmlns:a16="http://schemas.microsoft.com/office/drawing/2014/main" id="{3C103B7A-07CE-496F-983C-7B879C25FF4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480" name="Text Box 44">
          <a:extLst>
            <a:ext uri="{FF2B5EF4-FFF2-40B4-BE49-F238E27FC236}">
              <a16:creationId xmlns:a16="http://schemas.microsoft.com/office/drawing/2014/main" id="{EB21FFC3-C3E9-4022-BE61-6927449027B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481" name="Text Box 45">
          <a:extLst>
            <a:ext uri="{FF2B5EF4-FFF2-40B4-BE49-F238E27FC236}">
              <a16:creationId xmlns:a16="http://schemas.microsoft.com/office/drawing/2014/main" id="{01EC78A8-DA6C-4F83-BBBE-6B92C3BF5B8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482" name="Text Box 46">
          <a:extLst>
            <a:ext uri="{FF2B5EF4-FFF2-40B4-BE49-F238E27FC236}">
              <a16:creationId xmlns:a16="http://schemas.microsoft.com/office/drawing/2014/main" id="{E0202E9D-63AB-4665-B66C-BCD5BAC8550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483" name="Text Box 47">
          <a:extLst>
            <a:ext uri="{FF2B5EF4-FFF2-40B4-BE49-F238E27FC236}">
              <a16:creationId xmlns:a16="http://schemas.microsoft.com/office/drawing/2014/main" id="{051A5272-3775-46FB-8C56-1C87C0173D9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484" name="Text Box 48">
          <a:extLst>
            <a:ext uri="{FF2B5EF4-FFF2-40B4-BE49-F238E27FC236}">
              <a16:creationId xmlns:a16="http://schemas.microsoft.com/office/drawing/2014/main" id="{4C9A5AC0-DB79-49D3-995A-52A9CE8113A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485" name="Text Box 55">
          <a:extLst>
            <a:ext uri="{FF2B5EF4-FFF2-40B4-BE49-F238E27FC236}">
              <a16:creationId xmlns:a16="http://schemas.microsoft.com/office/drawing/2014/main" id="{7A509919-3815-441D-AD1F-9F85D33D0B8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486" name="Text Box 56">
          <a:extLst>
            <a:ext uri="{FF2B5EF4-FFF2-40B4-BE49-F238E27FC236}">
              <a16:creationId xmlns:a16="http://schemas.microsoft.com/office/drawing/2014/main" id="{DC674BA9-E0C5-479C-9270-DF93050BB0B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487" name="Text Box 57">
          <a:extLst>
            <a:ext uri="{FF2B5EF4-FFF2-40B4-BE49-F238E27FC236}">
              <a16:creationId xmlns:a16="http://schemas.microsoft.com/office/drawing/2014/main" id="{FFB8D8A8-FE66-42C2-8FDF-7DD61655659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488" name="Text Box 58">
          <a:extLst>
            <a:ext uri="{FF2B5EF4-FFF2-40B4-BE49-F238E27FC236}">
              <a16:creationId xmlns:a16="http://schemas.microsoft.com/office/drawing/2014/main" id="{7EA9C141-AA4F-444D-8CA5-1B3CBE03F85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489" name="Text Box 59">
          <a:extLst>
            <a:ext uri="{FF2B5EF4-FFF2-40B4-BE49-F238E27FC236}">
              <a16:creationId xmlns:a16="http://schemas.microsoft.com/office/drawing/2014/main" id="{2427E3F2-D2B4-46CF-A7E5-33BC3A1135C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490" name="Text Box 60">
          <a:extLst>
            <a:ext uri="{FF2B5EF4-FFF2-40B4-BE49-F238E27FC236}">
              <a16:creationId xmlns:a16="http://schemas.microsoft.com/office/drawing/2014/main" id="{21664BB3-624F-45B9-9E9B-55E7BA3B6FC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491" name="Text Box 61">
          <a:extLst>
            <a:ext uri="{FF2B5EF4-FFF2-40B4-BE49-F238E27FC236}">
              <a16:creationId xmlns:a16="http://schemas.microsoft.com/office/drawing/2014/main" id="{88AE476D-EBA5-45D3-9E84-217DDD8ACC5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492" name="Text Box 62">
          <a:extLst>
            <a:ext uri="{FF2B5EF4-FFF2-40B4-BE49-F238E27FC236}">
              <a16:creationId xmlns:a16="http://schemas.microsoft.com/office/drawing/2014/main" id="{EE74A649-4AD8-44F3-BE26-E7874C59FF7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493" name="Text Box 63">
          <a:extLst>
            <a:ext uri="{FF2B5EF4-FFF2-40B4-BE49-F238E27FC236}">
              <a16:creationId xmlns:a16="http://schemas.microsoft.com/office/drawing/2014/main" id="{251C9977-C079-46FF-84D3-478A8352130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494" name="Text Box 64">
          <a:extLst>
            <a:ext uri="{FF2B5EF4-FFF2-40B4-BE49-F238E27FC236}">
              <a16:creationId xmlns:a16="http://schemas.microsoft.com/office/drawing/2014/main" id="{9FF7AA24-79C7-4ACE-95E8-0EA3AB63E18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495" name="Text Box 66">
          <a:extLst>
            <a:ext uri="{FF2B5EF4-FFF2-40B4-BE49-F238E27FC236}">
              <a16:creationId xmlns:a16="http://schemas.microsoft.com/office/drawing/2014/main" id="{6DAB538C-D96D-4D8F-864A-A2EBC0AAB20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496" name="Text Box 67">
          <a:extLst>
            <a:ext uri="{FF2B5EF4-FFF2-40B4-BE49-F238E27FC236}">
              <a16:creationId xmlns:a16="http://schemas.microsoft.com/office/drawing/2014/main" id="{E9F7F3F4-00A5-4485-AC01-52F2201D823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497" name="Text Box 68">
          <a:extLst>
            <a:ext uri="{FF2B5EF4-FFF2-40B4-BE49-F238E27FC236}">
              <a16:creationId xmlns:a16="http://schemas.microsoft.com/office/drawing/2014/main" id="{7E6B1BED-658C-4C49-9610-BC67163DEB7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498" name="Text Box 69">
          <a:extLst>
            <a:ext uri="{FF2B5EF4-FFF2-40B4-BE49-F238E27FC236}">
              <a16:creationId xmlns:a16="http://schemas.microsoft.com/office/drawing/2014/main" id="{10886FFF-D0F0-44B0-8087-8FA92A1D2C6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499" name="Text Box 70">
          <a:extLst>
            <a:ext uri="{FF2B5EF4-FFF2-40B4-BE49-F238E27FC236}">
              <a16:creationId xmlns:a16="http://schemas.microsoft.com/office/drawing/2014/main" id="{FE77E55C-6E3F-4CC7-90DB-E684611725A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500" name="Text Box 71">
          <a:extLst>
            <a:ext uri="{FF2B5EF4-FFF2-40B4-BE49-F238E27FC236}">
              <a16:creationId xmlns:a16="http://schemas.microsoft.com/office/drawing/2014/main" id="{5AEDECAE-3DD2-432A-92C4-DF7CF7C25F2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501" name="Text Box 72">
          <a:extLst>
            <a:ext uri="{FF2B5EF4-FFF2-40B4-BE49-F238E27FC236}">
              <a16:creationId xmlns:a16="http://schemas.microsoft.com/office/drawing/2014/main" id="{0BDFD7E9-693D-47C2-92D1-4453EC952FA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502" name="Text Box 73">
          <a:extLst>
            <a:ext uri="{FF2B5EF4-FFF2-40B4-BE49-F238E27FC236}">
              <a16:creationId xmlns:a16="http://schemas.microsoft.com/office/drawing/2014/main" id="{B749AFE0-EC62-4108-87BD-DEE320CA745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503" name="Text Box 74">
          <a:extLst>
            <a:ext uri="{FF2B5EF4-FFF2-40B4-BE49-F238E27FC236}">
              <a16:creationId xmlns:a16="http://schemas.microsoft.com/office/drawing/2014/main" id="{7B90FA0B-2A38-4A66-BFFC-29A066088F2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504" name="Text Box 75">
          <a:extLst>
            <a:ext uri="{FF2B5EF4-FFF2-40B4-BE49-F238E27FC236}">
              <a16:creationId xmlns:a16="http://schemas.microsoft.com/office/drawing/2014/main" id="{35B83896-251E-4B8B-B313-B24B48614A6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505" name="Text Box 77">
          <a:extLst>
            <a:ext uri="{FF2B5EF4-FFF2-40B4-BE49-F238E27FC236}">
              <a16:creationId xmlns:a16="http://schemas.microsoft.com/office/drawing/2014/main" id="{59F2C99E-6EA4-4566-8863-3C0F1BECFBF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506" name="Text Box 78">
          <a:extLst>
            <a:ext uri="{FF2B5EF4-FFF2-40B4-BE49-F238E27FC236}">
              <a16:creationId xmlns:a16="http://schemas.microsoft.com/office/drawing/2014/main" id="{4002D31C-BA98-4AB2-8C9C-D44F9D3F9C4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507" name="Text Box 80">
          <a:extLst>
            <a:ext uri="{FF2B5EF4-FFF2-40B4-BE49-F238E27FC236}">
              <a16:creationId xmlns:a16="http://schemas.microsoft.com/office/drawing/2014/main" id="{EE924FAE-B5BF-4AB1-83DC-08978C8B675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508" name="Text Box 81">
          <a:extLst>
            <a:ext uri="{FF2B5EF4-FFF2-40B4-BE49-F238E27FC236}">
              <a16:creationId xmlns:a16="http://schemas.microsoft.com/office/drawing/2014/main" id="{DEE14EFF-0645-4184-B891-C11120DBD3C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509" name="Text Box 39">
          <a:extLst>
            <a:ext uri="{FF2B5EF4-FFF2-40B4-BE49-F238E27FC236}">
              <a16:creationId xmlns:a16="http://schemas.microsoft.com/office/drawing/2014/main" id="{8DCC6B7A-1582-47C5-ABB2-97599A995E0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510" name="Text Box 40">
          <a:extLst>
            <a:ext uri="{FF2B5EF4-FFF2-40B4-BE49-F238E27FC236}">
              <a16:creationId xmlns:a16="http://schemas.microsoft.com/office/drawing/2014/main" id="{ECB7E82E-571C-4D6F-BB56-0E009B3604F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511" name="Text Box 41">
          <a:extLst>
            <a:ext uri="{FF2B5EF4-FFF2-40B4-BE49-F238E27FC236}">
              <a16:creationId xmlns:a16="http://schemas.microsoft.com/office/drawing/2014/main" id="{68F4BB64-F1A5-4E74-92F6-3BC4F163D10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512" name="Text Box 42">
          <a:extLst>
            <a:ext uri="{FF2B5EF4-FFF2-40B4-BE49-F238E27FC236}">
              <a16:creationId xmlns:a16="http://schemas.microsoft.com/office/drawing/2014/main" id="{95E8730E-58EF-4CDB-A558-E5932D9AFAE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513" name="Text Box 43">
          <a:extLst>
            <a:ext uri="{FF2B5EF4-FFF2-40B4-BE49-F238E27FC236}">
              <a16:creationId xmlns:a16="http://schemas.microsoft.com/office/drawing/2014/main" id="{26870C70-93AD-4588-9EDF-E96DBA047AB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514" name="Text Box 44">
          <a:extLst>
            <a:ext uri="{FF2B5EF4-FFF2-40B4-BE49-F238E27FC236}">
              <a16:creationId xmlns:a16="http://schemas.microsoft.com/office/drawing/2014/main" id="{B4B81407-088A-49AE-8553-965990DFE76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515" name="Text Box 45">
          <a:extLst>
            <a:ext uri="{FF2B5EF4-FFF2-40B4-BE49-F238E27FC236}">
              <a16:creationId xmlns:a16="http://schemas.microsoft.com/office/drawing/2014/main" id="{924B8949-5D92-4AC8-8277-3F0A75B5F00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516" name="Text Box 46">
          <a:extLst>
            <a:ext uri="{FF2B5EF4-FFF2-40B4-BE49-F238E27FC236}">
              <a16:creationId xmlns:a16="http://schemas.microsoft.com/office/drawing/2014/main" id="{9AAB1828-76E5-49F7-88FB-9C44D4B6FB4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517" name="Text Box 47">
          <a:extLst>
            <a:ext uri="{FF2B5EF4-FFF2-40B4-BE49-F238E27FC236}">
              <a16:creationId xmlns:a16="http://schemas.microsoft.com/office/drawing/2014/main" id="{BDA6D910-71D3-41E8-B27B-1DF5D05E70F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518" name="Text Box 48">
          <a:extLst>
            <a:ext uri="{FF2B5EF4-FFF2-40B4-BE49-F238E27FC236}">
              <a16:creationId xmlns:a16="http://schemas.microsoft.com/office/drawing/2014/main" id="{6AE9C6B6-1348-4E06-B108-CC1D32C7B41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519" name="Text Box 55">
          <a:extLst>
            <a:ext uri="{FF2B5EF4-FFF2-40B4-BE49-F238E27FC236}">
              <a16:creationId xmlns:a16="http://schemas.microsoft.com/office/drawing/2014/main" id="{ABD86244-D95A-416C-B031-8677284CB8C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520" name="Text Box 56">
          <a:extLst>
            <a:ext uri="{FF2B5EF4-FFF2-40B4-BE49-F238E27FC236}">
              <a16:creationId xmlns:a16="http://schemas.microsoft.com/office/drawing/2014/main" id="{7A07E07C-FCE1-4E3C-B419-E6395C4D7A4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521" name="Text Box 57">
          <a:extLst>
            <a:ext uri="{FF2B5EF4-FFF2-40B4-BE49-F238E27FC236}">
              <a16:creationId xmlns:a16="http://schemas.microsoft.com/office/drawing/2014/main" id="{FA4F76EF-E371-49CE-9BF7-7FB1F5DCA84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522" name="Text Box 58">
          <a:extLst>
            <a:ext uri="{FF2B5EF4-FFF2-40B4-BE49-F238E27FC236}">
              <a16:creationId xmlns:a16="http://schemas.microsoft.com/office/drawing/2014/main" id="{7A7F7D10-C32E-42F4-92C4-BE55CCF97EC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523" name="Text Box 59">
          <a:extLst>
            <a:ext uri="{FF2B5EF4-FFF2-40B4-BE49-F238E27FC236}">
              <a16:creationId xmlns:a16="http://schemas.microsoft.com/office/drawing/2014/main" id="{8EF2881C-6C63-4507-BC78-3AE09202DF0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524" name="Text Box 60">
          <a:extLst>
            <a:ext uri="{FF2B5EF4-FFF2-40B4-BE49-F238E27FC236}">
              <a16:creationId xmlns:a16="http://schemas.microsoft.com/office/drawing/2014/main" id="{4C8DD559-566A-4B67-85ED-45B0F691F99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525" name="Text Box 61">
          <a:extLst>
            <a:ext uri="{FF2B5EF4-FFF2-40B4-BE49-F238E27FC236}">
              <a16:creationId xmlns:a16="http://schemas.microsoft.com/office/drawing/2014/main" id="{A90DBB9A-EF6F-45D7-8FE9-5FF128BA9FA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526" name="Text Box 62">
          <a:extLst>
            <a:ext uri="{FF2B5EF4-FFF2-40B4-BE49-F238E27FC236}">
              <a16:creationId xmlns:a16="http://schemas.microsoft.com/office/drawing/2014/main" id="{7C0DF8EB-69CB-41CD-A9DA-12FF023AA1D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527" name="Text Box 63">
          <a:extLst>
            <a:ext uri="{FF2B5EF4-FFF2-40B4-BE49-F238E27FC236}">
              <a16:creationId xmlns:a16="http://schemas.microsoft.com/office/drawing/2014/main" id="{0B05CB20-D83A-4093-9682-7C3FF8193DE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528" name="Text Box 64">
          <a:extLst>
            <a:ext uri="{FF2B5EF4-FFF2-40B4-BE49-F238E27FC236}">
              <a16:creationId xmlns:a16="http://schemas.microsoft.com/office/drawing/2014/main" id="{02B399AD-B5D7-49F2-948F-2C563051451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529" name="Text Box 66">
          <a:extLst>
            <a:ext uri="{FF2B5EF4-FFF2-40B4-BE49-F238E27FC236}">
              <a16:creationId xmlns:a16="http://schemas.microsoft.com/office/drawing/2014/main" id="{BD1CC50F-766B-4AAD-80F9-9974D49547F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530" name="Text Box 67">
          <a:extLst>
            <a:ext uri="{FF2B5EF4-FFF2-40B4-BE49-F238E27FC236}">
              <a16:creationId xmlns:a16="http://schemas.microsoft.com/office/drawing/2014/main" id="{05928889-C6C7-423C-AF06-66E31E9150F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531" name="Text Box 68">
          <a:extLst>
            <a:ext uri="{FF2B5EF4-FFF2-40B4-BE49-F238E27FC236}">
              <a16:creationId xmlns:a16="http://schemas.microsoft.com/office/drawing/2014/main" id="{A5533C7F-7BBB-431E-A8E3-1BB991B1D06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532" name="Text Box 69">
          <a:extLst>
            <a:ext uri="{FF2B5EF4-FFF2-40B4-BE49-F238E27FC236}">
              <a16:creationId xmlns:a16="http://schemas.microsoft.com/office/drawing/2014/main" id="{81D5F626-15D0-46FF-8747-60CF7715D6F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533" name="Text Box 70">
          <a:extLst>
            <a:ext uri="{FF2B5EF4-FFF2-40B4-BE49-F238E27FC236}">
              <a16:creationId xmlns:a16="http://schemas.microsoft.com/office/drawing/2014/main" id="{666B8146-A8B7-4C5A-B840-5841A3F25E4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534" name="Text Box 71">
          <a:extLst>
            <a:ext uri="{FF2B5EF4-FFF2-40B4-BE49-F238E27FC236}">
              <a16:creationId xmlns:a16="http://schemas.microsoft.com/office/drawing/2014/main" id="{3F890218-4D9A-44D0-9393-926172DB660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535" name="Text Box 72">
          <a:extLst>
            <a:ext uri="{FF2B5EF4-FFF2-40B4-BE49-F238E27FC236}">
              <a16:creationId xmlns:a16="http://schemas.microsoft.com/office/drawing/2014/main" id="{46E0DB4C-BFCF-417A-B1D7-CE3AB4D2DB2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536" name="Text Box 73">
          <a:extLst>
            <a:ext uri="{FF2B5EF4-FFF2-40B4-BE49-F238E27FC236}">
              <a16:creationId xmlns:a16="http://schemas.microsoft.com/office/drawing/2014/main" id="{6B331BB0-7075-49D7-9B05-135DFA18A66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537" name="Text Box 74">
          <a:extLst>
            <a:ext uri="{FF2B5EF4-FFF2-40B4-BE49-F238E27FC236}">
              <a16:creationId xmlns:a16="http://schemas.microsoft.com/office/drawing/2014/main" id="{FE7907F8-78CE-420C-8ED2-681C526AE8B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538" name="Text Box 75">
          <a:extLst>
            <a:ext uri="{FF2B5EF4-FFF2-40B4-BE49-F238E27FC236}">
              <a16:creationId xmlns:a16="http://schemas.microsoft.com/office/drawing/2014/main" id="{D88EE5FB-A509-4EA5-B7C2-E9BA5AFCFCD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539" name="Text Box 77">
          <a:extLst>
            <a:ext uri="{FF2B5EF4-FFF2-40B4-BE49-F238E27FC236}">
              <a16:creationId xmlns:a16="http://schemas.microsoft.com/office/drawing/2014/main" id="{6D74BFE1-18FF-43A2-9533-4E7F917097F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540" name="Text Box 78">
          <a:extLst>
            <a:ext uri="{FF2B5EF4-FFF2-40B4-BE49-F238E27FC236}">
              <a16:creationId xmlns:a16="http://schemas.microsoft.com/office/drawing/2014/main" id="{017C9B28-2320-4C60-A739-FBAE04C5399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541" name="Text Box 80">
          <a:extLst>
            <a:ext uri="{FF2B5EF4-FFF2-40B4-BE49-F238E27FC236}">
              <a16:creationId xmlns:a16="http://schemas.microsoft.com/office/drawing/2014/main" id="{78E56E61-DDE4-4A54-A271-D1BEB7E7FD8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542" name="Text Box 81">
          <a:extLst>
            <a:ext uri="{FF2B5EF4-FFF2-40B4-BE49-F238E27FC236}">
              <a16:creationId xmlns:a16="http://schemas.microsoft.com/office/drawing/2014/main" id="{DCC2178E-4821-4CAF-BFE0-952283AE3AD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543" name="Text Box 3">
          <a:extLst>
            <a:ext uri="{FF2B5EF4-FFF2-40B4-BE49-F238E27FC236}">
              <a16:creationId xmlns:a16="http://schemas.microsoft.com/office/drawing/2014/main" id="{5A7998A2-7016-4693-AB5E-E90180CBECA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544" name="Text Box 4">
          <a:extLst>
            <a:ext uri="{FF2B5EF4-FFF2-40B4-BE49-F238E27FC236}">
              <a16:creationId xmlns:a16="http://schemas.microsoft.com/office/drawing/2014/main" id="{BC419377-2247-4200-AF88-88EF2192980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545" name="Text Box 5">
          <a:extLst>
            <a:ext uri="{FF2B5EF4-FFF2-40B4-BE49-F238E27FC236}">
              <a16:creationId xmlns:a16="http://schemas.microsoft.com/office/drawing/2014/main" id="{877280F7-334F-45A0-97F0-622A3F04599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546" name="Text Box 6">
          <a:extLst>
            <a:ext uri="{FF2B5EF4-FFF2-40B4-BE49-F238E27FC236}">
              <a16:creationId xmlns:a16="http://schemas.microsoft.com/office/drawing/2014/main" id="{C88A4459-E355-49B0-BAA7-B3F001552CE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547" name="Text Box 7">
          <a:extLst>
            <a:ext uri="{FF2B5EF4-FFF2-40B4-BE49-F238E27FC236}">
              <a16:creationId xmlns:a16="http://schemas.microsoft.com/office/drawing/2014/main" id="{C5CCE564-4B48-4FCC-8A88-EE9044D38AF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548" name="Text Box 8">
          <a:extLst>
            <a:ext uri="{FF2B5EF4-FFF2-40B4-BE49-F238E27FC236}">
              <a16:creationId xmlns:a16="http://schemas.microsoft.com/office/drawing/2014/main" id="{7AFB80E6-4747-47F5-9A68-A5298FEEF51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549" name="Text Box 9">
          <a:extLst>
            <a:ext uri="{FF2B5EF4-FFF2-40B4-BE49-F238E27FC236}">
              <a16:creationId xmlns:a16="http://schemas.microsoft.com/office/drawing/2014/main" id="{2ACEEA99-2B46-4CD3-8D12-74F870F7516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550" name="Text Box 10">
          <a:extLst>
            <a:ext uri="{FF2B5EF4-FFF2-40B4-BE49-F238E27FC236}">
              <a16:creationId xmlns:a16="http://schemas.microsoft.com/office/drawing/2014/main" id="{B953689E-ADF5-4C64-98EF-E7237350063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551" name="Text Box 11">
          <a:extLst>
            <a:ext uri="{FF2B5EF4-FFF2-40B4-BE49-F238E27FC236}">
              <a16:creationId xmlns:a16="http://schemas.microsoft.com/office/drawing/2014/main" id="{C8226AD4-152D-47B0-A4A8-7B60A21320E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552" name="Text Box 12">
          <a:extLst>
            <a:ext uri="{FF2B5EF4-FFF2-40B4-BE49-F238E27FC236}">
              <a16:creationId xmlns:a16="http://schemas.microsoft.com/office/drawing/2014/main" id="{5898F857-F063-4184-82BF-04F6CF7D18E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553" name="Text Box 49">
          <a:extLst>
            <a:ext uri="{FF2B5EF4-FFF2-40B4-BE49-F238E27FC236}">
              <a16:creationId xmlns:a16="http://schemas.microsoft.com/office/drawing/2014/main" id="{37773D21-2B93-4164-B390-42A68B58A17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554" name="Text Box 50">
          <a:extLst>
            <a:ext uri="{FF2B5EF4-FFF2-40B4-BE49-F238E27FC236}">
              <a16:creationId xmlns:a16="http://schemas.microsoft.com/office/drawing/2014/main" id="{D531FC62-A23D-4569-949E-F11F34CF9B8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555" name="Text Box 52">
          <a:extLst>
            <a:ext uri="{FF2B5EF4-FFF2-40B4-BE49-F238E27FC236}">
              <a16:creationId xmlns:a16="http://schemas.microsoft.com/office/drawing/2014/main" id="{6CEB7690-33F2-4942-9807-C275A480915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556" name="Text Box 53">
          <a:extLst>
            <a:ext uri="{FF2B5EF4-FFF2-40B4-BE49-F238E27FC236}">
              <a16:creationId xmlns:a16="http://schemas.microsoft.com/office/drawing/2014/main" id="{483339D2-0096-4B25-92B2-993A8B4A641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557" name="Text Box 3">
          <a:extLst>
            <a:ext uri="{FF2B5EF4-FFF2-40B4-BE49-F238E27FC236}">
              <a16:creationId xmlns:a16="http://schemas.microsoft.com/office/drawing/2014/main" id="{7A61AC5A-B6B1-45FB-B805-191B6253E3B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558" name="Text Box 4">
          <a:extLst>
            <a:ext uri="{FF2B5EF4-FFF2-40B4-BE49-F238E27FC236}">
              <a16:creationId xmlns:a16="http://schemas.microsoft.com/office/drawing/2014/main" id="{11361514-4989-4035-99AE-109E8BCAD57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559" name="Text Box 5">
          <a:extLst>
            <a:ext uri="{FF2B5EF4-FFF2-40B4-BE49-F238E27FC236}">
              <a16:creationId xmlns:a16="http://schemas.microsoft.com/office/drawing/2014/main" id="{D84F82F8-10D6-4318-9E44-B74356448E6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560" name="Text Box 6">
          <a:extLst>
            <a:ext uri="{FF2B5EF4-FFF2-40B4-BE49-F238E27FC236}">
              <a16:creationId xmlns:a16="http://schemas.microsoft.com/office/drawing/2014/main" id="{4071ADC3-43C2-44B1-A786-7E2C7CCBF2D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561" name="Text Box 7">
          <a:extLst>
            <a:ext uri="{FF2B5EF4-FFF2-40B4-BE49-F238E27FC236}">
              <a16:creationId xmlns:a16="http://schemas.microsoft.com/office/drawing/2014/main" id="{4B98E6C3-CF98-43A1-9E8B-C1D6CBB1E51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562" name="Text Box 8">
          <a:extLst>
            <a:ext uri="{FF2B5EF4-FFF2-40B4-BE49-F238E27FC236}">
              <a16:creationId xmlns:a16="http://schemas.microsoft.com/office/drawing/2014/main" id="{638D84C2-2C3E-46A5-82B6-84999F4899B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563" name="Text Box 9">
          <a:extLst>
            <a:ext uri="{FF2B5EF4-FFF2-40B4-BE49-F238E27FC236}">
              <a16:creationId xmlns:a16="http://schemas.microsoft.com/office/drawing/2014/main" id="{CE4B1F90-E62E-4480-8032-B028F9412C9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564" name="Text Box 10">
          <a:extLst>
            <a:ext uri="{FF2B5EF4-FFF2-40B4-BE49-F238E27FC236}">
              <a16:creationId xmlns:a16="http://schemas.microsoft.com/office/drawing/2014/main" id="{986461CB-B542-405B-86EC-CEE31288EF0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565" name="Text Box 11">
          <a:extLst>
            <a:ext uri="{FF2B5EF4-FFF2-40B4-BE49-F238E27FC236}">
              <a16:creationId xmlns:a16="http://schemas.microsoft.com/office/drawing/2014/main" id="{048BC3B0-96F2-4BF5-9113-4BF5DC52017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566" name="Text Box 12">
          <a:extLst>
            <a:ext uri="{FF2B5EF4-FFF2-40B4-BE49-F238E27FC236}">
              <a16:creationId xmlns:a16="http://schemas.microsoft.com/office/drawing/2014/main" id="{AEA21083-9F48-48A4-9A52-D25E9F4D25D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567" name="Text Box 39">
          <a:extLst>
            <a:ext uri="{FF2B5EF4-FFF2-40B4-BE49-F238E27FC236}">
              <a16:creationId xmlns:a16="http://schemas.microsoft.com/office/drawing/2014/main" id="{62B3BF1F-914E-4BCC-8809-AE3AE5D910D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568" name="Text Box 40">
          <a:extLst>
            <a:ext uri="{FF2B5EF4-FFF2-40B4-BE49-F238E27FC236}">
              <a16:creationId xmlns:a16="http://schemas.microsoft.com/office/drawing/2014/main" id="{C4961CC0-1332-4FB5-969A-2C5D1A6D787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569" name="Text Box 41">
          <a:extLst>
            <a:ext uri="{FF2B5EF4-FFF2-40B4-BE49-F238E27FC236}">
              <a16:creationId xmlns:a16="http://schemas.microsoft.com/office/drawing/2014/main" id="{47B44D36-58C7-42C2-B2C8-F2F1F6AEA4E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570" name="Text Box 42">
          <a:extLst>
            <a:ext uri="{FF2B5EF4-FFF2-40B4-BE49-F238E27FC236}">
              <a16:creationId xmlns:a16="http://schemas.microsoft.com/office/drawing/2014/main" id="{CDAD97AE-5DB1-4388-899C-B5EF8997489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571" name="Text Box 43">
          <a:extLst>
            <a:ext uri="{FF2B5EF4-FFF2-40B4-BE49-F238E27FC236}">
              <a16:creationId xmlns:a16="http://schemas.microsoft.com/office/drawing/2014/main" id="{7680ABD5-D60D-4005-BB12-3DA5F4025A9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572" name="Text Box 44">
          <a:extLst>
            <a:ext uri="{FF2B5EF4-FFF2-40B4-BE49-F238E27FC236}">
              <a16:creationId xmlns:a16="http://schemas.microsoft.com/office/drawing/2014/main" id="{E859FCCE-F7CB-4332-A55D-518B2D19C5D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573" name="Text Box 45">
          <a:extLst>
            <a:ext uri="{FF2B5EF4-FFF2-40B4-BE49-F238E27FC236}">
              <a16:creationId xmlns:a16="http://schemas.microsoft.com/office/drawing/2014/main" id="{D02D4AE9-3F2A-404E-84F4-4A5F4EF03D4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574" name="Text Box 46">
          <a:extLst>
            <a:ext uri="{FF2B5EF4-FFF2-40B4-BE49-F238E27FC236}">
              <a16:creationId xmlns:a16="http://schemas.microsoft.com/office/drawing/2014/main" id="{6001D801-F4F5-41AC-8C40-C50FE2375EF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575" name="Text Box 47">
          <a:extLst>
            <a:ext uri="{FF2B5EF4-FFF2-40B4-BE49-F238E27FC236}">
              <a16:creationId xmlns:a16="http://schemas.microsoft.com/office/drawing/2014/main" id="{720B5863-FACE-4434-8EBC-C8FEC363538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576" name="Text Box 48">
          <a:extLst>
            <a:ext uri="{FF2B5EF4-FFF2-40B4-BE49-F238E27FC236}">
              <a16:creationId xmlns:a16="http://schemas.microsoft.com/office/drawing/2014/main" id="{3B1E9781-ED27-4E18-B5AC-8E6290FF6E9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577" name="Text Box 49">
          <a:extLst>
            <a:ext uri="{FF2B5EF4-FFF2-40B4-BE49-F238E27FC236}">
              <a16:creationId xmlns:a16="http://schemas.microsoft.com/office/drawing/2014/main" id="{866E211B-91B6-49BC-8ED1-5E83179013B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578" name="Text Box 50">
          <a:extLst>
            <a:ext uri="{FF2B5EF4-FFF2-40B4-BE49-F238E27FC236}">
              <a16:creationId xmlns:a16="http://schemas.microsoft.com/office/drawing/2014/main" id="{90AF6277-1DD0-4D65-9790-7E67C6C7FB8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579" name="Text Box 52">
          <a:extLst>
            <a:ext uri="{FF2B5EF4-FFF2-40B4-BE49-F238E27FC236}">
              <a16:creationId xmlns:a16="http://schemas.microsoft.com/office/drawing/2014/main" id="{DF1C3222-FBE8-4C36-B56A-B79BBFD5047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580" name="Text Box 53">
          <a:extLst>
            <a:ext uri="{FF2B5EF4-FFF2-40B4-BE49-F238E27FC236}">
              <a16:creationId xmlns:a16="http://schemas.microsoft.com/office/drawing/2014/main" id="{3812EA08-2833-4B6F-BC5B-C667C7074B3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581" name="Text Box 55">
          <a:extLst>
            <a:ext uri="{FF2B5EF4-FFF2-40B4-BE49-F238E27FC236}">
              <a16:creationId xmlns:a16="http://schemas.microsoft.com/office/drawing/2014/main" id="{5526811B-E74C-4782-813E-A996D1087EA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582" name="Text Box 56">
          <a:extLst>
            <a:ext uri="{FF2B5EF4-FFF2-40B4-BE49-F238E27FC236}">
              <a16:creationId xmlns:a16="http://schemas.microsoft.com/office/drawing/2014/main" id="{B3EBCC09-4E70-4D41-8B26-E6DB9CAAE07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583" name="Text Box 57">
          <a:extLst>
            <a:ext uri="{FF2B5EF4-FFF2-40B4-BE49-F238E27FC236}">
              <a16:creationId xmlns:a16="http://schemas.microsoft.com/office/drawing/2014/main" id="{EB3526A8-F67B-40FC-9018-6F0EC535064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584" name="Text Box 58">
          <a:extLst>
            <a:ext uri="{FF2B5EF4-FFF2-40B4-BE49-F238E27FC236}">
              <a16:creationId xmlns:a16="http://schemas.microsoft.com/office/drawing/2014/main" id="{9AA90823-E6AA-40C1-B837-F3FD7379A33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585" name="Text Box 59">
          <a:extLst>
            <a:ext uri="{FF2B5EF4-FFF2-40B4-BE49-F238E27FC236}">
              <a16:creationId xmlns:a16="http://schemas.microsoft.com/office/drawing/2014/main" id="{C697F339-600E-4820-A4A7-3BEBFE280D8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586" name="Text Box 60">
          <a:extLst>
            <a:ext uri="{FF2B5EF4-FFF2-40B4-BE49-F238E27FC236}">
              <a16:creationId xmlns:a16="http://schemas.microsoft.com/office/drawing/2014/main" id="{A3A71B1E-0A06-4467-A36B-DD69FD0ACFA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587" name="Text Box 61">
          <a:extLst>
            <a:ext uri="{FF2B5EF4-FFF2-40B4-BE49-F238E27FC236}">
              <a16:creationId xmlns:a16="http://schemas.microsoft.com/office/drawing/2014/main" id="{965C8F2A-5436-4526-B6A6-285C8D694F6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588" name="Text Box 62">
          <a:extLst>
            <a:ext uri="{FF2B5EF4-FFF2-40B4-BE49-F238E27FC236}">
              <a16:creationId xmlns:a16="http://schemas.microsoft.com/office/drawing/2014/main" id="{A3533915-A315-4947-8C39-BC39BBC60A2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589" name="Text Box 63">
          <a:extLst>
            <a:ext uri="{FF2B5EF4-FFF2-40B4-BE49-F238E27FC236}">
              <a16:creationId xmlns:a16="http://schemas.microsoft.com/office/drawing/2014/main" id="{2161D59A-530A-4364-A422-C16CB425D7A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590" name="Text Box 64">
          <a:extLst>
            <a:ext uri="{FF2B5EF4-FFF2-40B4-BE49-F238E27FC236}">
              <a16:creationId xmlns:a16="http://schemas.microsoft.com/office/drawing/2014/main" id="{B414DFE8-BC8A-44C0-A16F-F12D4DBC976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591" name="Text Box 66">
          <a:extLst>
            <a:ext uri="{FF2B5EF4-FFF2-40B4-BE49-F238E27FC236}">
              <a16:creationId xmlns:a16="http://schemas.microsoft.com/office/drawing/2014/main" id="{4544B287-6088-4B4E-AA71-FAAE4320DFC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592" name="Text Box 67">
          <a:extLst>
            <a:ext uri="{FF2B5EF4-FFF2-40B4-BE49-F238E27FC236}">
              <a16:creationId xmlns:a16="http://schemas.microsoft.com/office/drawing/2014/main" id="{FC57BE19-6CE0-4700-B509-73209F83EAD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593" name="Text Box 68">
          <a:extLst>
            <a:ext uri="{FF2B5EF4-FFF2-40B4-BE49-F238E27FC236}">
              <a16:creationId xmlns:a16="http://schemas.microsoft.com/office/drawing/2014/main" id="{0B111AE0-A897-43F5-B330-F5400782E2F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594" name="Text Box 69">
          <a:extLst>
            <a:ext uri="{FF2B5EF4-FFF2-40B4-BE49-F238E27FC236}">
              <a16:creationId xmlns:a16="http://schemas.microsoft.com/office/drawing/2014/main" id="{418FDC1F-D515-49F1-BE92-7C0E4D9CC0E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595" name="Text Box 70">
          <a:extLst>
            <a:ext uri="{FF2B5EF4-FFF2-40B4-BE49-F238E27FC236}">
              <a16:creationId xmlns:a16="http://schemas.microsoft.com/office/drawing/2014/main" id="{97C14FAA-44C4-414F-9490-FB4E9315385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596" name="Text Box 71">
          <a:extLst>
            <a:ext uri="{FF2B5EF4-FFF2-40B4-BE49-F238E27FC236}">
              <a16:creationId xmlns:a16="http://schemas.microsoft.com/office/drawing/2014/main" id="{B55A378E-E49F-4FD3-AAF9-D792E10AD68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597" name="Text Box 72">
          <a:extLst>
            <a:ext uri="{FF2B5EF4-FFF2-40B4-BE49-F238E27FC236}">
              <a16:creationId xmlns:a16="http://schemas.microsoft.com/office/drawing/2014/main" id="{F1CEF082-EAB5-44D1-B8DA-031E24E5556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598" name="Text Box 73">
          <a:extLst>
            <a:ext uri="{FF2B5EF4-FFF2-40B4-BE49-F238E27FC236}">
              <a16:creationId xmlns:a16="http://schemas.microsoft.com/office/drawing/2014/main" id="{912790A5-8D7E-4E67-9A70-EB9DAF0FD71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599" name="Text Box 74">
          <a:extLst>
            <a:ext uri="{FF2B5EF4-FFF2-40B4-BE49-F238E27FC236}">
              <a16:creationId xmlns:a16="http://schemas.microsoft.com/office/drawing/2014/main" id="{97FCFD1C-D790-420D-BBD6-84D65E39488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600" name="Text Box 75">
          <a:extLst>
            <a:ext uri="{FF2B5EF4-FFF2-40B4-BE49-F238E27FC236}">
              <a16:creationId xmlns:a16="http://schemas.microsoft.com/office/drawing/2014/main" id="{D6641226-4456-48CB-9D3E-DF5798E2DEE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601" name="Text Box 77">
          <a:extLst>
            <a:ext uri="{FF2B5EF4-FFF2-40B4-BE49-F238E27FC236}">
              <a16:creationId xmlns:a16="http://schemas.microsoft.com/office/drawing/2014/main" id="{33448A03-BC5C-49BB-BF72-0FB0AD2BF5D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602" name="Text Box 78">
          <a:extLst>
            <a:ext uri="{FF2B5EF4-FFF2-40B4-BE49-F238E27FC236}">
              <a16:creationId xmlns:a16="http://schemas.microsoft.com/office/drawing/2014/main" id="{E8A12E6B-21F6-4BFA-9B6E-9536FB71770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603" name="Text Box 80">
          <a:extLst>
            <a:ext uri="{FF2B5EF4-FFF2-40B4-BE49-F238E27FC236}">
              <a16:creationId xmlns:a16="http://schemas.microsoft.com/office/drawing/2014/main" id="{80CA1D38-4925-4FD9-BECF-E2CC341C234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604" name="Text Box 81">
          <a:extLst>
            <a:ext uri="{FF2B5EF4-FFF2-40B4-BE49-F238E27FC236}">
              <a16:creationId xmlns:a16="http://schemas.microsoft.com/office/drawing/2014/main" id="{25AC1FFA-4F96-493F-82DE-BD02B6F2F59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605" name="Text Box 39">
          <a:extLst>
            <a:ext uri="{FF2B5EF4-FFF2-40B4-BE49-F238E27FC236}">
              <a16:creationId xmlns:a16="http://schemas.microsoft.com/office/drawing/2014/main" id="{B2E9A37E-8B9B-49AA-9F38-6BAD1A3D399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606" name="Text Box 40">
          <a:extLst>
            <a:ext uri="{FF2B5EF4-FFF2-40B4-BE49-F238E27FC236}">
              <a16:creationId xmlns:a16="http://schemas.microsoft.com/office/drawing/2014/main" id="{6747C432-EA08-46E2-9A1A-8A2DFFCEC1D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607" name="Text Box 41">
          <a:extLst>
            <a:ext uri="{FF2B5EF4-FFF2-40B4-BE49-F238E27FC236}">
              <a16:creationId xmlns:a16="http://schemas.microsoft.com/office/drawing/2014/main" id="{6893029D-8A8B-4146-822E-68D7AA6A060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608" name="Text Box 42">
          <a:extLst>
            <a:ext uri="{FF2B5EF4-FFF2-40B4-BE49-F238E27FC236}">
              <a16:creationId xmlns:a16="http://schemas.microsoft.com/office/drawing/2014/main" id="{D110D10E-1239-4C7C-BBA5-D0CBB8AEC62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609" name="Text Box 43">
          <a:extLst>
            <a:ext uri="{FF2B5EF4-FFF2-40B4-BE49-F238E27FC236}">
              <a16:creationId xmlns:a16="http://schemas.microsoft.com/office/drawing/2014/main" id="{FB3F5386-6D2C-4002-B97A-8664CF0BF8F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610" name="Text Box 44">
          <a:extLst>
            <a:ext uri="{FF2B5EF4-FFF2-40B4-BE49-F238E27FC236}">
              <a16:creationId xmlns:a16="http://schemas.microsoft.com/office/drawing/2014/main" id="{6B83FBF9-9DB2-43C1-A9AA-5B38604C135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611" name="Text Box 45">
          <a:extLst>
            <a:ext uri="{FF2B5EF4-FFF2-40B4-BE49-F238E27FC236}">
              <a16:creationId xmlns:a16="http://schemas.microsoft.com/office/drawing/2014/main" id="{5B96177C-8717-4C3A-81FB-35D32128BA9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612" name="Text Box 46">
          <a:extLst>
            <a:ext uri="{FF2B5EF4-FFF2-40B4-BE49-F238E27FC236}">
              <a16:creationId xmlns:a16="http://schemas.microsoft.com/office/drawing/2014/main" id="{61A6A7C9-1173-4473-AE2E-09D4360375E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613" name="Text Box 47">
          <a:extLst>
            <a:ext uri="{FF2B5EF4-FFF2-40B4-BE49-F238E27FC236}">
              <a16:creationId xmlns:a16="http://schemas.microsoft.com/office/drawing/2014/main" id="{55EFC140-53D5-4FB8-9313-1A3E8BD43E4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614" name="Text Box 48">
          <a:extLst>
            <a:ext uri="{FF2B5EF4-FFF2-40B4-BE49-F238E27FC236}">
              <a16:creationId xmlns:a16="http://schemas.microsoft.com/office/drawing/2014/main" id="{D2EF181F-1BC6-436E-9A7E-DEED45B934E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615" name="Text Box 55">
          <a:extLst>
            <a:ext uri="{FF2B5EF4-FFF2-40B4-BE49-F238E27FC236}">
              <a16:creationId xmlns:a16="http://schemas.microsoft.com/office/drawing/2014/main" id="{B1AEDE18-F8E5-48BA-B0D9-73B1B9D7979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616" name="Text Box 56">
          <a:extLst>
            <a:ext uri="{FF2B5EF4-FFF2-40B4-BE49-F238E27FC236}">
              <a16:creationId xmlns:a16="http://schemas.microsoft.com/office/drawing/2014/main" id="{CC7E94F2-5F4C-461D-B42B-38354AF7066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617" name="Text Box 57">
          <a:extLst>
            <a:ext uri="{FF2B5EF4-FFF2-40B4-BE49-F238E27FC236}">
              <a16:creationId xmlns:a16="http://schemas.microsoft.com/office/drawing/2014/main" id="{19C32682-A447-4E6D-8223-35D7F2221E2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618" name="Text Box 58">
          <a:extLst>
            <a:ext uri="{FF2B5EF4-FFF2-40B4-BE49-F238E27FC236}">
              <a16:creationId xmlns:a16="http://schemas.microsoft.com/office/drawing/2014/main" id="{02129683-CB39-414F-BC16-756973D5973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619" name="Text Box 59">
          <a:extLst>
            <a:ext uri="{FF2B5EF4-FFF2-40B4-BE49-F238E27FC236}">
              <a16:creationId xmlns:a16="http://schemas.microsoft.com/office/drawing/2014/main" id="{C502A06B-F9FA-49DE-877F-F9D36D008FD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620" name="Text Box 60">
          <a:extLst>
            <a:ext uri="{FF2B5EF4-FFF2-40B4-BE49-F238E27FC236}">
              <a16:creationId xmlns:a16="http://schemas.microsoft.com/office/drawing/2014/main" id="{8ED8246C-FA80-4A3D-ADE7-24FE3EA2588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621" name="Text Box 61">
          <a:extLst>
            <a:ext uri="{FF2B5EF4-FFF2-40B4-BE49-F238E27FC236}">
              <a16:creationId xmlns:a16="http://schemas.microsoft.com/office/drawing/2014/main" id="{8AAB427E-558B-4449-829B-A8AC88EFF22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622" name="Text Box 62">
          <a:extLst>
            <a:ext uri="{FF2B5EF4-FFF2-40B4-BE49-F238E27FC236}">
              <a16:creationId xmlns:a16="http://schemas.microsoft.com/office/drawing/2014/main" id="{9B9F797F-1855-4E96-81A0-1E822463FB7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623" name="Text Box 63">
          <a:extLst>
            <a:ext uri="{FF2B5EF4-FFF2-40B4-BE49-F238E27FC236}">
              <a16:creationId xmlns:a16="http://schemas.microsoft.com/office/drawing/2014/main" id="{137BC976-5BB3-487A-97D6-3B0F3F9C2B2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624" name="Text Box 64">
          <a:extLst>
            <a:ext uri="{FF2B5EF4-FFF2-40B4-BE49-F238E27FC236}">
              <a16:creationId xmlns:a16="http://schemas.microsoft.com/office/drawing/2014/main" id="{4201011D-E893-4ADC-A65A-08AA2BCC88A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625" name="Text Box 66">
          <a:extLst>
            <a:ext uri="{FF2B5EF4-FFF2-40B4-BE49-F238E27FC236}">
              <a16:creationId xmlns:a16="http://schemas.microsoft.com/office/drawing/2014/main" id="{EBB5AF3E-DD3F-4E89-9FD5-37431D709D4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626" name="Text Box 67">
          <a:extLst>
            <a:ext uri="{FF2B5EF4-FFF2-40B4-BE49-F238E27FC236}">
              <a16:creationId xmlns:a16="http://schemas.microsoft.com/office/drawing/2014/main" id="{BCE9B70F-B098-42D9-8779-7F3B2954765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627" name="Text Box 68">
          <a:extLst>
            <a:ext uri="{FF2B5EF4-FFF2-40B4-BE49-F238E27FC236}">
              <a16:creationId xmlns:a16="http://schemas.microsoft.com/office/drawing/2014/main" id="{9B4EDE4F-B41F-4325-A6C6-990B7EA14D2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628" name="Text Box 69">
          <a:extLst>
            <a:ext uri="{FF2B5EF4-FFF2-40B4-BE49-F238E27FC236}">
              <a16:creationId xmlns:a16="http://schemas.microsoft.com/office/drawing/2014/main" id="{521D1267-DDEA-4700-BE96-45C7AB69B35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629" name="Text Box 70">
          <a:extLst>
            <a:ext uri="{FF2B5EF4-FFF2-40B4-BE49-F238E27FC236}">
              <a16:creationId xmlns:a16="http://schemas.microsoft.com/office/drawing/2014/main" id="{AE920251-3167-4004-B034-DA704ECB7CE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630" name="Text Box 71">
          <a:extLst>
            <a:ext uri="{FF2B5EF4-FFF2-40B4-BE49-F238E27FC236}">
              <a16:creationId xmlns:a16="http://schemas.microsoft.com/office/drawing/2014/main" id="{7E7F3191-1BFF-42E4-AB7E-A37D5695FA3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631" name="Text Box 72">
          <a:extLst>
            <a:ext uri="{FF2B5EF4-FFF2-40B4-BE49-F238E27FC236}">
              <a16:creationId xmlns:a16="http://schemas.microsoft.com/office/drawing/2014/main" id="{F4D25CF7-E822-4FFB-A5D5-BF3B950A98D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632" name="Text Box 73">
          <a:extLst>
            <a:ext uri="{FF2B5EF4-FFF2-40B4-BE49-F238E27FC236}">
              <a16:creationId xmlns:a16="http://schemas.microsoft.com/office/drawing/2014/main" id="{F6C45B41-63EC-4533-9D94-24C2C9A4C57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633" name="Text Box 74">
          <a:extLst>
            <a:ext uri="{FF2B5EF4-FFF2-40B4-BE49-F238E27FC236}">
              <a16:creationId xmlns:a16="http://schemas.microsoft.com/office/drawing/2014/main" id="{610C8D07-0F45-4489-BC61-36EBCB8D849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634" name="Text Box 75">
          <a:extLst>
            <a:ext uri="{FF2B5EF4-FFF2-40B4-BE49-F238E27FC236}">
              <a16:creationId xmlns:a16="http://schemas.microsoft.com/office/drawing/2014/main" id="{B0B85F99-71BF-407B-8ADD-6298FF41086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635" name="Text Box 77">
          <a:extLst>
            <a:ext uri="{FF2B5EF4-FFF2-40B4-BE49-F238E27FC236}">
              <a16:creationId xmlns:a16="http://schemas.microsoft.com/office/drawing/2014/main" id="{8C08790A-8406-4673-B3C3-85918611798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636" name="Text Box 78">
          <a:extLst>
            <a:ext uri="{FF2B5EF4-FFF2-40B4-BE49-F238E27FC236}">
              <a16:creationId xmlns:a16="http://schemas.microsoft.com/office/drawing/2014/main" id="{24521211-DF48-484C-801F-A9126EBF983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637" name="Text Box 80">
          <a:extLst>
            <a:ext uri="{FF2B5EF4-FFF2-40B4-BE49-F238E27FC236}">
              <a16:creationId xmlns:a16="http://schemas.microsoft.com/office/drawing/2014/main" id="{2991B138-875B-4772-84D9-4450C6329AA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638" name="Text Box 81">
          <a:extLst>
            <a:ext uri="{FF2B5EF4-FFF2-40B4-BE49-F238E27FC236}">
              <a16:creationId xmlns:a16="http://schemas.microsoft.com/office/drawing/2014/main" id="{F36914E1-2AF3-4E73-9EBE-179309610FF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639" name="Text Box 39">
          <a:extLst>
            <a:ext uri="{FF2B5EF4-FFF2-40B4-BE49-F238E27FC236}">
              <a16:creationId xmlns:a16="http://schemas.microsoft.com/office/drawing/2014/main" id="{289902DC-7D44-4EE4-8C10-7C356A472E7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640" name="Text Box 40">
          <a:extLst>
            <a:ext uri="{FF2B5EF4-FFF2-40B4-BE49-F238E27FC236}">
              <a16:creationId xmlns:a16="http://schemas.microsoft.com/office/drawing/2014/main" id="{607FF1E3-B14C-4E56-BC75-F3FFC93DC75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641" name="Text Box 41">
          <a:extLst>
            <a:ext uri="{FF2B5EF4-FFF2-40B4-BE49-F238E27FC236}">
              <a16:creationId xmlns:a16="http://schemas.microsoft.com/office/drawing/2014/main" id="{07BE4CC5-9DC3-4261-9BB3-C29C4A99C28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642" name="Text Box 42">
          <a:extLst>
            <a:ext uri="{FF2B5EF4-FFF2-40B4-BE49-F238E27FC236}">
              <a16:creationId xmlns:a16="http://schemas.microsoft.com/office/drawing/2014/main" id="{727DC442-D32B-49D7-9575-117B1BEC1EF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643" name="Text Box 43">
          <a:extLst>
            <a:ext uri="{FF2B5EF4-FFF2-40B4-BE49-F238E27FC236}">
              <a16:creationId xmlns:a16="http://schemas.microsoft.com/office/drawing/2014/main" id="{84F62C8A-A32B-4227-B2FE-ACFD1E678F6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644" name="Text Box 44">
          <a:extLst>
            <a:ext uri="{FF2B5EF4-FFF2-40B4-BE49-F238E27FC236}">
              <a16:creationId xmlns:a16="http://schemas.microsoft.com/office/drawing/2014/main" id="{0E4BDAC2-7A43-4323-BF5C-C97FA164762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645" name="Text Box 45">
          <a:extLst>
            <a:ext uri="{FF2B5EF4-FFF2-40B4-BE49-F238E27FC236}">
              <a16:creationId xmlns:a16="http://schemas.microsoft.com/office/drawing/2014/main" id="{883F3F7F-5090-4692-B928-634EC569A38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646" name="Text Box 46">
          <a:extLst>
            <a:ext uri="{FF2B5EF4-FFF2-40B4-BE49-F238E27FC236}">
              <a16:creationId xmlns:a16="http://schemas.microsoft.com/office/drawing/2014/main" id="{9FCD1D39-8155-40EC-B195-448E59BCC37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647" name="Text Box 47">
          <a:extLst>
            <a:ext uri="{FF2B5EF4-FFF2-40B4-BE49-F238E27FC236}">
              <a16:creationId xmlns:a16="http://schemas.microsoft.com/office/drawing/2014/main" id="{CC07B0FE-FC8C-4596-BA21-EA19D7B71DB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648" name="Text Box 48">
          <a:extLst>
            <a:ext uri="{FF2B5EF4-FFF2-40B4-BE49-F238E27FC236}">
              <a16:creationId xmlns:a16="http://schemas.microsoft.com/office/drawing/2014/main" id="{BCBC923A-0C2A-4055-B740-5D141058B98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649" name="Text Box 55">
          <a:extLst>
            <a:ext uri="{FF2B5EF4-FFF2-40B4-BE49-F238E27FC236}">
              <a16:creationId xmlns:a16="http://schemas.microsoft.com/office/drawing/2014/main" id="{74004A97-4DFC-49E8-BAF7-7F775596243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650" name="Text Box 56">
          <a:extLst>
            <a:ext uri="{FF2B5EF4-FFF2-40B4-BE49-F238E27FC236}">
              <a16:creationId xmlns:a16="http://schemas.microsoft.com/office/drawing/2014/main" id="{CA6ED4F5-EB49-4B96-BD4C-F64C74DC8D5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651" name="Text Box 57">
          <a:extLst>
            <a:ext uri="{FF2B5EF4-FFF2-40B4-BE49-F238E27FC236}">
              <a16:creationId xmlns:a16="http://schemas.microsoft.com/office/drawing/2014/main" id="{8D8F5A39-F138-4EE1-9C0B-2D863F4F836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652" name="Text Box 58">
          <a:extLst>
            <a:ext uri="{FF2B5EF4-FFF2-40B4-BE49-F238E27FC236}">
              <a16:creationId xmlns:a16="http://schemas.microsoft.com/office/drawing/2014/main" id="{CC81F1F5-BA88-4069-AC70-B59DF929226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653" name="Text Box 59">
          <a:extLst>
            <a:ext uri="{FF2B5EF4-FFF2-40B4-BE49-F238E27FC236}">
              <a16:creationId xmlns:a16="http://schemas.microsoft.com/office/drawing/2014/main" id="{973C256B-68F3-4584-9575-6E23CB9F365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654" name="Text Box 60">
          <a:extLst>
            <a:ext uri="{FF2B5EF4-FFF2-40B4-BE49-F238E27FC236}">
              <a16:creationId xmlns:a16="http://schemas.microsoft.com/office/drawing/2014/main" id="{5C7D520D-FA7D-493B-B410-EC64090D1F9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655" name="Text Box 61">
          <a:extLst>
            <a:ext uri="{FF2B5EF4-FFF2-40B4-BE49-F238E27FC236}">
              <a16:creationId xmlns:a16="http://schemas.microsoft.com/office/drawing/2014/main" id="{8D119573-8FAD-4C43-B2D7-A043D2009E4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656" name="Text Box 62">
          <a:extLst>
            <a:ext uri="{FF2B5EF4-FFF2-40B4-BE49-F238E27FC236}">
              <a16:creationId xmlns:a16="http://schemas.microsoft.com/office/drawing/2014/main" id="{66596CA6-4DDA-4912-A360-8E6638FDC77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657" name="Text Box 63">
          <a:extLst>
            <a:ext uri="{FF2B5EF4-FFF2-40B4-BE49-F238E27FC236}">
              <a16:creationId xmlns:a16="http://schemas.microsoft.com/office/drawing/2014/main" id="{0C7260F8-AEBF-47BE-A0F2-2A4DDEA4F0C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658" name="Text Box 64">
          <a:extLst>
            <a:ext uri="{FF2B5EF4-FFF2-40B4-BE49-F238E27FC236}">
              <a16:creationId xmlns:a16="http://schemas.microsoft.com/office/drawing/2014/main" id="{568368C2-96B5-4280-B950-183B8505C4E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659" name="Text Box 66">
          <a:extLst>
            <a:ext uri="{FF2B5EF4-FFF2-40B4-BE49-F238E27FC236}">
              <a16:creationId xmlns:a16="http://schemas.microsoft.com/office/drawing/2014/main" id="{F5A8A363-C583-4925-B6CA-7A97552802D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660" name="Text Box 67">
          <a:extLst>
            <a:ext uri="{FF2B5EF4-FFF2-40B4-BE49-F238E27FC236}">
              <a16:creationId xmlns:a16="http://schemas.microsoft.com/office/drawing/2014/main" id="{9E8915B1-E1B0-4091-B346-9CCF4F19BFE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661" name="Text Box 68">
          <a:extLst>
            <a:ext uri="{FF2B5EF4-FFF2-40B4-BE49-F238E27FC236}">
              <a16:creationId xmlns:a16="http://schemas.microsoft.com/office/drawing/2014/main" id="{C34CC814-08F4-4005-938B-C3E0688E12C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662" name="Text Box 69">
          <a:extLst>
            <a:ext uri="{FF2B5EF4-FFF2-40B4-BE49-F238E27FC236}">
              <a16:creationId xmlns:a16="http://schemas.microsoft.com/office/drawing/2014/main" id="{5D652285-6148-43EF-AB20-3A829696AE0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663" name="Text Box 70">
          <a:extLst>
            <a:ext uri="{FF2B5EF4-FFF2-40B4-BE49-F238E27FC236}">
              <a16:creationId xmlns:a16="http://schemas.microsoft.com/office/drawing/2014/main" id="{86EE0C64-4428-4380-8627-3977763ABCD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664" name="Text Box 71">
          <a:extLst>
            <a:ext uri="{FF2B5EF4-FFF2-40B4-BE49-F238E27FC236}">
              <a16:creationId xmlns:a16="http://schemas.microsoft.com/office/drawing/2014/main" id="{CF30BDD5-18BD-4E42-B468-4646A6334E4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665" name="Text Box 72">
          <a:extLst>
            <a:ext uri="{FF2B5EF4-FFF2-40B4-BE49-F238E27FC236}">
              <a16:creationId xmlns:a16="http://schemas.microsoft.com/office/drawing/2014/main" id="{8A5753D9-C2FD-4CD4-9E36-B1AC82AF831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666" name="Text Box 73">
          <a:extLst>
            <a:ext uri="{FF2B5EF4-FFF2-40B4-BE49-F238E27FC236}">
              <a16:creationId xmlns:a16="http://schemas.microsoft.com/office/drawing/2014/main" id="{DB4D6879-3B0D-4AA5-B5BC-EC6670D1BC7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667" name="Text Box 74">
          <a:extLst>
            <a:ext uri="{FF2B5EF4-FFF2-40B4-BE49-F238E27FC236}">
              <a16:creationId xmlns:a16="http://schemas.microsoft.com/office/drawing/2014/main" id="{21983EEE-5493-47D4-ABD8-1A7BC9E0BE7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668" name="Text Box 75">
          <a:extLst>
            <a:ext uri="{FF2B5EF4-FFF2-40B4-BE49-F238E27FC236}">
              <a16:creationId xmlns:a16="http://schemas.microsoft.com/office/drawing/2014/main" id="{D5FF21D9-3A4E-4346-B453-65E666645E4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669" name="Text Box 77">
          <a:extLst>
            <a:ext uri="{FF2B5EF4-FFF2-40B4-BE49-F238E27FC236}">
              <a16:creationId xmlns:a16="http://schemas.microsoft.com/office/drawing/2014/main" id="{F88EC9A1-3605-4459-84B3-F246CC3D730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670" name="Text Box 78">
          <a:extLst>
            <a:ext uri="{FF2B5EF4-FFF2-40B4-BE49-F238E27FC236}">
              <a16:creationId xmlns:a16="http://schemas.microsoft.com/office/drawing/2014/main" id="{0B6FB52C-E9EA-4717-96DC-DBB8D063462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671" name="Text Box 80">
          <a:extLst>
            <a:ext uri="{FF2B5EF4-FFF2-40B4-BE49-F238E27FC236}">
              <a16:creationId xmlns:a16="http://schemas.microsoft.com/office/drawing/2014/main" id="{B83BE99C-1382-4612-9298-AEC4B2E4023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672" name="Text Box 81">
          <a:extLst>
            <a:ext uri="{FF2B5EF4-FFF2-40B4-BE49-F238E27FC236}">
              <a16:creationId xmlns:a16="http://schemas.microsoft.com/office/drawing/2014/main" id="{4D176B36-1E97-4B39-9D32-8D4D625A5C8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673" name="Text Box 39">
          <a:extLst>
            <a:ext uri="{FF2B5EF4-FFF2-40B4-BE49-F238E27FC236}">
              <a16:creationId xmlns:a16="http://schemas.microsoft.com/office/drawing/2014/main" id="{46B9061B-4052-4822-B08A-A9DFDF559F5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674" name="Text Box 40">
          <a:extLst>
            <a:ext uri="{FF2B5EF4-FFF2-40B4-BE49-F238E27FC236}">
              <a16:creationId xmlns:a16="http://schemas.microsoft.com/office/drawing/2014/main" id="{C3722743-2143-4FF3-A49A-6FF59E3D8DE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675" name="Text Box 41">
          <a:extLst>
            <a:ext uri="{FF2B5EF4-FFF2-40B4-BE49-F238E27FC236}">
              <a16:creationId xmlns:a16="http://schemas.microsoft.com/office/drawing/2014/main" id="{A4AF1711-21BC-4C27-83B5-E5CB6629B9F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676" name="Text Box 42">
          <a:extLst>
            <a:ext uri="{FF2B5EF4-FFF2-40B4-BE49-F238E27FC236}">
              <a16:creationId xmlns:a16="http://schemas.microsoft.com/office/drawing/2014/main" id="{86C29248-114F-49B1-B524-C1D9CFA001A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677" name="Text Box 43">
          <a:extLst>
            <a:ext uri="{FF2B5EF4-FFF2-40B4-BE49-F238E27FC236}">
              <a16:creationId xmlns:a16="http://schemas.microsoft.com/office/drawing/2014/main" id="{53346EE3-E66D-43A1-8023-88D3BEC1F75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678" name="Text Box 44">
          <a:extLst>
            <a:ext uri="{FF2B5EF4-FFF2-40B4-BE49-F238E27FC236}">
              <a16:creationId xmlns:a16="http://schemas.microsoft.com/office/drawing/2014/main" id="{DB9E6CA4-9A90-4939-B0E8-12693940522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679" name="Text Box 45">
          <a:extLst>
            <a:ext uri="{FF2B5EF4-FFF2-40B4-BE49-F238E27FC236}">
              <a16:creationId xmlns:a16="http://schemas.microsoft.com/office/drawing/2014/main" id="{E1F056AB-DCCE-4EEC-B773-5B233F65DF6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680" name="Text Box 46">
          <a:extLst>
            <a:ext uri="{FF2B5EF4-FFF2-40B4-BE49-F238E27FC236}">
              <a16:creationId xmlns:a16="http://schemas.microsoft.com/office/drawing/2014/main" id="{67176E77-E432-42A7-BFC1-0609F32A0B7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681" name="Text Box 47">
          <a:extLst>
            <a:ext uri="{FF2B5EF4-FFF2-40B4-BE49-F238E27FC236}">
              <a16:creationId xmlns:a16="http://schemas.microsoft.com/office/drawing/2014/main" id="{32700DCB-9E26-44F0-BC8B-07CC19C2259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682" name="Text Box 48">
          <a:extLst>
            <a:ext uri="{FF2B5EF4-FFF2-40B4-BE49-F238E27FC236}">
              <a16:creationId xmlns:a16="http://schemas.microsoft.com/office/drawing/2014/main" id="{EDA7E0C6-80EE-49BA-A3DC-C17B8E616F4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683" name="Text Box 55">
          <a:extLst>
            <a:ext uri="{FF2B5EF4-FFF2-40B4-BE49-F238E27FC236}">
              <a16:creationId xmlns:a16="http://schemas.microsoft.com/office/drawing/2014/main" id="{6EE48EB3-8F7A-42DA-8954-AF661C61848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684" name="Text Box 56">
          <a:extLst>
            <a:ext uri="{FF2B5EF4-FFF2-40B4-BE49-F238E27FC236}">
              <a16:creationId xmlns:a16="http://schemas.microsoft.com/office/drawing/2014/main" id="{6F4FE879-E327-446E-8674-7DDF9503011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685" name="Text Box 57">
          <a:extLst>
            <a:ext uri="{FF2B5EF4-FFF2-40B4-BE49-F238E27FC236}">
              <a16:creationId xmlns:a16="http://schemas.microsoft.com/office/drawing/2014/main" id="{5FE0C2F0-C575-46AE-AC20-23CC2D1327D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686" name="Text Box 58">
          <a:extLst>
            <a:ext uri="{FF2B5EF4-FFF2-40B4-BE49-F238E27FC236}">
              <a16:creationId xmlns:a16="http://schemas.microsoft.com/office/drawing/2014/main" id="{3E56B13B-780D-42FF-9D61-B921D896D52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687" name="Text Box 59">
          <a:extLst>
            <a:ext uri="{FF2B5EF4-FFF2-40B4-BE49-F238E27FC236}">
              <a16:creationId xmlns:a16="http://schemas.microsoft.com/office/drawing/2014/main" id="{421CEBA2-2711-47DD-946C-267FB2A3157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688" name="Text Box 60">
          <a:extLst>
            <a:ext uri="{FF2B5EF4-FFF2-40B4-BE49-F238E27FC236}">
              <a16:creationId xmlns:a16="http://schemas.microsoft.com/office/drawing/2014/main" id="{2CCEBB1D-7261-4CD6-A1D9-6009EB7D0A6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689" name="Text Box 61">
          <a:extLst>
            <a:ext uri="{FF2B5EF4-FFF2-40B4-BE49-F238E27FC236}">
              <a16:creationId xmlns:a16="http://schemas.microsoft.com/office/drawing/2014/main" id="{E540C0DD-EC27-44E9-AD39-07EAECB52CF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690" name="Text Box 62">
          <a:extLst>
            <a:ext uri="{FF2B5EF4-FFF2-40B4-BE49-F238E27FC236}">
              <a16:creationId xmlns:a16="http://schemas.microsoft.com/office/drawing/2014/main" id="{351DC7C0-A43C-4D53-8B7C-23D2BB7002C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691" name="Text Box 63">
          <a:extLst>
            <a:ext uri="{FF2B5EF4-FFF2-40B4-BE49-F238E27FC236}">
              <a16:creationId xmlns:a16="http://schemas.microsoft.com/office/drawing/2014/main" id="{B3CCDF5C-733C-42D8-BD02-3A4B5F1E323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692" name="Text Box 64">
          <a:extLst>
            <a:ext uri="{FF2B5EF4-FFF2-40B4-BE49-F238E27FC236}">
              <a16:creationId xmlns:a16="http://schemas.microsoft.com/office/drawing/2014/main" id="{8009A390-A962-4E22-BFD5-6D5F83387D7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693" name="Text Box 66">
          <a:extLst>
            <a:ext uri="{FF2B5EF4-FFF2-40B4-BE49-F238E27FC236}">
              <a16:creationId xmlns:a16="http://schemas.microsoft.com/office/drawing/2014/main" id="{C8BC1DE6-53F6-4A99-ADA2-41F03C7273F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694" name="Text Box 67">
          <a:extLst>
            <a:ext uri="{FF2B5EF4-FFF2-40B4-BE49-F238E27FC236}">
              <a16:creationId xmlns:a16="http://schemas.microsoft.com/office/drawing/2014/main" id="{898C20BC-789C-47DF-B084-F1F4C30AE89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695" name="Text Box 68">
          <a:extLst>
            <a:ext uri="{FF2B5EF4-FFF2-40B4-BE49-F238E27FC236}">
              <a16:creationId xmlns:a16="http://schemas.microsoft.com/office/drawing/2014/main" id="{FF6AA611-BC32-4F3E-9224-5AFD763E5CD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696" name="Text Box 69">
          <a:extLst>
            <a:ext uri="{FF2B5EF4-FFF2-40B4-BE49-F238E27FC236}">
              <a16:creationId xmlns:a16="http://schemas.microsoft.com/office/drawing/2014/main" id="{35148139-0032-4A54-A417-A40566F9A2F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697" name="Text Box 70">
          <a:extLst>
            <a:ext uri="{FF2B5EF4-FFF2-40B4-BE49-F238E27FC236}">
              <a16:creationId xmlns:a16="http://schemas.microsoft.com/office/drawing/2014/main" id="{8B27BEB0-6DAB-4F18-9362-68281225610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698" name="Text Box 71">
          <a:extLst>
            <a:ext uri="{FF2B5EF4-FFF2-40B4-BE49-F238E27FC236}">
              <a16:creationId xmlns:a16="http://schemas.microsoft.com/office/drawing/2014/main" id="{58037EF9-BDE4-4E16-ADFF-F300ED32B75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699" name="Text Box 72">
          <a:extLst>
            <a:ext uri="{FF2B5EF4-FFF2-40B4-BE49-F238E27FC236}">
              <a16:creationId xmlns:a16="http://schemas.microsoft.com/office/drawing/2014/main" id="{08BE83F2-894E-4787-AA2F-88558D344E1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700" name="Text Box 73">
          <a:extLst>
            <a:ext uri="{FF2B5EF4-FFF2-40B4-BE49-F238E27FC236}">
              <a16:creationId xmlns:a16="http://schemas.microsoft.com/office/drawing/2014/main" id="{0A415E11-AE60-4A72-8DB3-D12F0700558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701" name="Text Box 74">
          <a:extLst>
            <a:ext uri="{FF2B5EF4-FFF2-40B4-BE49-F238E27FC236}">
              <a16:creationId xmlns:a16="http://schemas.microsoft.com/office/drawing/2014/main" id="{42A22C94-311F-44A8-9353-7905236D024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702" name="Text Box 75">
          <a:extLst>
            <a:ext uri="{FF2B5EF4-FFF2-40B4-BE49-F238E27FC236}">
              <a16:creationId xmlns:a16="http://schemas.microsoft.com/office/drawing/2014/main" id="{C40F1100-A66F-478E-A641-A125B690105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703" name="Text Box 77">
          <a:extLst>
            <a:ext uri="{FF2B5EF4-FFF2-40B4-BE49-F238E27FC236}">
              <a16:creationId xmlns:a16="http://schemas.microsoft.com/office/drawing/2014/main" id="{EA0E1908-2F1E-438B-B690-C3A3FDAB98A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704" name="Text Box 78">
          <a:extLst>
            <a:ext uri="{FF2B5EF4-FFF2-40B4-BE49-F238E27FC236}">
              <a16:creationId xmlns:a16="http://schemas.microsoft.com/office/drawing/2014/main" id="{D89B53DE-2A2B-4ACE-8D43-73F0F144A5E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705" name="Text Box 80">
          <a:extLst>
            <a:ext uri="{FF2B5EF4-FFF2-40B4-BE49-F238E27FC236}">
              <a16:creationId xmlns:a16="http://schemas.microsoft.com/office/drawing/2014/main" id="{02821BC0-67E3-44BE-A39D-D65BB27F2CE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706" name="Text Box 8">
          <a:extLst>
            <a:ext uri="{FF2B5EF4-FFF2-40B4-BE49-F238E27FC236}">
              <a16:creationId xmlns:a16="http://schemas.microsoft.com/office/drawing/2014/main" id="{D704E5EE-945F-4137-95F6-5991DADA33C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707" name="Text Box 9">
          <a:extLst>
            <a:ext uri="{FF2B5EF4-FFF2-40B4-BE49-F238E27FC236}">
              <a16:creationId xmlns:a16="http://schemas.microsoft.com/office/drawing/2014/main" id="{A4C3531F-CEAE-44E3-8407-18E3120AB10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708" name="Text Box 10">
          <a:extLst>
            <a:ext uri="{FF2B5EF4-FFF2-40B4-BE49-F238E27FC236}">
              <a16:creationId xmlns:a16="http://schemas.microsoft.com/office/drawing/2014/main" id="{80AF1F42-2477-4D54-9B76-BB8CEC5D528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709" name="Text Box 11">
          <a:extLst>
            <a:ext uri="{FF2B5EF4-FFF2-40B4-BE49-F238E27FC236}">
              <a16:creationId xmlns:a16="http://schemas.microsoft.com/office/drawing/2014/main" id="{BD98A96F-1A12-4979-9EDD-B6BA3A2D6D0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710" name="Text Box 12">
          <a:extLst>
            <a:ext uri="{FF2B5EF4-FFF2-40B4-BE49-F238E27FC236}">
              <a16:creationId xmlns:a16="http://schemas.microsoft.com/office/drawing/2014/main" id="{D7A1E3A9-01D7-4E51-81DD-033BE4C8C04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711" name="Text Box 49">
          <a:extLst>
            <a:ext uri="{FF2B5EF4-FFF2-40B4-BE49-F238E27FC236}">
              <a16:creationId xmlns:a16="http://schemas.microsoft.com/office/drawing/2014/main" id="{A444248D-00AF-4EA5-9E72-244A3B9F526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712" name="Text Box 50">
          <a:extLst>
            <a:ext uri="{FF2B5EF4-FFF2-40B4-BE49-F238E27FC236}">
              <a16:creationId xmlns:a16="http://schemas.microsoft.com/office/drawing/2014/main" id="{8C1508A8-D704-4342-AE9C-C26F8A01678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713" name="Text Box 52">
          <a:extLst>
            <a:ext uri="{FF2B5EF4-FFF2-40B4-BE49-F238E27FC236}">
              <a16:creationId xmlns:a16="http://schemas.microsoft.com/office/drawing/2014/main" id="{D0613B69-2C53-449B-BC98-A85211D4F32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714" name="Text Box 53">
          <a:extLst>
            <a:ext uri="{FF2B5EF4-FFF2-40B4-BE49-F238E27FC236}">
              <a16:creationId xmlns:a16="http://schemas.microsoft.com/office/drawing/2014/main" id="{2D4B8CFA-0AF0-4268-98C2-7815D6269F8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715" name="Text Box 39">
          <a:extLst>
            <a:ext uri="{FF2B5EF4-FFF2-40B4-BE49-F238E27FC236}">
              <a16:creationId xmlns:a16="http://schemas.microsoft.com/office/drawing/2014/main" id="{75D69AFC-8C8C-41C4-9D9F-437E3C97425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716" name="Text Box 40">
          <a:extLst>
            <a:ext uri="{FF2B5EF4-FFF2-40B4-BE49-F238E27FC236}">
              <a16:creationId xmlns:a16="http://schemas.microsoft.com/office/drawing/2014/main" id="{481349D2-6D00-4958-A631-3AF0C3A7E4A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717" name="Text Box 41">
          <a:extLst>
            <a:ext uri="{FF2B5EF4-FFF2-40B4-BE49-F238E27FC236}">
              <a16:creationId xmlns:a16="http://schemas.microsoft.com/office/drawing/2014/main" id="{DF7A0E9F-41FE-47FE-AED1-71F7DFE5EAF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718" name="Text Box 42">
          <a:extLst>
            <a:ext uri="{FF2B5EF4-FFF2-40B4-BE49-F238E27FC236}">
              <a16:creationId xmlns:a16="http://schemas.microsoft.com/office/drawing/2014/main" id="{4E69689B-A03D-49C7-82A8-B6F9418CBCE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719" name="Text Box 43">
          <a:extLst>
            <a:ext uri="{FF2B5EF4-FFF2-40B4-BE49-F238E27FC236}">
              <a16:creationId xmlns:a16="http://schemas.microsoft.com/office/drawing/2014/main" id="{097AEFDF-7C97-46EB-8FC2-0B3857F9C11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720" name="Text Box 44">
          <a:extLst>
            <a:ext uri="{FF2B5EF4-FFF2-40B4-BE49-F238E27FC236}">
              <a16:creationId xmlns:a16="http://schemas.microsoft.com/office/drawing/2014/main" id="{23BE040D-51C5-4B83-8261-1C46D5474CD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721" name="Text Box 45">
          <a:extLst>
            <a:ext uri="{FF2B5EF4-FFF2-40B4-BE49-F238E27FC236}">
              <a16:creationId xmlns:a16="http://schemas.microsoft.com/office/drawing/2014/main" id="{E2832124-20D5-4462-BD2A-DDF0996A45C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722" name="Text Box 46">
          <a:extLst>
            <a:ext uri="{FF2B5EF4-FFF2-40B4-BE49-F238E27FC236}">
              <a16:creationId xmlns:a16="http://schemas.microsoft.com/office/drawing/2014/main" id="{D3803B7C-D28B-42E6-BD99-0F444D17BDB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723" name="Text Box 47">
          <a:extLst>
            <a:ext uri="{FF2B5EF4-FFF2-40B4-BE49-F238E27FC236}">
              <a16:creationId xmlns:a16="http://schemas.microsoft.com/office/drawing/2014/main" id="{25DAFFD7-D6B4-4AB6-9427-2A2CA39DE6C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724" name="Text Box 48">
          <a:extLst>
            <a:ext uri="{FF2B5EF4-FFF2-40B4-BE49-F238E27FC236}">
              <a16:creationId xmlns:a16="http://schemas.microsoft.com/office/drawing/2014/main" id="{A8253AB5-BE98-4A46-A28D-2F04E1C32A7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725" name="Text Box 55">
          <a:extLst>
            <a:ext uri="{FF2B5EF4-FFF2-40B4-BE49-F238E27FC236}">
              <a16:creationId xmlns:a16="http://schemas.microsoft.com/office/drawing/2014/main" id="{2F3DD55C-4AC5-44B2-A078-B53BEC7930D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726" name="Text Box 56">
          <a:extLst>
            <a:ext uri="{FF2B5EF4-FFF2-40B4-BE49-F238E27FC236}">
              <a16:creationId xmlns:a16="http://schemas.microsoft.com/office/drawing/2014/main" id="{2C9AD698-53AE-4CA0-AAA4-703E6EA30F3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727" name="Text Box 57">
          <a:extLst>
            <a:ext uri="{FF2B5EF4-FFF2-40B4-BE49-F238E27FC236}">
              <a16:creationId xmlns:a16="http://schemas.microsoft.com/office/drawing/2014/main" id="{CB3CF24D-0716-4DFB-930D-389B04E52B9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728" name="Text Box 58">
          <a:extLst>
            <a:ext uri="{FF2B5EF4-FFF2-40B4-BE49-F238E27FC236}">
              <a16:creationId xmlns:a16="http://schemas.microsoft.com/office/drawing/2014/main" id="{B6F50938-6657-44AF-BE7F-7B67140F22E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729" name="Text Box 59">
          <a:extLst>
            <a:ext uri="{FF2B5EF4-FFF2-40B4-BE49-F238E27FC236}">
              <a16:creationId xmlns:a16="http://schemas.microsoft.com/office/drawing/2014/main" id="{2159626A-4D16-4AE9-8A01-CCBA66DA66F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730" name="Text Box 60">
          <a:extLst>
            <a:ext uri="{FF2B5EF4-FFF2-40B4-BE49-F238E27FC236}">
              <a16:creationId xmlns:a16="http://schemas.microsoft.com/office/drawing/2014/main" id="{78EA784B-2E35-4E8E-B564-3398CD94984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731" name="Text Box 61">
          <a:extLst>
            <a:ext uri="{FF2B5EF4-FFF2-40B4-BE49-F238E27FC236}">
              <a16:creationId xmlns:a16="http://schemas.microsoft.com/office/drawing/2014/main" id="{0789220E-C814-4344-B9A5-9EE51192435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732" name="Text Box 62">
          <a:extLst>
            <a:ext uri="{FF2B5EF4-FFF2-40B4-BE49-F238E27FC236}">
              <a16:creationId xmlns:a16="http://schemas.microsoft.com/office/drawing/2014/main" id="{510AA40A-7702-4A7F-A4F3-6F4347E3807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733" name="Text Box 63">
          <a:extLst>
            <a:ext uri="{FF2B5EF4-FFF2-40B4-BE49-F238E27FC236}">
              <a16:creationId xmlns:a16="http://schemas.microsoft.com/office/drawing/2014/main" id="{14D66CDF-F04A-4C40-93ED-9AD37CEA12E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734" name="Text Box 64">
          <a:extLst>
            <a:ext uri="{FF2B5EF4-FFF2-40B4-BE49-F238E27FC236}">
              <a16:creationId xmlns:a16="http://schemas.microsoft.com/office/drawing/2014/main" id="{180AAD28-8E7D-4B9E-B53F-D79C220A279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735" name="Text Box 66">
          <a:extLst>
            <a:ext uri="{FF2B5EF4-FFF2-40B4-BE49-F238E27FC236}">
              <a16:creationId xmlns:a16="http://schemas.microsoft.com/office/drawing/2014/main" id="{D2C0BEDF-8673-4C58-924C-EFC389226CC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736" name="Text Box 67">
          <a:extLst>
            <a:ext uri="{FF2B5EF4-FFF2-40B4-BE49-F238E27FC236}">
              <a16:creationId xmlns:a16="http://schemas.microsoft.com/office/drawing/2014/main" id="{F1FB0D61-1F0A-42C0-868E-F982C068F72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737" name="Text Box 68">
          <a:extLst>
            <a:ext uri="{FF2B5EF4-FFF2-40B4-BE49-F238E27FC236}">
              <a16:creationId xmlns:a16="http://schemas.microsoft.com/office/drawing/2014/main" id="{43F19753-986F-4AD8-9CC6-E0AD2EDA9A3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738" name="Text Box 69">
          <a:extLst>
            <a:ext uri="{FF2B5EF4-FFF2-40B4-BE49-F238E27FC236}">
              <a16:creationId xmlns:a16="http://schemas.microsoft.com/office/drawing/2014/main" id="{650BB110-660A-429E-BBC1-1E232A55891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739" name="Text Box 70">
          <a:extLst>
            <a:ext uri="{FF2B5EF4-FFF2-40B4-BE49-F238E27FC236}">
              <a16:creationId xmlns:a16="http://schemas.microsoft.com/office/drawing/2014/main" id="{83965FE9-E4BB-40C7-8F5F-CA51935BCB1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740" name="Text Box 71">
          <a:extLst>
            <a:ext uri="{FF2B5EF4-FFF2-40B4-BE49-F238E27FC236}">
              <a16:creationId xmlns:a16="http://schemas.microsoft.com/office/drawing/2014/main" id="{08482B70-11B6-4EA6-9E36-9022A387190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741" name="Text Box 72">
          <a:extLst>
            <a:ext uri="{FF2B5EF4-FFF2-40B4-BE49-F238E27FC236}">
              <a16:creationId xmlns:a16="http://schemas.microsoft.com/office/drawing/2014/main" id="{F4F97ABB-3428-40D4-8C5C-F088F6F841E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742" name="Text Box 73">
          <a:extLst>
            <a:ext uri="{FF2B5EF4-FFF2-40B4-BE49-F238E27FC236}">
              <a16:creationId xmlns:a16="http://schemas.microsoft.com/office/drawing/2014/main" id="{FEF207DA-69F5-4DF6-8652-67957F9749F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743" name="Text Box 74">
          <a:extLst>
            <a:ext uri="{FF2B5EF4-FFF2-40B4-BE49-F238E27FC236}">
              <a16:creationId xmlns:a16="http://schemas.microsoft.com/office/drawing/2014/main" id="{F2E74BC9-39A8-418A-976E-23705B3D40B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744" name="Text Box 75">
          <a:extLst>
            <a:ext uri="{FF2B5EF4-FFF2-40B4-BE49-F238E27FC236}">
              <a16:creationId xmlns:a16="http://schemas.microsoft.com/office/drawing/2014/main" id="{08DD3C68-5CC0-4C3E-AA47-FC090511BF7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745" name="Text Box 77">
          <a:extLst>
            <a:ext uri="{FF2B5EF4-FFF2-40B4-BE49-F238E27FC236}">
              <a16:creationId xmlns:a16="http://schemas.microsoft.com/office/drawing/2014/main" id="{754E0CA3-CC1A-480A-8258-1165A14DFC1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746" name="Text Box 78">
          <a:extLst>
            <a:ext uri="{FF2B5EF4-FFF2-40B4-BE49-F238E27FC236}">
              <a16:creationId xmlns:a16="http://schemas.microsoft.com/office/drawing/2014/main" id="{243AD498-636B-4B09-90E2-F5D8BE96D3E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747" name="Text Box 80">
          <a:extLst>
            <a:ext uri="{FF2B5EF4-FFF2-40B4-BE49-F238E27FC236}">
              <a16:creationId xmlns:a16="http://schemas.microsoft.com/office/drawing/2014/main" id="{0CD126FA-57FC-4045-9D0E-39D5AB62F82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748" name="Text Box 81">
          <a:extLst>
            <a:ext uri="{FF2B5EF4-FFF2-40B4-BE49-F238E27FC236}">
              <a16:creationId xmlns:a16="http://schemas.microsoft.com/office/drawing/2014/main" id="{4A0B1B65-25DF-4263-8457-CE5225BF1A6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749" name="Text Box 39">
          <a:extLst>
            <a:ext uri="{FF2B5EF4-FFF2-40B4-BE49-F238E27FC236}">
              <a16:creationId xmlns:a16="http://schemas.microsoft.com/office/drawing/2014/main" id="{FC67FFBD-B631-4B2B-A1F0-33A023E1635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750" name="Text Box 40">
          <a:extLst>
            <a:ext uri="{FF2B5EF4-FFF2-40B4-BE49-F238E27FC236}">
              <a16:creationId xmlns:a16="http://schemas.microsoft.com/office/drawing/2014/main" id="{AC542B97-5206-4B9D-A99F-D71325CA909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751" name="Text Box 41">
          <a:extLst>
            <a:ext uri="{FF2B5EF4-FFF2-40B4-BE49-F238E27FC236}">
              <a16:creationId xmlns:a16="http://schemas.microsoft.com/office/drawing/2014/main" id="{52DEDCC0-63E6-4EF5-A63D-4EC336A995C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752" name="Text Box 42">
          <a:extLst>
            <a:ext uri="{FF2B5EF4-FFF2-40B4-BE49-F238E27FC236}">
              <a16:creationId xmlns:a16="http://schemas.microsoft.com/office/drawing/2014/main" id="{AE3EDFFA-8F1D-40C5-97C5-6E99328844C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753" name="Text Box 43">
          <a:extLst>
            <a:ext uri="{FF2B5EF4-FFF2-40B4-BE49-F238E27FC236}">
              <a16:creationId xmlns:a16="http://schemas.microsoft.com/office/drawing/2014/main" id="{0A2E60D2-2BA4-4FAE-8A01-45E8672F9E7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754" name="Text Box 44">
          <a:extLst>
            <a:ext uri="{FF2B5EF4-FFF2-40B4-BE49-F238E27FC236}">
              <a16:creationId xmlns:a16="http://schemas.microsoft.com/office/drawing/2014/main" id="{B2BCE8EE-A7CB-4692-B850-B8F3E2FC7DB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755" name="Text Box 45">
          <a:extLst>
            <a:ext uri="{FF2B5EF4-FFF2-40B4-BE49-F238E27FC236}">
              <a16:creationId xmlns:a16="http://schemas.microsoft.com/office/drawing/2014/main" id="{F06692E6-8E8D-4653-A0C9-4A3566FD8A0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756" name="Text Box 46">
          <a:extLst>
            <a:ext uri="{FF2B5EF4-FFF2-40B4-BE49-F238E27FC236}">
              <a16:creationId xmlns:a16="http://schemas.microsoft.com/office/drawing/2014/main" id="{56657D45-31E3-4F79-AFF7-82B40EE20C8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757" name="Text Box 47">
          <a:extLst>
            <a:ext uri="{FF2B5EF4-FFF2-40B4-BE49-F238E27FC236}">
              <a16:creationId xmlns:a16="http://schemas.microsoft.com/office/drawing/2014/main" id="{8C3C9513-B93F-432A-8267-AFBC4043344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758" name="Text Box 48">
          <a:extLst>
            <a:ext uri="{FF2B5EF4-FFF2-40B4-BE49-F238E27FC236}">
              <a16:creationId xmlns:a16="http://schemas.microsoft.com/office/drawing/2014/main" id="{4D84AE25-0C49-4A52-B910-16C6C227FB4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759" name="Text Box 55">
          <a:extLst>
            <a:ext uri="{FF2B5EF4-FFF2-40B4-BE49-F238E27FC236}">
              <a16:creationId xmlns:a16="http://schemas.microsoft.com/office/drawing/2014/main" id="{B619D815-7F36-4697-80DC-9321FB2B3F6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760" name="Text Box 56">
          <a:extLst>
            <a:ext uri="{FF2B5EF4-FFF2-40B4-BE49-F238E27FC236}">
              <a16:creationId xmlns:a16="http://schemas.microsoft.com/office/drawing/2014/main" id="{B969988F-8408-4D8A-8D06-5A1789F9B69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761" name="Text Box 57">
          <a:extLst>
            <a:ext uri="{FF2B5EF4-FFF2-40B4-BE49-F238E27FC236}">
              <a16:creationId xmlns:a16="http://schemas.microsoft.com/office/drawing/2014/main" id="{DC419F5A-7D5B-4A77-BECF-186F5FC90E3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762" name="Text Box 58">
          <a:extLst>
            <a:ext uri="{FF2B5EF4-FFF2-40B4-BE49-F238E27FC236}">
              <a16:creationId xmlns:a16="http://schemas.microsoft.com/office/drawing/2014/main" id="{39A92A2C-F075-4BD2-BCD3-56ACBDE5ACC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763" name="Text Box 59">
          <a:extLst>
            <a:ext uri="{FF2B5EF4-FFF2-40B4-BE49-F238E27FC236}">
              <a16:creationId xmlns:a16="http://schemas.microsoft.com/office/drawing/2014/main" id="{5BC22ADB-8417-44EA-8BEC-9CCE343E584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764" name="Text Box 60">
          <a:extLst>
            <a:ext uri="{FF2B5EF4-FFF2-40B4-BE49-F238E27FC236}">
              <a16:creationId xmlns:a16="http://schemas.microsoft.com/office/drawing/2014/main" id="{EA409BB7-42E7-4827-9265-9952E5DCA2F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765" name="Text Box 61">
          <a:extLst>
            <a:ext uri="{FF2B5EF4-FFF2-40B4-BE49-F238E27FC236}">
              <a16:creationId xmlns:a16="http://schemas.microsoft.com/office/drawing/2014/main" id="{828D4E6A-BA26-4097-A937-DA3E37567CB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766" name="Text Box 62">
          <a:extLst>
            <a:ext uri="{FF2B5EF4-FFF2-40B4-BE49-F238E27FC236}">
              <a16:creationId xmlns:a16="http://schemas.microsoft.com/office/drawing/2014/main" id="{3A0CFF5F-8A4F-4BAE-827D-290A0EAA224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767" name="Text Box 63">
          <a:extLst>
            <a:ext uri="{FF2B5EF4-FFF2-40B4-BE49-F238E27FC236}">
              <a16:creationId xmlns:a16="http://schemas.microsoft.com/office/drawing/2014/main" id="{57DCBD42-08A8-4286-8DE4-5CCA52C23C7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768" name="Text Box 64">
          <a:extLst>
            <a:ext uri="{FF2B5EF4-FFF2-40B4-BE49-F238E27FC236}">
              <a16:creationId xmlns:a16="http://schemas.microsoft.com/office/drawing/2014/main" id="{ECFC95CD-370C-4B98-A679-6497E1A9508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769" name="Text Box 66">
          <a:extLst>
            <a:ext uri="{FF2B5EF4-FFF2-40B4-BE49-F238E27FC236}">
              <a16:creationId xmlns:a16="http://schemas.microsoft.com/office/drawing/2014/main" id="{90A194C3-39EC-4110-AD24-6818E61F25A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770" name="Text Box 67">
          <a:extLst>
            <a:ext uri="{FF2B5EF4-FFF2-40B4-BE49-F238E27FC236}">
              <a16:creationId xmlns:a16="http://schemas.microsoft.com/office/drawing/2014/main" id="{DAD9F7AA-F413-489C-8006-1E223B01A0B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771" name="Text Box 68">
          <a:extLst>
            <a:ext uri="{FF2B5EF4-FFF2-40B4-BE49-F238E27FC236}">
              <a16:creationId xmlns:a16="http://schemas.microsoft.com/office/drawing/2014/main" id="{908005AD-8B7E-4D16-8D54-314E1E79EBE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772" name="Text Box 69">
          <a:extLst>
            <a:ext uri="{FF2B5EF4-FFF2-40B4-BE49-F238E27FC236}">
              <a16:creationId xmlns:a16="http://schemas.microsoft.com/office/drawing/2014/main" id="{327FD962-4C27-4925-8C8D-34804799863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773" name="Text Box 70">
          <a:extLst>
            <a:ext uri="{FF2B5EF4-FFF2-40B4-BE49-F238E27FC236}">
              <a16:creationId xmlns:a16="http://schemas.microsoft.com/office/drawing/2014/main" id="{FD4F2D54-0ECC-483B-8CA9-C899E24DA01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774" name="Text Box 71">
          <a:extLst>
            <a:ext uri="{FF2B5EF4-FFF2-40B4-BE49-F238E27FC236}">
              <a16:creationId xmlns:a16="http://schemas.microsoft.com/office/drawing/2014/main" id="{D47BB0AD-8397-4FA8-AFE3-2E4C656DF3D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775" name="Text Box 72">
          <a:extLst>
            <a:ext uri="{FF2B5EF4-FFF2-40B4-BE49-F238E27FC236}">
              <a16:creationId xmlns:a16="http://schemas.microsoft.com/office/drawing/2014/main" id="{BDE55CBB-132D-4C29-8310-9B7289DA894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776" name="Text Box 73">
          <a:extLst>
            <a:ext uri="{FF2B5EF4-FFF2-40B4-BE49-F238E27FC236}">
              <a16:creationId xmlns:a16="http://schemas.microsoft.com/office/drawing/2014/main" id="{AF1C22F2-760C-4017-AC26-E8374A24D9D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777" name="Text Box 74">
          <a:extLst>
            <a:ext uri="{FF2B5EF4-FFF2-40B4-BE49-F238E27FC236}">
              <a16:creationId xmlns:a16="http://schemas.microsoft.com/office/drawing/2014/main" id="{5D4880EC-77C1-4B32-B2D5-D5275A532A8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778" name="Text Box 75">
          <a:extLst>
            <a:ext uri="{FF2B5EF4-FFF2-40B4-BE49-F238E27FC236}">
              <a16:creationId xmlns:a16="http://schemas.microsoft.com/office/drawing/2014/main" id="{32AA6CB6-94AB-4C5A-9685-9CB6A088EA3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779" name="Text Box 77">
          <a:extLst>
            <a:ext uri="{FF2B5EF4-FFF2-40B4-BE49-F238E27FC236}">
              <a16:creationId xmlns:a16="http://schemas.microsoft.com/office/drawing/2014/main" id="{5FB12ED3-3C94-4227-BD5D-26C011D2EF6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780" name="Text Box 78">
          <a:extLst>
            <a:ext uri="{FF2B5EF4-FFF2-40B4-BE49-F238E27FC236}">
              <a16:creationId xmlns:a16="http://schemas.microsoft.com/office/drawing/2014/main" id="{EDF49461-DDD6-49A3-9C36-6FDB930A6AD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781" name="Text Box 80">
          <a:extLst>
            <a:ext uri="{FF2B5EF4-FFF2-40B4-BE49-F238E27FC236}">
              <a16:creationId xmlns:a16="http://schemas.microsoft.com/office/drawing/2014/main" id="{6A3B4D4D-3F7D-443B-AF2A-1721D9461E8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782" name="Text Box 81">
          <a:extLst>
            <a:ext uri="{FF2B5EF4-FFF2-40B4-BE49-F238E27FC236}">
              <a16:creationId xmlns:a16="http://schemas.microsoft.com/office/drawing/2014/main" id="{467DE1A8-A560-4E77-BA85-C563A343630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783" name="Text Box 39">
          <a:extLst>
            <a:ext uri="{FF2B5EF4-FFF2-40B4-BE49-F238E27FC236}">
              <a16:creationId xmlns:a16="http://schemas.microsoft.com/office/drawing/2014/main" id="{7BAFCD63-6D53-4143-9383-3E5EB336502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784" name="Text Box 40">
          <a:extLst>
            <a:ext uri="{FF2B5EF4-FFF2-40B4-BE49-F238E27FC236}">
              <a16:creationId xmlns:a16="http://schemas.microsoft.com/office/drawing/2014/main" id="{18616EEF-2B80-4FAE-9816-07AAD5E1D25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785" name="Text Box 41">
          <a:extLst>
            <a:ext uri="{FF2B5EF4-FFF2-40B4-BE49-F238E27FC236}">
              <a16:creationId xmlns:a16="http://schemas.microsoft.com/office/drawing/2014/main" id="{81F4906D-B4E0-4282-92CD-0C8B3E511ED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786" name="Text Box 42">
          <a:extLst>
            <a:ext uri="{FF2B5EF4-FFF2-40B4-BE49-F238E27FC236}">
              <a16:creationId xmlns:a16="http://schemas.microsoft.com/office/drawing/2014/main" id="{2CC50655-1C32-4E9E-B85E-EB844688CB6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787" name="Text Box 43">
          <a:extLst>
            <a:ext uri="{FF2B5EF4-FFF2-40B4-BE49-F238E27FC236}">
              <a16:creationId xmlns:a16="http://schemas.microsoft.com/office/drawing/2014/main" id="{156CCE95-6D79-464C-9EE1-01C53E50209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788" name="Text Box 44">
          <a:extLst>
            <a:ext uri="{FF2B5EF4-FFF2-40B4-BE49-F238E27FC236}">
              <a16:creationId xmlns:a16="http://schemas.microsoft.com/office/drawing/2014/main" id="{2C87978D-442E-40AF-B543-9D720B28B83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789" name="Text Box 45">
          <a:extLst>
            <a:ext uri="{FF2B5EF4-FFF2-40B4-BE49-F238E27FC236}">
              <a16:creationId xmlns:a16="http://schemas.microsoft.com/office/drawing/2014/main" id="{B1156D3E-BEA5-4FCB-BFED-9E40E748961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790" name="Text Box 46">
          <a:extLst>
            <a:ext uri="{FF2B5EF4-FFF2-40B4-BE49-F238E27FC236}">
              <a16:creationId xmlns:a16="http://schemas.microsoft.com/office/drawing/2014/main" id="{D9433E88-E78D-4751-8FE8-F5C63EC7F61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791" name="Text Box 47">
          <a:extLst>
            <a:ext uri="{FF2B5EF4-FFF2-40B4-BE49-F238E27FC236}">
              <a16:creationId xmlns:a16="http://schemas.microsoft.com/office/drawing/2014/main" id="{CCB2343B-CFA8-4C50-A6D1-9F5455B7444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792" name="Text Box 48">
          <a:extLst>
            <a:ext uri="{FF2B5EF4-FFF2-40B4-BE49-F238E27FC236}">
              <a16:creationId xmlns:a16="http://schemas.microsoft.com/office/drawing/2014/main" id="{6C3EFDEF-E39F-40CA-8052-AFC7B7FA4B5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793" name="Text Box 55">
          <a:extLst>
            <a:ext uri="{FF2B5EF4-FFF2-40B4-BE49-F238E27FC236}">
              <a16:creationId xmlns:a16="http://schemas.microsoft.com/office/drawing/2014/main" id="{925C7CA2-BC89-434C-9141-1F1C582E08B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794" name="Text Box 56">
          <a:extLst>
            <a:ext uri="{FF2B5EF4-FFF2-40B4-BE49-F238E27FC236}">
              <a16:creationId xmlns:a16="http://schemas.microsoft.com/office/drawing/2014/main" id="{7467F4E8-E10D-4921-8117-856529D41D8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795" name="Text Box 57">
          <a:extLst>
            <a:ext uri="{FF2B5EF4-FFF2-40B4-BE49-F238E27FC236}">
              <a16:creationId xmlns:a16="http://schemas.microsoft.com/office/drawing/2014/main" id="{12A59A9C-0678-492F-96FF-CF447574A44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796" name="Text Box 58">
          <a:extLst>
            <a:ext uri="{FF2B5EF4-FFF2-40B4-BE49-F238E27FC236}">
              <a16:creationId xmlns:a16="http://schemas.microsoft.com/office/drawing/2014/main" id="{A0A265E1-4AA1-48CC-ACF9-995E1F6230D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797" name="Text Box 59">
          <a:extLst>
            <a:ext uri="{FF2B5EF4-FFF2-40B4-BE49-F238E27FC236}">
              <a16:creationId xmlns:a16="http://schemas.microsoft.com/office/drawing/2014/main" id="{C7189C41-CDD8-4099-B72D-900F68E834C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798" name="Text Box 60">
          <a:extLst>
            <a:ext uri="{FF2B5EF4-FFF2-40B4-BE49-F238E27FC236}">
              <a16:creationId xmlns:a16="http://schemas.microsoft.com/office/drawing/2014/main" id="{CAD7C64E-456B-4BA9-ABF2-183D1C132E4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799" name="Text Box 61">
          <a:extLst>
            <a:ext uri="{FF2B5EF4-FFF2-40B4-BE49-F238E27FC236}">
              <a16:creationId xmlns:a16="http://schemas.microsoft.com/office/drawing/2014/main" id="{FB2C8E03-EB0A-43C4-9CE1-29E922DBD2F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800" name="Text Box 62">
          <a:extLst>
            <a:ext uri="{FF2B5EF4-FFF2-40B4-BE49-F238E27FC236}">
              <a16:creationId xmlns:a16="http://schemas.microsoft.com/office/drawing/2014/main" id="{95E16F24-7730-4E92-B1CA-A00E46D768C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801" name="Text Box 63">
          <a:extLst>
            <a:ext uri="{FF2B5EF4-FFF2-40B4-BE49-F238E27FC236}">
              <a16:creationId xmlns:a16="http://schemas.microsoft.com/office/drawing/2014/main" id="{36A6DCAF-E54C-4724-943E-77D94B65200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802" name="Text Box 64">
          <a:extLst>
            <a:ext uri="{FF2B5EF4-FFF2-40B4-BE49-F238E27FC236}">
              <a16:creationId xmlns:a16="http://schemas.microsoft.com/office/drawing/2014/main" id="{4A68E80F-80D7-47D9-BC43-F49A656084E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803" name="Text Box 66">
          <a:extLst>
            <a:ext uri="{FF2B5EF4-FFF2-40B4-BE49-F238E27FC236}">
              <a16:creationId xmlns:a16="http://schemas.microsoft.com/office/drawing/2014/main" id="{101DF77A-7BFE-4CFE-8F27-28928074B9F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804" name="Text Box 67">
          <a:extLst>
            <a:ext uri="{FF2B5EF4-FFF2-40B4-BE49-F238E27FC236}">
              <a16:creationId xmlns:a16="http://schemas.microsoft.com/office/drawing/2014/main" id="{2AB73390-6F6D-4713-A5DC-5CA1647064C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805" name="Text Box 68">
          <a:extLst>
            <a:ext uri="{FF2B5EF4-FFF2-40B4-BE49-F238E27FC236}">
              <a16:creationId xmlns:a16="http://schemas.microsoft.com/office/drawing/2014/main" id="{3016A93F-6F59-49D7-9038-55550FA3A7A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806" name="Text Box 69">
          <a:extLst>
            <a:ext uri="{FF2B5EF4-FFF2-40B4-BE49-F238E27FC236}">
              <a16:creationId xmlns:a16="http://schemas.microsoft.com/office/drawing/2014/main" id="{0AE41E0A-AA22-4100-AA28-0A1ADA52698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807" name="Text Box 70">
          <a:extLst>
            <a:ext uri="{FF2B5EF4-FFF2-40B4-BE49-F238E27FC236}">
              <a16:creationId xmlns:a16="http://schemas.microsoft.com/office/drawing/2014/main" id="{BB83B642-66CE-444D-BF71-116693EDE39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808" name="Text Box 71">
          <a:extLst>
            <a:ext uri="{FF2B5EF4-FFF2-40B4-BE49-F238E27FC236}">
              <a16:creationId xmlns:a16="http://schemas.microsoft.com/office/drawing/2014/main" id="{56CE73E0-2A8C-4F57-AF82-7425BE0C027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809" name="Text Box 72">
          <a:extLst>
            <a:ext uri="{FF2B5EF4-FFF2-40B4-BE49-F238E27FC236}">
              <a16:creationId xmlns:a16="http://schemas.microsoft.com/office/drawing/2014/main" id="{4FFB06B6-1815-4E6B-B5EE-B3CB91B00DD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810" name="Text Box 73">
          <a:extLst>
            <a:ext uri="{FF2B5EF4-FFF2-40B4-BE49-F238E27FC236}">
              <a16:creationId xmlns:a16="http://schemas.microsoft.com/office/drawing/2014/main" id="{B9BA17DD-35F2-48BC-A956-A5B0CC0EC31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811" name="Text Box 74">
          <a:extLst>
            <a:ext uri="{FF2B5EF4-FFF2-40B4-BE49-F238E27FC236}">
              <a16:creationId xmlns:a16="http://schemas.microsoft.com/office/drawing/2014/main" id="{7C26BAD4-1041-43A3-B192-55C60C78FB9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812" name="Text Box 75">
          <a:extLst>
            <a:ext uri="{FF2B5EF4-FFF2-40B4-BE49-F238E27FC236}">
              <a16:creationId xmlns:a16="http://schemas.microsoft.com/office/drawing/2014/main" id="{BBBB09A8-31DD-490C-8CDC-5442F88BB57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813" name="Text Box 77">
          <a:extLst>
            <a:ext uri="{FF2B5EF4-FFF2-40B4-BE49-F238E27FC236}">
              <a16:creationId xmlns:a16="http://schemas.microsoft.com/office/drawing/2014/main" id="{FF345AD0-BE27-4763-893D-F1810B43826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814" name="Text Box 78">
          <a:extLst>
            <a:ext uri="{FF2B5EF4-FFF2-40B4-BE49-F238E27FC236}">
              <a16:creationId xmlns:a16="http://schemas.microsoft.com/office/drawing/2014/main" id="{8BFA4357-6D27-4744-AABC-AC0DCB85CC9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815" name="Text Box 80">
          <a:extLst>
            <a:ext uri="{FF2B5EF4-FFF2-40B4-BE49-F238E27FC236}">
              <a16:creationId xmlns:a16="http://schemas.microsoft.com/office/drawing/2014/main" id="{15455D3F-70A0-46ED-BBC6-1E0EAAC4CD8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816" name="Text Box 81">
          <a:extLst>
            <a:ext uri="{FF2B5EF4-FFF2-40B4-BE49-F238E27FC236}">
              <a16:creationId xmlns:a16="http://schemas.microsoft.com/office/drawing/2014/main" id="{1B0FC657-24C3-46D5-B3E6-1F03857A369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817" name="Text Box 3">
          <a:extLst>
            <a:ext uri="{FF2B5EF4-FFF2-40B4-BE49-F238E27FC236}">
              <a16:creationId xmlns:a16="http://schemas.microsoft.com/office/drawing/2014/main" id="{2273C61D-5738-44AB-AC5D-61B2DA19EFB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818" name="Text Box 4">
          <a:extLst>
            <a:ext uri="{FF2B5EF4-FFF2-40B4-BE49-F238E27FC236}">
              <a16:creationId xmlns:a16="http://schemas.microsoft.com/office/drawing/2014/main" id="{CABB8305-05CE-47F9-8F67-B2D4931F756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819" name="Text Box 5">
          <a:extLst>
            <a:ext uri="{FF2B5EF4-FFF2-40B4-BE49-F238E27FC236}">
              <a16:creationId xmlns:a16="http://schemas.microsoft.com/office/drawing/2014/main" id="{719795B9-3C72-4512-B383-F910EF02C1B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820" name="Text Box 6">
          <a:extLst>
            <a:ext uri="{FF2B5EF4-FFF2-40B4-BE49-F238E27FC236}">
              <a16:creationId xmlns:a16="http://schemas.microsoft.com/office/drawing/2014/main" id="{3438233A-93BE-4549-BD78-4B9A69FD0A3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821" name="Text Box 7">
          <a:extLst>
            <a:ext uri="{FF2B5EF4-FFF2-40B4-BE49-F238E27FC236}">
              <a16:creationId xmlns:a16="http://schemas.microsoft.com/office/drawing/2014/main" id="{1DCDD94A-34DF-492E-B1BC-31DCE0577CC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822" name="Text Box 8">
          <a:extLst>
            <a:ext uri="{FF2B5EF4-FFF2-40B4-BE49-F238E27FC236}">
              <a16:creationId xmlns:a16="http://schemas.microsoft.com/office/drawing/2014/main" id="{3B639C4F-2CDB-43B4-B545-4C6858E78C6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823" name="Text Box 9">
          <a:extLst>
            <a:ext uri="{FF2B5EF4-FFF2-40B4-BE49-F238E27FC236}">
              <a16:creationId xmlns:a16="http://schemas.microsoft.com/office/drawing/2014/main" id="{A48F46B9-6D02-4C4B-9B41-0D261DBD660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824" name="Text Box 10">
          <a:extLst>
            <a:ext uri="{FF2B5EF4-FFF2-40B4-BE49-F238E27FC236}">
              <a16:creationId xmlns:a16="http://schemas.microsoft.com/office/drawing/2014/main" id="{E10D7308-19F8-4EDC-98A7-8E5CDB23E38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825" name="Text Box 11">
          <a:extLst>
            <a:ext uri="{FF2B5EF4-FFF2-40B4-BE49-F238E27FC236}">
              <a16:creationId xmlns:a16="http://schemas.microsoft.com/office/drawing/2014/main" id="{3115FBBF-28C9-4E4A-9544-88E98CEE183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826" name="Text Box 12">
          <a:extLst>
            <a:ext uri="{FF2B5EF4-FFF2-40B4-BE49-F238E27FC236}">
              <a16:creationId xmlns:a16="http://schemas.microsoft.com/office/drawing/2014/main" id="{4A3C08AE-6863-4909-A0CD-70AE7C6ED88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827" name="Text Box 49">
          <a:extLst>
            <a:ext uri="{FF2B5EF4-FFF2-40B4-BE49-F238E27FC236}">
              <a16:creationId xmlns:a16="http://schemas.microsoft.com/office/drawing/2014/main" id="{48D7C6F1-2F96-438B-9E50-98CD2C26021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828" name="Text Box 50">
          <a:extLst>
            <a:ext uri="{FF2B5EF4-FFF2-40B4-BE49-F238E27FC236}">
              <a16:creationId xmlns:a16="http://schemas.microsoft.com/office/drawing/2014/main" id="{65ABAB35-051B-42A7-83F5-33A6E64D494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829" name="Text Box 52">
          <a:extLst>
            <a:ext uri="{FF2B5EF4-FFF2-40B4-BE49-F238E27FC236}">
              <a16:creationId xmlns:a16="http://schemas.microsoft.com/office/drawing/2014/main" id="{F01C7DE6-0395-4D2D-873B-C7E5072EDF0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830" name="Text Box 53">
          <a:extLst>
            <a:ext uri="{FF2B5EF4-FFF2-40B4-BE49-F238E27FC236}">
              <a16:creationId xmlns:a16="http://schemas.microsoft.com/office/drawing/2014/main" id="{D3CEFB52-DC53-4833-B8E9-4DC875DDECF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831" name="Text Box 3">
          <a:extLst>
            <a:ext uri="{FF2B5EF4-FFF2-40B4-BE49-F238E27FC236}">
              <a16:creationId xmlns:a16="http://schemas.microsoft.com/office/drawing/2014/main" id="{E83D6A82-F6B4-449C-A7FF-1D3B24C99B9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832" name="Text Box 4">
          <a:extLst>
            <a:ext uri="{FF2B5EF4-FFF2-40B4-BE49-F238E27FC236}">
              <a16:creationId xmlns:a16="http://schemas.microsoft.com/office/drawing/2014/main" id="{DAB5C3E9-E389-4B37-8D61-634EE9EE4A6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833" name="Text Box 5">
          <a:extLst>
            <a:ext uri="{FF2B5EF4-FFF2-40B4-BE49-F238E27FC236}">
              <a16:creationId xmlns:a16="http://schemas.microsoft.com/office/drawing/2014/main" id="{0713CBAB-87A3-4223-A8BF-CF7447370DA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834" name="Text Box 6">
          <a:extLst>
            <a:ext uri="{FF2B5EF4-FFF2-40B4-BE49-F238E27FC236}">
              <a16:creationId xmlns:a16="http://schemas.microsoft.com/office/drawing/2014/main" id="{20AD1003-A5D1-4692-8527-50A979E4990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835" name="Text Box 7">
          <a:extLst>
            <a:ext uri="{FF2B5EF4-FFF2-40B4-BE49-F238E27FC236}">
              <a16:creationId xmlns:a16="http://schemas.microsoft.com/office/drawing/2014/main" id="{863DC28E-7B2E-4287-8874-979E80EECEF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836" name="Text Box 8">
          <a:extLst>
            <a:ext uri="{FF2B5EF4-FFF2-40B4-BE49-F238E27FC236}">
              <a16:creationId xmlns:a16="http://schemas.microsoft.com/office/drawing/2014/main" id="{D735F32D-C1E3-4C71-82EE-88D643D1BB0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837" name="Text Box 9">
          <a:extLst>
            <a:ext uri="{FF2B5EF4-FFF2-40B4-BE49-F238E27FC236}">
              <a16:creationId xmlns:a16="http://schemas.microsoft.com/office/drawing/2014/main" id="{B3C6E410-8B06-4B20-B245-EFEA75F8528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838" name="Text Box 10">
          <a:extLst>
            <a:ext uri="{FF2B5EF4-FFF2-40B4-BE49-F238E27FC236}">
              <a16:creationId xmlns:a16="http://schemas.microsoft.com/office/drawing/2014/main" id="{B8960339-E4CC-4F6D-B7AB-3B277519519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839" name="Text Box 11">
          <a:extLst>
            <a:ext uri="{FF2B5EF4-FFF2-40B4-BE49-F238E27FC236}">
              <a16:creationId xmlns:a16="http://schemas.microsoft.com/office/drawing/2014/main" id="{8C36E6FF-5F17-4E4B-8E23-60ADB4D6270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840" name="Text Box 12">
          <a:extLst>
            <a:ext uri="{FF2B5EF4-FFF2-40B4-BE49-F238E27FC236}">
              <a16:creationId xmlns:a16="http://schemas.microsoft.com/office/drawing/2014/main" id="{ED82B172-51C1-4499-80C3-1019D21229D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841" name="Text Box 39">
          <a:extLst>
            <a:ext uri="{FF2B5EF4-FFF2-40B4-BE49-F238E27FC236}">
              <a16:creationId xmlns:a16="http://schemas.microsoft.com/office/drawing/2014/main" id="{24EC0C06-F6A7-4F2B-B2F9-F0A1CED30F1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842" name="Text Box 40">
          <a:extLst>
            <a:ext uri="{FF2B5EF4-FFF2-40B4-BE49-F238E27FC236}">
              <a16:creationId xmlns:a16="http://schemas.microsoft.com/office/drawing/2014/main" id="{FFC06DCB-9625-4FB9-911F-16006503B41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843" name="Text Box 41">
          <a:extLst>
            <a:ext uri="{FF2B5EF4-FFF2-40B4-BE49-F238E27FC236}">
              <a16:creationId xmlns:a16="http://schemas.microsoft.com/office/drawing/2014/main" id="{B191AC9A-5B36-4F3D-BA71-2F1E1F26439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844" name="Text Box 42">
          <a:extLst>
            <a:ext uri="{FF2B5EF4-FFF2-40B4-BE49-F238E27FC236}">
              <a16:creationId xmlns:a16="http://schemas.microsoft.com/office/drawing/2014/main" id="{0FE2B022-5993-4639-96DE-7711DC15FEE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845" name="Text Box 43">
          <a:extLst>
            <a:ext uri="{FF2B5EF4-FFF2-40B4-BE49-F238E27FC236}">
              <a16:creationId xmlns:a16="http://schemas.microsoft.com/office/drawing/2014/main" id="{11C333EA-1201-4B3F-9B1E-9123824FC67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846" name="Text Box 44">
          <a:extLst>
            <a:ext uri="{FF2B5EF4-FFF2-40B4-BE49-F238E27FC236}">
              <a16:creationId xmlns:a16="http://schemas.microsoft.com/office/drawing/2014/main" id="{2FC10BB8-E371-4978-BC53-A2BE8A15536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847" name="Text Box 45">
          <a:extLst>
            <a:ext uri="{FF2B5EF4-FFF2-40B4-BE49-F238E27FC236}">
              <a16:creationId xmlns:a16="http://schemas.microsoft.com/office/drawing/2014/main" id="{8F204130-182D-4D31-AAE3-34BF013E360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848" name="Text Box 46">
          <a:extLst>
            <a:ext uri="{FF2B5EF4-FFF2-40B4-BE49-F238E27FC236}">
              <a16:creationId xmlns:a16="http://schemas.microsoft.com/office/drawing/2014/main" id="{B11E807F-D855-4908-9D77-68A6C3F5A6C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849" name="Text Box 47">
          <a:extLst>
            <a:ext uri="{FF2B5EF4-FFF2-40B4-BE49-F238E27FC236}">
              <a16:creationId xmlns:a16="http://schemas.microsoft.com/office/drawing/2014/main" id="{7FF87022-DC23-4868-9446-C404CE46CE7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850" name="Text Box 48">
          <a:extLst>
            <a:ext uri="{FF2B5EF4-FFF2-40B4-BE49-F238E27FC236}">
              <a16:creationId xmlns:a16="http://schemas.microsoft.com/office/drawing/2014/main" id="{C83711CB-BE2E-4913-A23F-BFEE79B1AB7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851" name="Text Box 49">
          <a:extLst>
            <a:ext uri="{FF2B5EF4-FFF2-40B4-BE49-F238E27FC236}">
              <a16:creationId xmlns:a16="http://schemas.microsoft.com/office/drawing/2014/main" id="{A638AB91-5CA4-424B-BDD4-107379F4739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852" name="Text Box 50">
          <a:extLst>
            <a:ext uri="{FF2B5EF4-FFF2-40B4-BE49-F238E27FC236}">
              <a16:creationId xmlns:a16="http://schemas.microsoft.com/office/drawing/2014/main" id="{7219CA4C-6B47-4A19-8931-94E0FCAD8CD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853" name="Text Box 52">
          <a:extLst>
            <a:ext uri="{FF2B5EF4-FFF2-40B4-BE49-F238E27FC236}">
              <a16:creationId xmlns:a16="http://schemas.microsoft.com/office/drawing/2014/main" id="{83E37E0F-AE19-459C-93A2-8668F69EED4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854" name="Text Box 53">
          <a:extLst>
            <a:ext uri="{FF2B5EF4-FFF2-40B4-BE49-F238E27FC236}">
              <a16:creationId xmlns:a16="http://schemas.microsoft.com/office/drawing/2014/main" id="{94642047-5FB2-43F2-932D-0B7C1A0499B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855" name="Text Box 55">
          <a:extLst>
            <a:ext uri="{FF2B5EF4-FFF2-40B4-BE49-F238E27FC236}">
              <a16:creationId xmlns:a16="http://schemas.microsoft.com/office/drawing/2014/main" id="{8A7F7906-DCCF-4003-AC5A-BDE9F6C11B5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856" name="Text Box 56">
          <a:extLst>
            <a:ext uri="{FF2B5EF4-FFF2-40B4-BE49-F238E27FC236}">
              <a16:creationId xmlns:a16="http://schemas.microsoft.com/office/drawing/2014/main" id="{28B2CF85-A92A-4C4B-854C-79BADC2B7E1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857" name="Text Box 57">
          <a:extLst>
            <a:ext uri="{FF2B5EF4-FFF2-40B4-BE49-F238E27FC236}">
              <a16:creationId xmlns:a16="http://schemas.microsoft.com/office/drawing/2014/main" id="{F77CFB4C-6BBB-4BBA-B4BD-CA536259E12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858" name="Text Box 58">
          <a:extLst>
            <a:ext uri="{FF2B5EF4-FFF2-40B4-BE49-F238E27FC236}">
              <a16:creationId xmlns:a16="http://schemas.microsoft.com/office/drawing/2014/main" id="{07168769-CA88-4CBB-806A-620B799519E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859" name="Text Box 59">
          <a:extLst>
            <a:ext uri="{FF2B5EF4-FFF2-40B4-BE49-F238E27FC236}">
              <a16:creationId xmlns:a16="http://schemas.microsoft.com/office/drawing/2014/main" id="{0E92DF56-122B-48BF-B548-21BC13F1251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860" name="Text Box 60">
          <a:extLst>
            <a:ext uri="{FF2B5EF4-FFF2-40B4-BE49-F238E27FC236}">
              <a16:creationId xmlns:a16="http://schemas.microsoft.com/office/drawing/2014/main" id="{29905B8E-D7B6-4A4F-919E-83219A90AE2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861" name="Text Box 61">
          <a:extLst>
            <a:ext uri="{FF2B5EF4-FFF2-40B4-BE49-F238E27FC236}">
              <a16:creationId xmlns:a16="http://schemas.microsoft.com/office/drawing/2014/main" id="{876F69BE-7CF2-4CAD-AC4E-84729FA79A6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862" name="Text Box 62">
          <a:extLst>
            <a:ext uri="{FF2B5EF4-FFF2-40B4-BE49-F238E27FC236}">
              <a16:creationId xmlns:a16="http://schemas.microsoft.com/office/drawing/2014/main" id="{971749BE-DA72-41BE-873C-3C2070B5858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863" name="Text Box 63">
          <a:extLst>
            <a:ext uri="{FF2B5EF4-FFF2-40B4-BE49-F238E27FC236}">
              <a16:creationId xmlns:a16="http://schemas.microsoft.com/office/drawing/2014/main" id="{28BD6A0B-8218-46DD-BC51-DB3DB65BF1E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864" name="Text Box 64">
          <a:extLst>
            <a:ext uri="{FF2B5EF4-FFF2-40B4-BE49-F238E27FC236}">
              <a16:creationId xmlns:a16="http://schemas.microsoft.com/office/drawing/2014/main" id="{688C30EE-0210-41D6-BA23-E0F8E641229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865" name="Text Box 66">
          <a:extLst>
            <a:ext uri="{FF2B5EF4-FFF2-40B4-BE49-F238E27FC236}">
              <a16:creationId xmlns:a16="http://schemas.microsoft.com/office/drawing/2014/main" id="{AB9BED15-E85D-49F3-9000-D4A7913E109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866" name="Text Box 67">
          <a:extLst>
            <a:ext uri="{FF2B5EF4-FFF2-40B4-BE49-F238E27FC236}">
              <a16:creationId xmlns:a16="http://schemas.microsoft.com/office/drawing/2014/main" id="{EC2C5947-EBEC-4C16-9F92-F683AA6F01E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867" name="Text Box 68">
          <a:extLst>
            <a:ext uri="{FF2B5EF4-FFF2-40B4-BE49-F238E27FC236}">
              <a16:creationId xmlns:a16="http://schemas.microsoft.com/office/drawing/2014/main" id="{F2B22AC1-E3FD-4410-8F4F-6E630427EAA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868" name="Text Box 69">
          <a:extLst>
            <a:ext uri="{FF2B5EF4-FFF2-40B4-BE49-F238E27FC236}">
              <a16:creationId xmlns:a16="http://schemas.microsoft.com/office/drawing/2014/main" id="{382848C6-46D0-4EEB-8880-AA17AF412FF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869" name="Text Box 70">
          <a:extLst>
            <a:ext uri="{FF2B5EF4-FFF2-40B4-BE49-F238E27FC236}">
              <a16:creationId xmlns:a16="http://schemas.microsoft.com/office/drawing/2014/main" id="{9F8096A2-A6EB-4144-B636-DF3192BD067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870" name="Text Box 71">
          <a:extLst>
            <a:ext uri="{FF2B5EF4-FFF2-40B4-BE49-F238E27FC236}">
              <a16:creationId xmlns:a16="http://schemas.microsoft.com/office/drawing/2014/main" id="{695653FB-D813-444D-B39D-8BE3B766C17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871" name="Text Box 72">
          <a:extLst>
            <a:ext uri="{FF2B5EF4-FFF2-40B4-BE49-F238E27FC236}">
              <a16:creationId xmlns:a16="http://schemas.microsoft.com/office/drawing/2014/main" id="{94738623-33FD-46D6-B7DB-2C45F50A852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872" name="Text Box 73">
          <a:extLst>
            <a:ext uri="{FF2B5EF4-FFF2-40B4-BE49-F238E27FC236}">
              <a16:creationId xmlns:a16="http://schemas.microsoft.com/office/drawing/2014/main" id="{8BB3F6CA-052E-4BAC-BDFD-8A44F06835C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873" name="Text Box 74">
          <a:extLst>
            <a:ext uri="{FF2B5EF4-FFF2-40B4-BE49-F238E27FC236}">
              <a16:creationId xmlns:a16="http://schemas.microsoft.com/office/drawing/2014/main" id="{7EEAB892-9CFB-45C5-82E3-6E97BB252B0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874" name="Text Box 75">
          <a:extLst>
            <a:ext uri="{FF2B5EF4-FFF2-40B4-BE49-F238E27FC236}">
              <a16:creationId xmlns:a16="http://schemas.microsoft.com/office/drawing/2014/main" id="{C101451A-F8B2-48C7-B1B6-5D8F39AB730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875" name="Text Box 77">
          <a:extLst>
            <a:ext uri="{FF2B5EF4-FFF2-40B4-BE49-F238E27FC236}">
              <a16:creationId xmlns:a16="http://schemas.microsoft.com/office/drawing/2014/main" id="{41AB2D0D-3050-47A6-A60F-04A64410E0A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876" name="Text Box 78">
          <a:extLst>
            <a:ext uri="{FF2B5EF4-FFF2-40B4-BE49-F238E27FC236}">
              <a16:creationId xmlns:a16="http://schemas.microsoft.com/office/drawing/2014/main" id="{8DBB43B9-ADB2-4AA2-9CC3-49E65431C42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877" name="Text Box 80">
          <a:extLst>
            <a:ext uri="{FF2B5EF4-FFF2-40B4-BE49-F238E27FC236}">
              <a16:creationId xmlns:a16="http://schemas.microsoft.com/office/drawing/2014/main" id="{D617C387-6F46-4D97-9DCC-1A31D5C870B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878" name="Text Box 81">
          <a:extLst>
            <a:ext uri="{FF2B5EF4-FFF2-40B4-BE49-F238E27FC236}">
              <a16:creationId xmlns:a16="http://schemas.microsoft.com/office/drawing/2014/main" id="{2FE2B34D-7B4D-42B4-B4CF-0EEDA7F4A0D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879" name="Text Box 39">
          <a:extLst>
            <a:ext uri="{FF2B5EF4-FFF2-40B4-BE49-F238E27FC236}">
              <a16:creationId xmlns:a16="http://schemas.microsoft.com/office/drawing/2014/main" id="{91E982A0-087C-4F7D-909B-B100440F853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880" name="Text Box 40">
          <a:extLst>
            <a:ext uri="{FF2B5EF4-FFF2-40B4-BE49-F238E27FC236}">
              <a16:creationId xmlns:a16="http://schemas.microsoft.com/office/drawing/2014/main" id="{8EFFC37B-6488-4E14-B64B-A8DC82C1176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881" name="Text Box 41">
          <a:extLst>
            <a:ext uri="{FF2B5EF4-FFF2-40B4-BE49-F238E27FC236}">
              <a16:creationId xmlns:a16="http://schemas.microsoft.com/office/drawing/2014/main" id="{659F08A6-79BC-4620-8FD4-4A35C6E2E37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882" name="Text Box 42">
          <a:extLst>
            <a:ext uri="{FF2B5EF4-FFF2-40B4-BE49-F238E27FC236}">
              <a16:creationId xmlns:a16="http://schemas.microsoft.com/office/drawing/2014/main" id="{7D45A25C-6116-4CBA-807A-B4A86A3DE1B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883" name="Text Box 43">
          <a:extLst>
            <a:ext uri="{FF2B5EF4-FFF2-40B4-BE49-F238E27FC236}">
              <a16:creationId xmlns:a16="http://schemas.microsoft.com/office/drawing/2014/main" id="{47BA478E-6139-411F-9B97-E2C77FC8858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884" name="Text Box 44">
          <a:extLst>
            <a:ext uri="{FF2B5EF4-FFF2-40B4-BE49-F238E27FC236}">
              <a16:creationId xmlns:a16="http://schemas.microsoft.com/office/drawing/2014/main" id="{2A6D4842-646F-47FB-ACF5-94983228905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885" name="Text Box 45">
          <a:extLst>
            <a:ext uri="{FF2B5EF4-FFF2-40B4-BE49-F238E27FC236}">
              <a16:creationId xmlns:a16="http://schemas.microsoft.com/office/drawing/2014/main" id="{BA556A42-AECA-4696-A038-745FC437CD0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886" name="Text Box 46">
          <a:extLst>
            <a:ext uri="{FF2B5EF4-FFF2-40B4-BE49-F238E27FC236}">
              <a16:creationId xmlns:a16="http://schemas.microsoft.com/office/drawing/2014/main" id="{F1C41019-4A12-4A2C-9D2C-A47BF0EDD6C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887" name="Text Box 47">
          <a:extLst>
            <a:ext uri="{FF2B5EF4-FFF2-40B4-BE49-F238E27FC236}">
              <a16:creationId xmlns:a16="http://schemas.microsoft.com/office/drawing/2014/main" id="{54C6E336-A8BE-404F-A433-68DF6E040DF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888" name="Text Box 48">
          <a:extLst>
            <a:ext uri="{FF2B5EF4-FFF2-40B4-BE49-F238E27FC236}">
              <a16:creationId xmlns:a16="http://schemas.microsoft.com/office/drawing/2014/main" id="{5A2AD9A6-FAE9-4693-A826-55B957F6A60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889" name="Text Box 55">
          <a:extLst>
            <a:ext uri="{FF2B5EF4-FFF2-40B4-BE49-F238E27FC236}">
              <a16:creationId xmlns:a16="http://schemas.microsoft.com/office/drawing/2014/main" id="{01AFD6FB-D5E8-46D2-83F5-BD4072402EE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890" name="Text Box 56">
          <a:extLst>
            <a:ext uri="{FF2B5EF4-FFF2-40B4-BE49-F238E27FC236}">
              <a16:creationId xmlns:a16="http://schemas.microsoft.com/office/drawing/2014/main" id="{382D9625-20D2-4F97-BDF2-AD4C3CC586C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891" name="Text Box 57">
          <a:extLst>
            <a:ext uri="{FF2B5EF4-FFF2-40B4-BE49-F238E27FC236}">
              <a16:creationId xmlns:a16="http://schemas.microsoft.com/office/drawing/2014/main" id="{A48AC792-F2DE-469A-A371-0C67E1A53A3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892" name="Text Box 58">
          <a:extLst>
            <a:ext uri="{FF2B5EF4-FFF2-40B4-BE49-F238E27FC236}">
              <a16:creationId xmlns:a16="http://schemas.microsoft.com/office/drawing/2014/main" id="{A3043524-169D-4DFD-963D-755C19A6EC5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893" name="Text Box 59">
          <a:extLst>
            <a:ext uri="{FF2B5EF4-FFF2-40B4-BE49-F238E27FC236}">
              <a16:creationId xmlns:a16="http://schemas.microsoft.com/office/drawing/2014/main" id="{673734BB-35C7-4E1E-B091-EB184332C7F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894" name="Text Box 60">
          <a:extLst>
            <a:ext uri="{FF2B5EF4-FFF2-40B4-BE49-F238E27FC236}">
              <a16:creationId xmlns:a16="http://schemas.microsoft.com/office/drawing/2014/main" id="{C5C52EDB-DB40-49AA-A2B7-B1C24AFEADA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895" name="Text Box 61">
          <a:extLst>
            <a:ext uri="{FF2B5EF4-FFF2-40B4-BE49-F238E27FC236}">
              <a16:creationId xmlns:a16="http://schemas.microsoft.com/office/drawing/2014/main" id="{EB462B99-EEF8-4AAA-97FD-278236363F9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896" name="Text Box 62">
          <a:extLst>
            <a:ext uri="{FF2B5EF4-FFF2-40B4-BE49-F238E27FC236}">
              <a16:creationId xmlns:a16="http://schemas.microsoft.com/office/drawing/2014/main" id="{B668964E-2D1C-4409-A580-F4F96F15A40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897" name="Text Box 63">
          <a:extLst>
            <a:ext uri="{FF2B5EF4-FFF2-40B4-BE49-F238E27FC236}">
              <a16:creationId xmlns:a16="http://schemas.microsoft.com/office/drawing/2014/main" id="{E7369C50-BA6E-494A-B4B2-9DCB496AC82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898" name="Text Box 64">
          <a:extLst>
            <a:ext uri="{FF2B5EF4-FFF2-40B4-BE49-F238E27FC236}">
              <a16:creationId xmlns:a16="http://schemas.microsoft.com/office/drawing/2014/main" id="{1C6454BE-D1BA-4F87-AD3F-A9B5A074741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899" name="Text Box 66">
          <a:extLst>
            <a:ext uri="{FF2B5EF4-FFF2-40B4-BE49-F238E27FC236}">
              <a16:creationId xmlns:a16="http://schemas.microsoft.com/office/drawing/2014/main" id="{7839A7F5-B148-40BF-8122-FB202BFF457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900" name="Text Box 67">
          <a:extLst>
            <a:ext uri="{FF2B5EF4-FFF2-40B4-BE49-F238E27FC236}">
              <a16:creationId xmlns:a16="http://schemas.microsoft.com/office/drawing/2014/main" id="{645AE63A-9E04-49B5-8422-6300B1333A8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901" name="Text Box 68">
          <a:extLst>
            <a:ext uri="{FF2B5EF4-FFF2-40B4-BE49-F238E27FC236}">
              <a16:creationId xmlns:a16="http://schemas.microsoft.com/office/drawing/2014/main" id="{38E51491-0C2D-44CC-A9F7-664B49879DB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902" name="Text Box 69">
          <a:extLst>
            <a:ext uri="{FF2B5EF4-FFF2-40B4-BE49-F238E27FC236}">
              <a16:creationId xmlns:a16="http://schemas.microsoft.com/office/drawing/2014/main" id="{C687BA2D-5A08-4392-AB8A-17ABCF281E4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903" name="Text Box 70">
          <a:extLst>
            <a:ext uri="{FF2B5EF4-FFF2-40B4-BE49-F238E27FC236}">
              <a16:creationId xmlns:a16="http://schemas.microsoft.com/office/drawing/2014/main" id="{49EFA509-67E9-4320-BA6B-476315A3681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904" name="Text Box 71">
          <a:extLst>
            <a:ext uri="{FF2B5EF4-FFF2-40B4-BE49-F238E27FC236}">
              <a16:creationId xmlns:a16="http://schemas.microsoft.com/office/drawing/2014/main" id="{22AEE1FA-FDB3-4D98-8D65-D526C42BF60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905" name="Text Box 72">
          <a:extLst>
            <a:ext uri="{FF2B5EF4-FFF2-40B4-BE49-F238E27FC236}">
              <a16:creationId xmlns:a16="http://schemas.microsoft.com/office/drawing/2014/main" id="{E9ADC20F-6CDD-4F2E-A544-BA66BE1B5CE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906" name="Text Box 73">
          <a:extLst>
            <a:ext uri="{FF2B5EF4-FFF2-40B4-BE49-F238E27FC236}">
              <a16:creationId xmlns:a16="http://schemas.microsoft.com/office/drawing/2014/main" id="{CCEDBF09-D83F-4F66-9B88-0D36036BF09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907" name="Text Box 74">
          <a:extLst>
            <a:ext uri="{FF2B5EF4-FFF2-40B4-BE49-F238E27FC236}">
              <a16:creationId xmlns:a16="http://schemas.microsoft.com/office/drawing/2014/main" id="{D8FE7954-3439-49A0-892B-F55E8F4E37D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908" name="Text Box 75">
          <a:extLst>
            <a:ext uri="{FF2B5EF4-FFF2-40B4-BE49-F238E27FC236}">
              <a16:creationId xmlns:a16="http://schemas.microsoft.com/office/drawing/2014/main" id="{CB683DB5-C03F-49F6-8EA3-0EF1173F084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909" name="Text Box 77">
          <a:extLst>
            <a:ext uri="{FF2B5EF4-FFF2-40B4-BE49-F238E27FC236}">
              <a16:creationId xmlns:a16="http://schemas.microsoft.com/office/drawing/2014/main" id="{8518D789-5139-4F1F-BDD6-8558AEF8F51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910" name="Text Box 78">
          <a:extLst>
            <a:ext uri="{FF2B5EF4-FFF2-40B4-BE49-F238E27FC236}">
              <a16:creationId xmlns:a16="http://schemas.microsoft.com/office/drawing/2014/main" id="{781E9E01-0CE8-40D3-BD98-02C74D65949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911" name="Text Box 80">
          <a:extLst>
            <a:ext uri="{FF2B5EF4-FFF2-40B4-BE49-F238E27FC236}">
              <a16:creationId xmlns:a16="http://schemas.microsoft.com/office/drawing/2014/main" id="{8983F5E6-EB5B-42F2-A237-E4373FE0BD0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912" name="Text Box 81">
          <a:extLst>
            <a:ext uri="{FF2B5EF4-FFF2-40B4-BE49-F238E27FC236}">
              <a16:creationId xmlns:a16="http://schemas.microsoft.com/office/drawing/2014/main" id="{9596B495-B437-41B3-B07D-DAA4B91DF27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913" name="Text Box 39">
          <a:extLst>
            <a:ext uri="{FF2B5EF4-FFF2-40B4-BE49-F238E27FC236}">
              <a16:creationId xmlns:a16="http://schemas.microsoft.com/office/drawing/2014/main" id="{34699D21-90E7-4E9C-B239-F8803A2B4F4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914" name="Text Box 40">
          <a:extLst>
            <a:ext uri="{FF2B5EF4-FFF2-40B4-BE49-F238E27FC236}">
              <a16:creationId xmlns:a16="http://schemas.microsoft.com/office/drawing/2014/main" id="{477F2C68-1432-4F36-B764-172C1895106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915" name="Text Box 41">
          <a:extLst>
            <a:ext uri="{FF2B5EF4-FFF2-40B4-BE49-F238E27FC236}">
              <a16:creationId xmlns:a16="http://schemas.microsoft.com/office/drawing/2014/main" id="{846F7D06-DC27-490B-BCE4-5011F057AA4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916" name="Text Box 42">
          <a:extLst>
            <a:ext uri="{FF2B5EF4-FFF2-40B4-BE49-F238E27FC236}">
              <a16:creationId xmlns:a16="http://schemas.microsoft.com/office/drawing/2014/main" id="{0E5117BA-E2C6-4FC7-8B73-76C49A06101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917" name="Text Box 43">
          <a:extLst>
            <a:ext uri="{FF2B5EF4-FFF2-40B4-BE49-F238E27FC236}">
              <a16:creationId xmlns:a16="http://schemas.microsoft.com/office/drawing/2014/main" id="{481296B9-0C63-4623-95C2-53B91F64DD6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918" name="Text Box 44">
          <a:extLst>
            <a:ext uri="{FF2B5EF4-FFF2-40B4-BE49-F238E27FC236}">
              <a16:creationId xmlns:a16="http://schemas.microsoft.com/office/drawing/2014/main" id="{B63ACC5E-90CC-4BF5-A069-6964E1EE1A4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919" name="Text Box 45">
          <a:extLst>
            <a:ext uri="{FF2B5EF4-FFF2-40B4-BE49-F238E27FC236}">
              <a16:creationId xmlns:a16="http://schemas.microsoft.com/office/drawing/2014/main" id="{6942934C-925E-44C6-A597-2F0F64B410A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920" name="Text Box 46">
          <a:extLst>
            <a:ext uri="{FF2B5EF4-FFF2-40B4-BE49-F238E27FC236}">
              <a16:creationId xmlns:a16="http://schemas.microsoft.com/office/drawing/2014/main" id="{68F1641F-27AB-4C9E-9023-9E7F18994A5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921" name="Text Box 47">
          <a:extLst>
            <a:ext uri="{FF2B5EF4-FFF2-40B4-BE49-F238E27FC236}">
              <a16:creationId xmlns:a16="http://schemas.microsoft.com/office/drawing/2014/main" id="{FDBF5E4E-74BE-421A-B902-65FB510B3B3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922" name="Text Box 48">
          <a:extLst>
            <a:ext uri="{FF2B5EF4-FFF2-40B4-BE49-F238E27FC236}">
              <a16:creationId xmlns:a16="http://schemas.microsoft.com/office/drawing/2014/main" id="{AB010F6F-FECE-4107-ACEC-C33502CC1D1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923" name="Text Box 55">
          <a:extLst>
            <a:ext uri="{FF2B5EF4-FFF2-40B4-BE49-F238E27FC236}">
              <a16:creationId xmlns:a16="http://schemas.microsoft.com/office/drawing/2014/main" id="{62721C69-F80F-4926-B459-F2AE53591E9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924" name="Text Box 56">
          <a:extLst>
            <a:ext uri="{FF2B5EF4-FFF2-40B4-BE49-F238E27FC236}">
              <a16:creationId xmlns:a16="http://schemas.microsoft.com/office/drawing/2014/main" id="{387AE10E-E9A9-4DE5-9515-45A7351AB5E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925" name="Text Box 57">
          <a:extLst>
            <a:ext uri="{FF2B5EF4-FFF2-40B4-BE49-F238E27FC236}">
              <a16:creationId xmlns:a16="http://schemas.microsoft.com/office/drawing/2014/main" id="{BE01354A-3E1F-4C80-AF1D-FA569D796E1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926" name="Text Box 58">
          <a:extLst>
            <a:ext uri="{FF2B5EF4-FFF2-40B4-BE49-F238E27FC236}">
              <a16:creationId xmlns:a16="http://schemas.microsoft.com/office/drawing/2014/main" id="{827BFABE-ED20-4389-A5C7-08AA488AFA9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927" name="Text Box 59">
          <a:extLst>
            <a:ext uri="{FF2B5EF4-FFF2-40B4-BE49-F238E27FC236}">
              <a16:creationId xmlns:a16="http://schemas.microsoft.com/office/drawing/2014/main" id="{5C472547-9709-45DC-92A6-F17091C0910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928" name="Text Box 60">
          <a:extLst>
            <a:ext uri="{FF2B5EF4-FFF2-40B4-BE49-F238E27FC236}">
              <a16:creationId xmlns:a16="http://schemas.microsoft.com/office/drawing/2014/main" id="{5DA9A2E5-35B6-4BE9-9325-F9EFAB3D11C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929" name="Text Box 61">
          <a:extLst>
            <a:ext uri="{FF2B5EF4-FFF2-40B4-BE49-F238E27FC236}">
              <a16:creationId xmlns:a16="http://schemas.microsoft.com/office/drawing/2014/main" id="{58DB5BE8-5C70-4ADA-A2C6-14FA1082F79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930" name="Text Box 62">
          <a:extLst>
            <a:ext uri="{FF2B5EF4-FFF2-40B4-BE49-F238E27FC236}">
              <a16:creationId xmlns:a16="http://schemas.microsoft.com/office/drawing/2014/main" id="{652BD2DF-C392-4B73-94DE-38BA820A0B9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931" name="Text Box 63">
          <a:extLst>
            <a:ext uri="{FF2B5EF4-FFF2-40B4-BE49-F238E27FC236}">
              <a16:creationId xmlns:a16="http://schemas.microsoft.com/office/drawing/2014/main" id="{F3A2BCC0-0A26-4420-852F-992AE7E108C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932" name="Text Box 64">
          <a:extLst>
            <a:ext uri="{FF2B5EF4-FFF2-40B4-BE49-F238E27FC236}">
              <a16:creationId xmlns:a16="http://schemas.microsoft.com/office/drawing/2014/main" id="{3F50A5D1-AB56-48E2-8317-B4964B61F19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933" name="Text Box 66">
          <a:extLst>
            <a:ext uri="{FF2B5EF4-FFF2-40B4-BE49-F238E27FC236}">
              <a16:creationId xmlns:a16="http://schemas.microsoft.com/office/drawing/2014/main" id="{69BB9B9D-953B-499A-B7CC-7A43869E141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934" name="Text Box 67">
          <a:extLst>
            <a:ext uri="{FF2B5EF4-FFF2-40B4-BE49-F238E27FC236}">
              <a16:creationId xmlns:a16="http://schemas.microsoft.com/office/drawing/2014/main" id="{5F1D0FA9-29FD-41EA-ACCE-DED7CAD6878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935" name="Text Box 68">
          <a:extLst>
            <a:ext uri="{FF2B5EF4-FFF2-40B4-BE49-F238E27FC236}">
              <a16:creationId xmlns:a16="http://schemas.microsoft.com/office/drawing/2014/main" id="{631B08BC-5BD9-4F3B-89A6-EE758F0EB89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936" name="Text Box 69">
          <a:extLst>
            <a:ext uri="{FF2B5EF4-FFF2-40B4-BE49-F238E27FC236}">
              <a16:creationId xmlns:a16="http://schemas.microsoft.com/office/drawing/2014/main" id="{6493958A-7BDF-46FA-A1F8-7081D8F9FFF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937" name="Text Box 70">
          <a:extLst>
            <a:ext uri="{FF2B5EF4-FFF2-40B4-BE49-F238E27FC236}">
              <a16:creationId xmlns:a16="http://schemas.microsoft.com/office/drawing/2014/main" id="{B1021F26-0902-4DA0-8DDF-7B9586897DE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938" name="Text Box 71">
          <a:extLst>
            <a:ext uri="{FF2B5EF4-FFF2-40B4-BE49-F238E27FC236}">
              <a16:creationId xmlns:a16="http://schemas.microsoft.com/office/drawing/2014/main" id="{65A1B3C7-6DB6-4090-B787-8BA710944CB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939" name="Text Box 72">
          <a:extLst>
            <a:ext uri="{FF2B5EF4-FFF2-40B4-BE49-F238E27FC236}">
              <a16:creationId xmlns:a16="http://schemas.microsoft.com/office/drawing/2014/main" id="{83118991-68ED-4758-8DFF-B5138A4D40A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940" name="Text Box 73">
          <a:extLst>
            <a:ext uri="{FF2B5EF4-FFF2-40B4-BE49-F238E27FC236}">
              <a16:creationId xmlns:a16="http://schemas.microsoft.com/office/drawing/2014/main" id="{4A060941-F72D-4C6F-AE36-D7E6B581F10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941" name="Text Box 74">
          <a:extLst>
            <a:ext uri="{FF2B5EF4-FFF2-40B4-BE49-F238E27FC236}">
              <a16:creationId xmlns:a16="http://schemas.microsoft.com/office/drawing/2014/main" id="{351285CA-3733-4CE3-9102-5BA273CB69B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942" name="Text Box 75">
          <a:extLst>
            <a:ext uri="{FF2B5EF4-FFF2-40B4-BE49-F238E27FC236}">
              <a16:creationId xmlns:a16="http://schemas.microsoft.com/office/drawing/2014/main" id="{E8924615-22B5-43F3-BDBB-8CF75C8D185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943" name="Text Box 77">
          <a:extLst>
            <a:ext uri="{FF2B5EF4-FFF2-40B4-BE49-F238E27FC236}">
              <a16:creationId xmlns:a16="http://schemas.microsoft.com/office/drawing/2014/main" id="{CA44F860-CD8E-4E6E-8177-1EB88CB01E6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944" name="Text Box 78">
          <a:extLst>
            <a:ext uri="{FF2B5EF4-FFF2-40B4-BE49-F238E27FC236}">
              <a16:creationId xmlns:a16="http://schemas.microsoft.com/office/drawing/2014/main" id="{12C23557-127A-4C5E-A898-D0A154B3194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945" name="Text Box 80">
          <a:extLst>
            <a:ext uri="{FF2B5EF4-FFF2-40B4-BE49-F238E27FC236}">
              <a16:creationId xmlns:a16="http://schemas.microsoft.com/office/drawing/2014/main" id="{1F429994-D99C-4C30-96FF-B45929F1D56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946" name="Text Box 81">
          <a:extLst>
            <a:ext uri="{FF2B5EF4-FFF2-40B4-BE49-F238E27FC236}">
              <a16:creationId xmlns:a16="http://schemas.microsoft.com/office/drawing/2014/main" id="{C7BC5C4C-95C6-4160-836C-CC845010A9E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947" name="Text Box 39">
          <a:extLst>
            <a:ext uri="{FF2B5EF4-FFF2-40B4-BE49-F238E27FC236}">
              <a16:creationId xmlns:a16="http://schemas.microsoft.com/office/drawing/2014/main" id="{FE7FE5C9-C8EA-4879-B390-47A376F0BE0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948" name="Text Box 40">
          <a:extLst>
            <a:ext uri="{FF2B5EF4-FFF2-40B4-BE49-F238E27FC236}">
              <a16:creationId xmlns:a16="http://schemas.microsoft.com/office/drawing/2014/main" id="{86AECDD4-B0FD-4742-9DBD-7386D09CB3E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949" name="Text Box 41">
          <a:extLst>
            <a:ext uri="{FF2B5EF4-FFF2-40B4-BE49-F238E27FC236}">
              <a16:creationId xmlns:a16="http://schemas.microsoft.com/office/drawing/2014/main" id="{9480B9CE-6033-4979-ADE8-C7A61C0C1A4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950" name="Text Box 42">
          <a:extLst>
            <a:ext uri="{FF2B5EF4-FFF2-40B4-BE49-F238E27FC236}">
              <a16:creationId xmlns:a16="http://schemas.microsoft.com/office/drawing/2014/main" id="{510D634C-4F25-45E2-899D-6980C8DB1F1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951" name="Text Box 43">
          <a:extLst>
            <a:ext uri="{FF2B5EF4-FFF2-40B4-BE49-F238E27FC236}">
              <a16:creationId xmlns:a16="http://schemas.microsoft.com/office/drawing/2014/main" id="{A3DB0EDA-1BF2-4F25-8682-247A274F395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952" name="Text Box 44">
          <a:extLst>
            <a:ext uri="{FF2B5EF4-FFF2-40B4-BE49-F238E27FC236}">
              <a16:creationId xmlns:a16="http://schemas.microsoft.com/office/drawing/2014/main" id="{59C92C2C-CDC6-48A0-8390-3EB6F5DD695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953" name="Text Box 45">
          <a:extLst>
            <a:ext uri="{FF2B5EF4-FFF2-40B4-BE49-F238E27FC236}">
              <a16:creationId xmlns:a16="http://schemas.microsoft.com/office/drawing/2014/main" id="{DB532B37-5D32-4D0F-847F-2E45440BFDD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954" name="Text Box 46">
          <a:extLst>
            <a:ext uri="{FF2B5EF4-FFF2-40B4-BE49-F238E27FC236}">
              <a16:creationId xmlns:a16="http://schemas.microsoft.com/office/drawing/2014/main" id="{843B4FFC-6875-46AE-A176-6A03C0BE326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955" name="Text Box 47">
          <a:extLst>
            <a:ext uri="{FF2B5EF4-FFF2-40B4-BE49-F238E27FC236}">
              <a16:creationId xmlns:a16="http://schemas.microsoft.com/office/drawing/2014/main" id="{C270636D-BCEE-4715-8A8F-3061CE8690B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956" name="Text Box 48">
          <a:extLst>
            <a:ext uri="{FF2B5EF4-FFF2-40B4-BE49-F238E27FC236}">
              <a16:creationId xmlns:a16="http://schemas.microsoft.com/office/drawing/2014/main" id="{ED93D63F-B89F-469B-9696-D072B3231CC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957" name="Text Box 55">
          <a:extLst>
            <a:ext uri="{FF2B5EF4-FFF2-40B4-BE49-F238E27FC236}">
              <a16:creationId xmlns:a16="http://schemas.microsoft.com/office/drawing/2014/main" id="{3AF6E10D-CA56-4873-A229-AA3417FF366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958" name="Text Box 56">
          <a:extLst>
            <a:ext uri="{FF2B5EF4-FFF2-40B4-BE49-F238E27FC236}">
              <a16:creationId xmlns:a16="http://schemas.microsoft.com/office/drawing/2014/main" id="{413190B9-995C-4690-B1A7-4EC668BE5C3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959" name="Text Box 57">
          <a:extLst>
            <a:ext uri="{FF2B5EF4-FFF2-40B4-BE49-F238E27FC236}">
              <a16:creationId xmlns:a16="http://schemas.microsoft.com/office/drawing/2014/main" id="{62411C9D-60E8-409E-96D2-4B7F2505FE8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960" name="Text Box 58">
          <a:extLst>
            <a:ext uri="{FF2B5EF4-FFF2-40B4-BE49-F238E27FC236}">
              <a16:creationId xmlns:a16="http://schemas.microsoft.com/office/drawing/2014/main" id="{E680097E-0181-4DD1-A391-359AF5366EC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961" name="Text Box 59">
          <a:extLst>
            <a:ext uri="{FF2B5EF4-FFF2-40B4-BE49-F238E27FC236}">
              <a16:creationId xmlns:a16="http://schemas.microsoft.com/office/drawing/2014/main" id="{D25BAAE6-BBC7-4183-A5B6-269E2BDD080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962" name="Text Box 60">
          <a:extLst>
            <a:ext uri="{FF2B5EF4-FFF2-40B4-BE49-F238E27FC236}">
              <a16:creationId xmlns:a16="http://schemas.microsoft.com/office/drawing/2014/main" id="{11335C7E-1499-418B-BD9D-C67A713604C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963" name="Text Box 61">
          <a:extLst>
            <a:ext uri="{FF2B5EF4-FFF2-40B4-BE49-F238E27FC236}">
              <a16:creationId xmlns:a16="http://schemas.microsoft.com/office/drawing/2014/main" id="{EA1617F2-EBBA-4329-B82C-8FBB7C490DE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964" name="Text Box 62">
          <a:extLst>
            <a:ext uri="{FF2B5EF4-FFF2-40B4-BE49-F238E27FC236}">
              <a16:creationId xmlns:a16="http://schemas.microsoft.com/office/drawing/2014/main" id="{93CE77E6-ED30-4071-9FDA-5B448887898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965" name="Text Box 63">
          <a:extLst>
            <a:ext uri="{FF2B5EF4-FFF2-40B4-BE49-F238E27FC236}">
              <a16:creationId xmlns:a16="http://schemas.microsoft.com/office/drawing/2014/main" id="{DA5DE8DA-D414-451D-B556-6ED42206F67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966" name="Text Box 64">
          <a:extLst>
            <a:ext uri="{FF2B5EF4-FFF2-40B4-BE49-F238E27FC236}">
              <a16:creationId xmlns:a16="http://schemas.microsoft.com/office/drawing/2014/main" id="{EF2F5050-BAE5-4639-A2A4-AFD6552089D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967" name="Text Box 66">
          <a:extLst>
            <a:ext uri="{FF2B5EF4-FFF2-40B4-BE49-F238E27FC236}">
              <a16:creationId xmlns:a16="http://schemas.microsoft.com/office/drawing/2014/main" id="{373DD231-1FBC-4093-B45B-78648536E64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968" name="Text Box 67">
          <a:extLst>
            <a:ext uri="{FF2B5EF4-FFF2-40B4-BE49-F238E27FC236}">
              <a16:creationId xmlns:a16="http://schemas.microsoft.com/office/drawing/2014/main" id="{50F7083D-E37F-4FF9-8109-CB0E6215A03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969" name="Text Box 68">
          <a:extLst>
            <a:ext uri="{FF2B5EF4-FFF2-40B4-BE49-F238E27FC236}">
              <a16:creationId xmlns:a16="http://schemas.microsoft.com/office/drawing/2014/main" id="{766514A5-9AA5-4BB1-8A77-F837A175CED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970" name="Text Box 69">
          <a:extLst>
            <a:ext uri="{FF2B5EF4-FFF2-40B4-BE49-F238E27FC236}">
              <a16:creationId xmlns:a16="http://schemas.microsoft.com/office/drawing/2014/main" id="{D97478CA-6CDE-46DD-87BE-E1BFDCD42EF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971" name="Text Box 70">
          <a:extLst>
            <a:ext uri="{FF2B5EF4-FFF2-40B4-BE49-F238E27FC236}">
              <a16:creationId xmlns:a16="http://schemas.microsoft.com/office/drawing/2014/main" id="{B760BD7B-2062-474B-8BC7-51756ED8601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972" name="Text Box 71">
          <a:extLst>
            <a:ext uri="{FF2B5EF4-FFF2-40B4-BE49-F238E27FC236}">
              <a16:creationId xmlns:a16="http://schemas.microsoft.com/office/drawing/2014/main" id="{13126569-327A-4582-918A-6FAEA3AB82F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973" name="Text Box 72">
          <a:extLst>
            <a:ext uri="{FF2B5EF4-FFF2-40B4-BE49-F238E27FC236}">
              <a16:creationId xmlns:a16="http://schemas.microsoft.com/office/drawing/2014/main" id="{C142B242-6816-4DBB-8C19-12C71521585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974" name="Text Box 73">
          <a:extLst>
            <a:ext uri="{FF2B5EF4-FFF2-40B4-BE49-F238E27FC236}">
              <a16:creationId xmlns:a16="http://schemas.microsoft.com/office/drawing/2014/main" id="{A66B5DBA-D487-4D7A-9F25-7D2B2B62E9D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975" name="Text Box 74">
          <a:extLst>
            <a:ext uri="{FF2B5EF4-FFF2-40B4-BE49-F238E27FC236}">
              <a16:creationId xmlns:a16="http://schemas.microsoft.com/office/drawing/2014/main" id="{4C4992DE-D780-42B2-BC94-4E147CE30CF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976" name="Text Box 75">
          <a:extLst>
            <a:ext uri="{FF2B5EF4-FFF2-40B4-BE49-F238E27FC236}">
              <a16:creationId xmlns:a16="http://schemas.microsoft.com/office/drawing/2014/main" id="{98A39255-DCA2-471E-9C4D-EECDE5E8E93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977" name="Text Box 77">
          <a:extLst>
            <a:ext uri="{FF2B5EF4-FFF2-40B4-BE49-F238E27FC236}">
              <a16:creationId xmlns:a16="http://schemas.microsoft.com/office/drawing/2014/main" id="{8747D63A-5468-43AE-A3A8-75A43845F70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978" name="Text Box 78">
          <a:extLst>
            <a:ext uri="{FF2B5EF4-FFF2-40B4-BE49-F238E27FC236}">
              <a16:creationId xmlns:a16="http://schemas.microsoft.com/office/drawing/2014/main" id="{406D73D5-D929-450E-92F3-941DB35AC1D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979" name="Text Box 80">
          <a:extLst>
            <a:ext uri="{FF2B5EF4-FFF2-40B4-BE49-F238E27FC236}">
              <a16:creationId xmlns:a16="http://schemas.microsoft.com/office/drawing/2014/main" id="{5E4008C4-6085-4A87-AD67-894D3A153A4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980" name="Text Box 8">
          <a:extLst>
            <a:ext uri="{FF2B5EF4-FFF2-40B4-BE49-F238E27FC236}">
              <a16:creationId xmlns:a16="http://schemas.microsoft.com/office/drawing/2014/main" id="{C02106C3-7741-4031-8186-9130187B348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981" name="Text Box 9">
          <a:extLst>
            <a:ext uri="{FF2B5EF4-FFF2-40B4-BE49-F238E27FC236}">
              <a16:creationId xmlns:a16="http://schemas.microsoft.com/office/drawing/2014/main" id="{DE37CD2A-D5D5-428E-A82F-2AE61E7AA1A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982" name="Text Box 10">
          <a:extLst>
            <a:ext uri="{FF2B5EF4-FFF2-40B4-BE49-F238E27FC236}">
              <a16:creationId xmlns:a16="http://schemas.microsoft.com/office/drawing/2014/main" id="{060FBFD6-0998-491A-A63B-3383664E490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983" name="Text Box 11">
          <a:extLst>
            <a:ext uri="{FF2B5EF4-FFF2-40B4-BE49-F238E27FC236}">
              <a16:creationId xmlns:a16="http://schemas.microsoft.com/office/drawing/2014/main" id="{C22B6500-9640-4D4B-BDBE-4B3FCB72FB6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984" name="Text Box 12">
          <a:extLst>
            <a:ext uri="{FF2B5EF4-FFF2-40B4-BE49-F238E27FC236}">
              <a16:creationId xmlns:a16="http://schemas.microsoft.com/office/drawing/2014/main" id="{53AA9D16-0284-434C-9011-EDBCE323B15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985" name="Text Box 49">
          <a:extLst>
            <a:ext uri="{FF2B5EF4-FFF2-40B4-BE49-F238E27FC236}">
              <a16:creationId xmlns:a16="http://schemas.microsoft.com/office/drawing/2014/main" id="{81F2C56C-7A8B-4393-8991-2D3370DEF21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986" name="Text Box 50">
          <a:extLst>
            <a:ext uri="{FF2B5EF4-FFF2-40B4-BE49-F238E27FC236}">
              <a16:creationId xmlns:a16="http://schemas.microsoft.com/office/drawing/2014/main" id="{AC87ED46-C407-4095-B782-429E46AA8F1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987" name="Text Box 52">
          <a:extLst>
            <a:ext uri="{FF2B5EF4-FFF2-40B4-BE49-F238E27FC236}">
              <a16:creationId xmlns:a16="http://schemas.microsoft.com/office/drawing/2014/main" id="{9A78AA27-25CD-4A9A-83D1-F2F58B1FEEE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988" name="Text Box 53">
          <a:extLst>
            <a:ext uri="{FF2B5EF4-FFF2-40B4-BE49-F238E27FC236}">
              <a16:creationId xmlns:a16="http://schemas.microsoft.com/office/drawing/2014/main" id="{71B69F0D-CBA6-4A10-9897-E9D5EF64896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989" name="Text Box 39">
          <a:extLst>
            <a:ext uri="{FF2B5EF4-FFF2-40B4-BE49-F238E27FC236}">
              <a16:creationId xmlns:a16="http://schemas.microsoft.com/office/drawing/2014/main" id="{E93004CA-A401-4903-9EB1-A9F242D8549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990" name="Text Box 40">
          <a:extLst>
            <a:ext uri="{FF2B5EF4-FFF2-40B4-BE49-F238E27FC236}">
              <a16:creationId xmlns:a16="http://schemas.microsoft.com/office/drawing/2014/main" id="{F00D3AE3-2E92-4EA7-AA86-F369A6437C4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991" name="Text Box 41">
          <a:extLst>
            <a:ext uri="{FF2B5EF4-FFF2-40B4-BE49-F238E27FC236}">
              <a16:creationId xmlns:a16="http://schemas.microsoft.com/office/drawing/2014/main" id="{102CD936-F4D1-4C70-9FFB-57967265AF1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992" name="Text Box 42">
          <a:extLst>
            <a:ext uri="{FF2B5EF4-FFF2-40B4-BE49-F238E27FC236}">
              <a16:creationId xmlns:a16="http://schemas.microsoft.com/office/drawing/2014/main" id="{AE70991B-C6D4-4C0D-9C91-7BB202AD460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993" name="Text Box 43">
          <a:extLst>
            <a:ext uri="{FF2B5EF4-FFF2-40B4-BE49-F238E27FC236}">
              <a16:creationId xmlns:a16="http://schemas.microsoft.com/office/drawing/2014/main" id="{6CF8E401-C6B7-4A16-A350-4A8D7D3EC07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994" name="Text Box 44">
          <a:extLst>
            <a:ext uri="{FF2B5EF4-FFF2-40B4-BE49-F238E27FC236}">
              <a16:creationId xmlns:a16="http://schemas.microsoft.com/office/drawing/2014/main" id="{CCBD78A3-9A70-4C19-ADD4-7FD315F7E61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995" name="Text Box 45">
          <a:extLst>
            <a:ext uri="{FF2B5EF4-FFF2-40B4-BE49-F238E27FC236}">
              <a16:creationId xmlns:a16="http://schemas.microsoft.com/office/drawing/2014/main" id="{D49964D1-4691-4666-8823-A3154F595E3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996" name="Text Box 46">
          <a:extLst>
            <a:ext uri="{FF2B5EF4-FFF2-40B4-BE49-F238E27FC236}">
              <a16:creationId xmlns:a16="http://schemas.microsoft.com/office/drawing/2014/main" id="{2B862EF1-6102-44FB-93F6-DA67CFBE31A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997" name="Text Box 47">
          <a:extLst>
            <a:ext uri="{FF2B5EF4-FFF2-40B4-BE49-F238E27FC236}">
              <a16:creationId xmlns:a16="http://schemas.microsoft.com/office/drawing/2014/main" id="{22901605-E3F7-4DA2-B288-B2F063B4E2A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998" name="Text Box 48">
          <a:extLst>
            <a:ext uri="{FF2B5EF4-FFF2-40B4-BE49-F238E27FC236}">
              <a16:creationId xmlns:a16="http://schemas.microsoft.com/office/drawing/2014/main" id="{84E268B6-D5FC-4B83-A423-425B31AF8E3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2999" name="Text Box 55">
          <a:extLst>
            <a:ext uri="{FF2B5EF4-FFF2-40B4-BE49-F238E27FC236}">
              <a16:creationId xmlns:a16="http://schemas.microsoft.com/office/drawing/2014/main" id="{E2B3F81C-A4B4-4F8F-81A9-D3132C8C78E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000" name="Text Box 56">
          <a:extLst>
            <a:ext uri="{FF2B5EF4-FFF2-40B4-BE49-F238E27FC236}">
              <a16:creationId xmlns:a16="http://schemas.microsoft.com/office/drawing/2014/main" id="{9263B60A-8E0B-4438-984F-87E23152CAB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001" name="Text Box 57">
          <a:extLst>
            <a:ext uri="{FF2B5EF4-FFF2-40B4-BE49-F238E27FC236}">
              <a16:creationId xmlns:a16="http://schemas.microsoft.com/office/drawing/2014/main" id="{63AB3A99-8CDE-47A8-8EB5-E5B9D03F4B3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002" name="Text Box 58">
          <a:extLst>
            <a:ext uri="{FF2B5EF4-FFF2-40B4-BE49-F238E27FC236}">
              <a16:creationId xmlns:a16="http://schemas.microsoft.com/office/drawing/2014/main" id="{959DD148-8624-4819-ACA0-2B9B8D66295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003" name="Text Box 59">
          <a:extLst>
            <a:ext uri="{FF2B5EF4-FFF2-40B4-BE49-F238E27FC236}">
              <a16:creationId xmlns:a16="http://schemas.microsoft.com/office/drawing/2014/main" id="{975E651A-80FC-48B1-8BE7-12B6FF9A896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004" name="Text Box 60">
          <a:extLst>
            <a:ext uri="{FF2B5EF4-FFF2-40B4-BE49-F238E27FC236}">
              <a16:creationId xmlns:a16="http://schemas.microsoft.com/office/drawing/2014/main" id="{37E8E4F3-C60C-4ED3-874D-857E3E3D93B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005" name="Text Box 61">
          <a:extLst>
            <a:ext uri="{FF2B5EF4-FFF2-40B4-BE49-F238E27FC236}">
              <a16:creationId xmlns:a16="http://schemas.microsoft.com/office/drawing/2014/main" id="{330083A5-312B-4FA6-A082-B4B8306CD96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006" name="Text Box 62">
          <a:extLst>
            <a:ext uri="{FF2B5EF4-FFF2-40B4-BE49-F238E27FC236}">
              <a16:creationId xmlns:a16="http://schemas.microsoft.com/office/drawing/2014/main" id="{CE055E46-3E6F-40E8-B401-C2469DA703E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007" name="Text Box 63">
          <a:extLst>
            <a:ext uri="{FF2B5EF4-FFF2-40B4-BE49-F238E27FC236}">
              <a16:creationId xmlns:a16="http://schemas.microsoft.com/office/drawing/2014/main" id="{E964D7E3-DFCC-4501-8DA5-3E76FC0D69A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008" name="Text Box 64">
          <a:extLst>
            <a:ext uri="{FF2B5EF4-FFF2-40B4-BE49-F238E27FC236}">
              <a16:creationId xmlns:a16="http://schemas.microsoft.com/office/drawing/2014/main" id="{10EE173D-C897-4D06-8A16-C6DB1F42D74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009" name="Text Box 66">
          <a:extLst>
            <a:ext uri="{FF2B5EF4-FFF2-40B4-BE49-F238E27FC236}">
              <a16:creationId xmlns:a16="http://schemas.microsoft.com/office/drawing/2014/main" id="{1524E3B9-4812-4C5A-9002-10007B12FCC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010" name="Text Box 67">
          <a:extLst>
            <a:ext uri="{FF2B5EF4-FFF2-40B4-BE49-F238E27FC236}">
              <a16:creationId xmlns:a16="http://schemas.microsoft.com/office/drawing/2014/main" id="{399A0D23-2406-4723-B632-34623D194B7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011" name="Text Box 68">
          <a:extLst>
            <a:ext uri="{FF2B5EF4-FFF2-40B4-BE49-F238E27FC236}">
              <a16:creationId xmlns:a16="http://schemas.microsoft.com/office/drawing/2014/main" id="{20549480-41AB-4C54-A2AA-33900A5CC78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012" name="Text Box 69">
          <a:extLst>
            <a:ext uri="{FF2B5EF4-FFF2-40B4-BE49-F238E27FC236}">
              <a16:creationId xmlns:a16="http://schemas.microsoft.com/office/drawing/2014/main" id="{50A5F52F-9537-45B3-BDEB-9B77D7B5687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013" name="Text Box 70">
          <a:extLst>
            <a:ext uri="{FF2B5EF4-FFF2-40B4-BE49-F238E27FC236}">
              <a16:creationId xmlns:a16="http://schemas.microsoft.com/office/drawing/2014/main" id="{7F59F30C-711E-4E0F-93DB-31170EEFD63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014" name="Text Box 71">
          <a:extLst>
            <a:ext uri="{FF2B5EF4-FFF2-40B4-BE49-F238E27FC236}">
              <a16:creationId xmlns:a16="http://schemas.microsoft.com/office/drawing/2014/main" id="{786B1A33-532A-467C-B196-CBC375333FF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015" name="Text Box 72">
          <a:extLst>
            <a:ext uri="{FF2B5EF4-FFF2-40B4-BE49-F238E27FC236}">
              <a16:creationId xmlns:a16="http://schemas.microsoft.com/office/drawing/2014/main" id="{3AE2C271-E493-4EA1-8048-50745095F37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016" name="Text Box 73">
          <a:extLst>
            <a:ext uri="{FF2B5EF4-FFF2-40B4-BE49-F238E27FC236}">
              <a16:creationId xmlns:a16="http://schemas.microsoft.com/office/drawing/2014/main" id="{BBCD3842-8E92-44B3-A6A6-06CF60323C2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017" name="Text Box 74">
          <a:extLst>
            <a:ext uri="{FF2B5EF4-FFF2-40B4-BE49-F238E27FC236}">
              <a16:creationId xmlns:a16="http://schemas.microsoft.com/office/drawing/2014/main" id="{E5B2A8AC-55DF-4464-A957-B95191354B2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018" name="Text Box 75">
          <a:extLst>
            <a:ext uri="{FF2B5EF4-FFF2-40B4-BE49-F238E27FC236}">
              <a16:creationId xmlns:a16="http://schemas.microsoft.com/office/drawing/2014/main" id="{9FADC9CA-02D7-4858-896F-900A3776D83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019" name="Text Box 77">
          <a:extLst>
            <a:ext uri="{FF2B5EF4-FFF2-40B4-BE49-F238E27FC236}">
              <a16:creationId xmlns:a16="http://schemas.microsoft.com/office/drawing/2014/main" id="{AB833886-C278-434A-B379-801ED04B30C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020" name="Text Box 78">
          <a:extLst>
            <a:ext uri="{FF2B5EF4-FFF2-40B4-BE49-F238E27FC236}">
              <a16:creationId xmlns:a16="http://schemas.microsoft.com/office/drawing/2014/main" id="{FA1602FA-F0C4-4D7D-9DD2-9435486742B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021" name="Text Box 80">
          <a:extLst>
            <a:ext uri="{FF2B5EF4-FFF2-40B4-BE49-F238E27FC236}">
              <a16:creationId xmlns:a16="http://schemas.microsoft.com/office/drawing/2014/main" id="{A27FD4EF-420F-4685-9D4B-C0FF883A78C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022" name="Text Box 81">
          <a:extLst>
            <a:ext uri="{FF2B5EF4-FFF2-40B4-BE49-F238E27FC236}">
              <a16:creationId xmlns:a16="http://schemas.microsoft.com/office/drawing/2014/main" id="{9BA4D090-67E6-4575-AB9D-0C12DF79D10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023" name="Text Box 39">
          <a:extLst>
            <a:ext uri="{FF2B5EF4-FFF2-40B4-BE49-F238E27FC236}">
              <a16:creationId xmlns:a16="http://schemas.microsoft.com/office/drawing/2014/main" id="{AF03A5B1-C7A4-4C92-8BF3-AD5744CD3B9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024" name="Text Box 40">
          <a:extLst>
            <a:ext uri="{FF2B5EF4-FFF2-40B4-BE49-F238E27FC236}">
              <a16:creationId xmlns:a16="http://schemas.microsoft.com/office/drawing/2014/main" id="{6B668657-4CA3-438E-BEA9-9FF8C509B91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025" name="Text Box 41">
          <a:extLst>
            <a:ext uri="{FF2B5EF4-FFF2-40B4-BE49-F238E27FC236}">
              <a16:creationId xmlns:a16="http://schemas.microsoft.com/office/drawing/2014/main" id="{EBBB4F9E-F9EF-4DA0-AD4B-ADD9B1B88C0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026" name="Text Box 42">
          <a:extLst>
            <a:ext uri="{FF2B5EF4-FFF2-40B4-BE49-F238E27FC236}">
              <a16:creationId xmlns:a16="http://schemas.microsoft.com/office/drawing/2014/main" id="{933CBFAA-E283-4601-9D74-F6BFBC76E33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027" name="Text Box 43">
          <a:extLst>
            <a:ext uri="{FF2B5EF4-FFF2-40B4-BE49-F238E27FC236}">
              <a16:creationId xmlns:a16="http://schemas.microsoft.com/office/drawing/2014/main" id="{89514893-2CA3-4822-816D-E90BAC22E99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028" name="Text Box 44">
          <a:extLst>
            <a:ext uri="{FF2B5EF4-FFF2-40B4-BE49-F238E27FC236}">
              <a16:creationId xmlns:a16="http://schemas.microsoft.com/office/drawing/2014/main" id="{AF15F18C-73EC-4391-8432-AD9223180C6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029" name="Text Box 45">
          <a:extLst>
            <a:ext uri="{FF2B5EF4-FFF2-40B4-BE49-F238E27FC236}">
              <a16:creationId xmlns:a16="http://schemas.microsoft.com/office/drawing/2014/main" id="{0D7E404B-B163-47A7-8338-07F779EC68B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030" name="Text Box 46">
          <a:extLst>
            <a:ext uri="{FF2B5EF4-FFF2-40B4-BE49-F238E27FC236}">
              <a16:creationId xmlns:a16="http://schemas.microsoft.com/office/drawing/2014/main" id="{89888BC7-656D-481A-8598-3F130061D86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031" name="Text Box 47">
          <a:extLst>
            <a:ext uri="{FF2B5EF4-FFF2-40B4-BE49-F238E27FC236}">
              <a16:creationId xmlns:a16="http://schemas.microsoft.com/office/drawing/2014/main" id="{CF56B9C3-263B-4894-BE9E-22A5C9AB98C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032" name="Text Box 48">
          <a:extLst>
            <a:ext uri="{FF2B5EF4-FFF2-40B4-BE49-F238E27FC236}">
              <a16:creationId xmlns:a16="http://schemas.microsoft.com/office/drawing/2014/main" id="{A953983E-F3D9-435C-BC1C-6B935FFB5D9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033" name="Text Box 55">
          <a:extLst>
            <a:ext uri="{FF2B5EF4-FFF2-40B4-BE49-F238E27FC236}">
              <a16:creationId xmlns:a16="http://schemas.microsoft.com/office/drawing/2014/main" id="{BB6789CE-B3E6-4A7A-BEA5-171E25E3151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034" name="Text Box 56">
          <a:extLst>
            <a:ext uri="{FF2B5EF4-FFF2-40B4-BE49-F238E27FC236}">
              <a16:creationId xmlns:a16="http://schemas.microsoft.com/office/drawing/2014/main" id="{C915B450-CECD-4788-9BCF-D56F228585E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035" name="Text Box 57">
          <a:extLst>
            <a:ext uri="{FF2B5EF4-FFF2-40B4-BE49-F238E27FC236}">
              <a16:creationId xmlns:a16="http://schemas.microsoft.com/office/drawing/2014/main" id="{ED47B6F7-6434-4BC6-BF6F-9200BBC0736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036" name="Text Box 58">
          <a:extLst>
            <a:ext uri="{FF2B5EF4-FFF2-40B4-BE49-F238E27FC236}">
              <a16:creationId xmlns:a16="http://schemas.microsoft.com/office/drawing/2014/main" id="{D6129629-020E-4FE0-B025-52D3C724081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037" name="Text Box 59">
          <a:extLst>
            <a:ext uri="{FF2B5EF4-FFF2-40B4-BE49-F238E27FC236}">
              <a16:creationId xmlns:a16="http://schemas.microsoft.com/office/drawing/2014/main" id="{104FBBE4-D7A0-4F51-9618-A1C63E1D890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038" name="Text Box 60">
          <a:extLst>
            <a:ext uri="{FF2B5EF4-FFF2-40B4-BE49-F238E27FC236}">
              <a16:creationId xmlns:a16="http://schemas.microsoft.com/office/drawing/2014/main" id="{87DCC86D-F730-4D7C-A5FF-C69D20B0FB2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039" name="Text Box 61">
          <a:extLst>
            <a:ext uri="{FF2B5EF4-FFF2-40B4-BE49-F238E27FC236}">
              <a16:creationId xmlns:a16="http://schemas.microsoft.com/office/drawing/2014/main" id="{67F16C00-C852-4974-A2EE-EC82421DB5E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040" name="Text Box 62">
          <a:extLst>
            <a:ext uri="{FF2B5EF4-FFF2-40B4-BE49-F238E27FC236}">
              <a16:creationId xmlns:a16="http://schemas.microsoft.com/office/drawing/2014/main" id="{D5BF5530-334E-4EE0-A944-C33E21325EE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041" name="Text Box 63">
          <a:extLst>
            <a:ext uri="{FF2B5EF4-FFF2-40B4-BE49-F238E27FC236}">
              <a16:creationId xmlns:a16="http://schemas.microsoft.com/office/drawing/2014/main" id="{C0E918A5-A1A8-4F31-8281-AAA4712D6D1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042" name="Text Box 64">
          <a:extLst>
            <a:ext uri="{FF2B5EF4-FFF2-40B4-BE49-F238E27FC236}">
              <a16:creationId xmlns:a16="http://schemas.microsoft.com/office/drawing/2014/main" id="{01771D32-13D3-4B96-870C-60162C8095B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043" name="Text Box 66">
          <a:extLst>
            <a:ext uri="{FF2B5EF4-FFF2-40B4-BE49-F238E27FC236}">
              <a16:creationId xmlns:a16="http://schemas.microsoft.com/office/drawing/2014/main" id="{764D4AA3-81E1-4130-BFA8-76798E33701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044" name="Text Box 67">
          <a:extLst>
            <a:ext uri="{FF2B5EF4-FFF2-40B4-BE49-F238E27FC236}">
              <a16:creationId xmlns:a16="http://schemas.microsoft.com/office/drawing/2014/main" id="{7785FB9A-008E-4BA2-A2F4-FE8C64117B5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045" name="Text Box 68">
          <a:extLst>
            <a:ext uri="{FF2B5EF4-FFF2-40B4-BE49-F238E27FC236}">
              <a16:creationId xmlns:a16="http://schemas.microsoft.com/office/drawing/2014/main" id="{AF2055BB-A8E3-4DD7-B1E3-2185ED1230B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046" name="Text Box 69">
          <a:extLst>
            <a:ext uri="{FF2B5EF4-FFF2-40B4-BE49-F238E27FC236}">
              <a16:creationId xmlns:a16="http://schemas.microsoft.com/office/drawing/2014/main" id="{99E018F3-78FE-4952-8147-B1FF7F6FD04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047" name="Text Box 70">
          <a:extLst>
            <a:ext uri="{FF2B5EF4-FFF2-40B4-BE49-F238E27FC236}">
              <a16:creationId xmlns:a16="http://schemas.microsoft.com/office/drawing/2014/main" id="{B9C241C8-EC21-4852-A027-07CD5A58447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048" name="Text Box 71">
          <a:extLst>
            <a:ext uri="{FF2B5EF4-FFF2-40B4-BE49-F238E27FC236}">
              <a16:creationId xmlns:a16="http://schemas.microsoft.com/office/drawing/2014/main" id="{EC4ED19E-F933-4B0C-878A-E0BB9931F66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049" name="Text Box 72">
          <a:extLst>
            <a:ext uri="{FF2B5EF4-FFF2-40B4-BE49-F238E27FC236}">
              <a16:creationId xmlns:a16="http://schemas.microsoft.com/office/drawing/2014/main" id="{CCA5E2E1-50CB-4E0B-A85B-783690E806F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050" name="Text Box 73">
          <a:extLst>
            <a:ext uri="{FF2B5EF4-FFF2-40B4-BE49-F238E27FC236}">
              <a16:creationId xmlns:a16="http://schemas.microsoft.com/office/drawing/2014/main" id="{4B17BB7D-C60A-4C03-8EDD-229D96F43BA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051" name="Text Box 74">
          <a:extLst>
            <a:ext uri="{FF2B5EF4-FFF2-40B4-BE49-F238E27FC236}">
              <a16:creationId xmlns:a16="http://schemas.microsoft.com/office/drawing/2014/main" id="{A416CF79-0A78-4421-95CF-F84C6BF7D8D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052" name="Text Box 75">
          <a:extLst>
            <a:ext uri="{FF2B5EF4-FFF2-40B4-BE49-F238E27FC236}">
              <a16:creationId xmlns:a16="http://schemas.microsoft.com/office/drawing/2014/main" id="{9DE395B4-450B-4ADF-99A9-C48BC66F94F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053" name="Text Box 77">
          <a:extLst>
            <a:ext uri="{FF2B5EF4-FFF2-40B4-BE49-F238E27FC236}">
              <a16:creationId xmlns:a16="http://schemas.microsoft.com/office/drawing/2014/main" id="{8A661DE1-1357-48F4-A1D5-2D6FD661C5D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054" name="Text Box 78">
          <a:extLst>
            <a:ext uri="{FF2B5EF4-FFF2-40B4-BE49-F238E27FC236}">
              <a16:creationId xmlns:a16="http://schemas.microsoft.com/office/drawing/2014/main" id="{426EFFDC-4B48-41D9-AC5F-462014C3600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055" name="Text Box 80">
          <a:extLst>
            <a:ext uri="{FF2B5EF4-FFF2-40B4-BE49-F238E27FC236}">
              <a16:creationId xmlns:a16="http://schemas.microsoft.com/office/drawing/2014/main" id="{BD959242-C399-4257-8B5C-C4E3C8E6CC7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056" name="Text Box 81">
          <a:extLst>
            <a:ext uri="{FF2B5EF4-FFF2-40B4-BE49-F238E27FC236}">
              <a16:creationId xmlns:a16="http://schemas.microsoft.com/office/drawing/2014/main" id="{CE190828-155C-4F56-887F-D82BDA9AB3E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057" name="Text Box 39">
          <a:extLst>
            <a:ext uri="{FF2B5EF4-FFF2-40B4-BE49-F238E27FC236}">
              <a16:creationId xmlns:a16="http://schemas.microsoft.com/office/drawing/2014/main" id="{34CF210B-C467-497F-9499-138C8ADC05A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058" name="Text Box 40">
          <a:extLst>
            <a:ext uri="{FF2B5EF4-FFF2-40B4-BE49-F238E27FC236}">
              <a16:creationId xmlns:a16="http://schemas.microsoft.com/office/drawing/2014/main" id="{BE5835C2-F8A0-4DBF-92AF-F31024D8820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059" name="Text Box 41">
          <a:extLst>
            <a:ext uri="{FF2B5EF4-FFF2-40B4-BE49-F238E27FC236}">
              <a16:creationId xmlns:a16="http://schemas.microsoft.com/office/drawing/2014/main" id="{BB427FC6-3927-4F52-B278-10E9824E979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060" name="Text Box 42">
          <a:extLst>
            <a:ext uri="{FF2B5EF4-FFF2-40B4-BE49-F238E27FC236}">
              <a16:creationId xmlns:a16="http://schemas.microsoft.com/office/drawing/2014/main" id="{F830F72B-59F3-41D4-A0DD-B3B8EBCBD58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061" name="Text Box 43">
          <a:extLst>
            <a:ext uri="{FF2B5EF4-FFF2-40B4-BE49-F238E27FC236}">
              <a16:creationId xmlns:a16="http://schemas.microsoft.com/office/drawing/2014/main" id="{545DD8F8-3498-4C91-ACA4-AB8A365F926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062" name="Text Box 44">
          <a:extLst>
            <a:ext uri="{FF2B5EF4-FFF2-40B4-BE49-F238E27FC236}">
              <a16:creationId xmlns:a16="http://schemas.microsoft.com/office/drawing/2014/main" id="{44614639-4010-45FF-BC67-3ADAD3AE7FD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063" name="Text Box 45">
          <a:extLst>
            <a:ext uri="{FF2B5EF4-FFF2-40B4-BE49-F238E27FC236}">
              <a16:creationId xmlns:a16="http://schemas.microsoft.com/office/drawing/2014/main" id="{F4613846-5AB3-43BA-843D-5ED7A963D5C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064" name="Text Box 46">
          <a:extLst>
            <a:ext uri="{FF2B5EF4-FFF2-40B4-BE49-F238E27FC236}">
              <a16:creationId xmlns:a16="http://schemas.microsoft.com/office/drawing/2014/main" id="{5982AAB0-4486-4C5A-8C69-DAA13843037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065" name="Text Box 47">
          <a:extLst>
            <a:ext uri="{FF2B5EF4-FFF2-40B4-BE49-F238E27FC236}">
              <a16:creationId xmlns:a16="http://schemas.microsoft.com/office/drawing/2014/main" id="{F243A338-C2F7-4BAC-8E1E-34F6519716D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066" name="Text Box 48">
          <a:extLst>
            <a:ext uri="{FF2B5EF4-FFF2-40B4-BE49-F238E27FC236}">
              <a16:creationId xmlns:a16="http://schemas.microsoft.com/office/drawing/2014/main" id="{0FB66D13-C7F4-434B-9B2E-0C47D791B24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067" name="Text Box 55">
          <a:extLst>
            <a:ext uri="{FF2B5EF4-FFF2-40B4-BE49-F238E27FC236}">
              <a16:creationId xmlns:a16="http://schemas.microsoft.com/office/drawing/2014/main" id="{F3258F7A-9207-4B3E-B4E1-03ED468C951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068" name="Text Box 56">
          <a:extLst>
            <a:ext uri="{FF2B5EF4-FFF2-40B4-BE49-F238E27FC236}">
              <a16:creationId xmlns:a16="http://schemas.microsoft.com/office/drawing/2014/main" id="{EFD1AA20-FFC8-4889-8BD8-978587C8C31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069" name="Text Box 57">
          <a:extLst>
            <a:ext uri="{FF2B5EF4-FFF2-40B4-BE49-F238E27FC236}">
              <a16:creationId xmlns:a16="http://schemas.microsoft.com/office/drawing/2014/main" id="{A918E466-B793-48FD-9D07-783C7A23C32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070" name="Text Box 58">
          <a:extLst>
            <a:ext uri="{FF2B5EF4-FFF2-40B4-BE49-F238E27FC236}">
              <a16:creationId xmlns:a16="http://schemas.microsoft.com/office/drawing/2014/main" id="{6BAC1CE8-3141-4620-A76D-4E4E3AE9ECD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071" name="Text Box 59">
          <a:extLst>
            <a:ext uri="{FF2B5EF4-FFF2-40B4-BE49-F238E27FC236}">
              <a16:creationId xmlns:a16="http://schemas.microsoft.com/office/drawing/2014/main" id="{8C8E0C22-04E8-4744-AAA8-948EF73631C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072" name="Text Box 60">
          <a:extLst>
            <a:ext uri="{FF2B5EF4-FFF2-40B4-BE49-F238E27FC236}">
              <a16:creationId xmlns:a16="http://schemas.microsoft.com/office/drawing/2014/main" id="{387349C9-A61D-4426-99BF-26A10702839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073" name="Text Box 61">
          <a:extLst>
            <a:ext uri="{FF2B5EF4-FFF2-40B4-BE49-F238E27FC236}">
              <a16:creationId xmlns:a16="http://schemas.microsoft.com/office/drawing/2014/main" id="{568AF519-7EC6-41DA-A891-0AE390B8C8F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074" name="Text Box 62">
          <a:extLst>
            <a:ext uri="{FF2B5EF4-FFF2-40B4-BE49-F238E27FC236}">
              <a16:creationId xmlns:a16="http://schemas.microsoft.com/office/drawing/2014/main" id="{A4433220-1792-40AE-8EA1-6A04850E10C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075" name="Text Box 63">
          <a:extLst>
            <a:ext uri="{FF2B5EF4-FFF2-40B4-BE49-F238E27FC236}">
              <a16:creationId xmlns:a16="http://schemas.microsoft.com/office/drawing/2014/main" id="{CF89DEB2-AC42-45DC-8883-351B990EF87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076" name="Text Box 64">
          <a:extLst>
            <a:ext uri="{FF2B5EF4-FFF2-40B4-BE49-F238E27FC236}">
              <a16:creationId xmlns:a16="http://schemas.microsoft.com/office/drawing/2014/main" id="{004BB458-6E2D-48E3-8DA0-85FA74FFF05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077" name="Text Box 66">
          <a:extLst>
            <a:ext uri="{FF2B5EF4-FFF2-40B4-BE49-F238E27FC236}">
              <a16:creationId xmlns:a16="http://schemas.microsoft.com/office/drawing/2014/main" id="{6F667078-BAF7-4E1E-9381-F52BC39EF02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078" name="Text Box 67">
          <a:extLst>
            <a:ext uri="{FF2B5EF4-FFF2-40B4-BE49-F238E27FC236}">
              <a16:creationId xmlns:a16="http://schemas.microsoft.com/office/drawing/2014/main" id="{7622510F-65D2-418E-B653-91689BBB463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079" name="Text Box 68">
          <a:extLst>
            <a:ext uri="{FF2B5EF4-FFF2-40B4-BE49-F238E27FC236}">
              <a16:creationId xmlns:a16="http://schemas.microsoft.com/office/drawing/2014/main" id="{C5E8478C-C396-4C5F-B162-E555A87162F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080" name="Text Box 69">
          <a:extLst>
            <a:ext uri="{FF2B5EF4-FFF2-40B4-BE49-F238E27FC236}">
              <a16:creationId xmlns:a16="http://schemas.microsoft.com/office/drawing/2014/main" id="{83D9B59F-5ACC-4759-BACE-5AAD01B7119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081" name="Text Box 70">
          <a:extLst>
            <a:ext uri="{FF2B5EF4-FFF2-40B4-BE49-F238E27FC236}">
              <a16:creationId xmlns:a16="http://schemas.microsoft.com/office/drawing/2014/main" id="{9F75FB5D-46DC-442C-A1AD-E1286F3EA4F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082" name="Text Box 71">
          <a:extLst>
            <a:ext uri="{FF2B5EF4-FFF2-40B4-BE49-F238E27FC236}">
              <a16:creationId xmlns:a16="http://schemas.microsoft.com/office/drawing/2014/main" id="{3D93F9F4-EEB8-452E-A9B9-ED9453AFA0F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083" name="Text Box 72">
          <a:extLst>
            <a:ext uri="{FF2B5EF4-FFF2-40B4-BE49-F238E27FC236}">
              <a16:creationId xmlns:a16="http://schemas.microsoft.com/office/drawing/2014/main" id="{7B409A48-AA5A-4F63-BDCA-1815C67AD0A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084" name="Text Box 73">
          <a:extLst>
            <a:ext uri="{FF2B5EF4-FFF2-40B4-BE49-F238E27FC236}">
              <a16:creationId xmlns:a16="http://schemas.microsoft.com/office/drawing/2014/main" id="{1CDB8026-8409-436C-BE3B-ACD1263C97B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085" name="Text Box 74">
          <a:extLst>
            <a:ext uri="{FF2B5EF4-FFF2-40B4-BE49-F238E27FC236}">
              <a16:creationId xmlns:a16="http://schemas.microsoft.com/office/drawing/2014/main" id="{7E30B322-BC99-427B-8E46-71512C9BEE8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086" name="Text Box 75">
          <a:extLst>
            <a:ext uri="{FF2B5EF4-FFF2-40B4-BE49-F238E27FC236}">
              <a16:creationId xmlns:a16="http://schemas.microsoft.com/office/drawing/2014/main" id="{3FA4BA41-7728-4A4A-95B3-FA015F01482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087" name="Text Box 77">
          <a:extLst>
            <a:ext uri="{FF2B5EF4-FFF2-40B4-BE49-F238E27FC236}">
              <a16:creationId xmlns:a16="http://schemas.microsoft.com/office/drawing/2014/main" id="{F9AD0EBC-14F5-4B55-85E4-B363C74BD94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088" name="Text Box 78">
          <a:extLst>
            <a:ext uri="{FF2B5EF4-FFF2-40B4-BE49-F238E27FC236}">
              <a16:creationId xmlns:a16="http://schemas.microsoft.com/office/drawing/2014/main" id="{300151FF-F94D-4335-8D30-A45FF108E37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089" name="Text Box 80">
          <a:extLst>
            <a:ext uri="{FF2B5EF4-FFF2-40B4-BE49-F238E27FC236}">
              <a16:creationId xmlns:a16="http://schemas.microsoft.com/office/drawing/2014/main" id="{653E2C56-E652-4EB5-8091-78E0456133C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090" name="Text Box 81">
          <a:extLst>
            <a:ext uri="{FF2B5EF4-FFF2-40B4-BE49-F238E27FC236}">
              <a16:creationId xmlns:a16="http://schemas.microsoft.com/office/drawing/2014/main" id="{B07C4597-980A-4BED-8C71-095328A1DF6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091" name="Text Box 3">
          <a:extLst>
            <a:ext uri="{FF2B5EF4-FFF2-40B4-BE49-F238E27FC236}">
              <a16:creationId xmlns:a16="http://schemas.microsoft.com/office/drawing/2014/main" id="{C5AEB68E-8DA7-49D6-873D-9752CC80B39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092" name="Text Box 4">
          <a:extLst>
            <a:ext uri="{FF2B5EF4-FFF2-40B4-BE49-F238E27FC236}">
              <a16:creationId xmlns:a16="http://schemas.microsoft.com/office/drawing/2014/main" id="{6F8D76CA-6B3B-435E-BEEB-A906669CDF1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093" name="Text Box 5">
          <a:extLst>
            <a:ext uri="{FF2B5EF4-FFF2-40B4-BE49-F238E27FC236}">
              <a16:creationId xmlns:a16="http://schemas.microsoft.com/office/drawing/2014/main" id="{70E2FB24-F0A1-42CE-8E31-336903D808C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094" name="Text Box 6">
          <a:extLst>
            <a:ext uri="{FF2B5EF4-FFF2-40B4-BE49-F238E27FC236}">
              <a16:creationId xmlns:a16="http://schemas.microsoft.com/office/drawing/2014/main" id="{B7C12B00-4F2C-47D6-8895-E42390DAEA1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095" name="Text Box 7">
          <a:extLst>
            <a:ext uri="{FF2B5EF4-FFF2-40B4-BE49-F238E27FC236}">
              <a16:creationId xmlns:a16="http://schemas.microsoft.com/office/drawing/2014/main" id="{5CCE5F76-458D-4F22-8B12-AA9310395F6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096" name="Text Box 8">
          <a:extLst>
            <a:ext uri="{FF2B5EF4-FFF2-40B4-BE49-F238E27FC236}">
              <a16:creationId xmlns:a16="http://schemas.microsoft.com/office/drawing/2014/main" id="{203A2779-A7BF-47DF-9203-11099845D56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097" name="Text Box 9">
          <a:extLst>
            <a:ext uri="{FF2B5EF4-FFF2-40B4-BE49-F238E27FC236}">
              <a16:creationId xmlns:a16="http://schemas.microsoft.com/office/drawing/2014/main" id="{A87E433C-C728-4F8A-9ECA-B5BBFC9247C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098" name="Text Box 10">
          <a:extLst>
            <a:ext uri="{FF2B5EF4-FFF2-40B4-BE49-F238E27FC236}">
              <a16:creationId xmlns:a16="http://schemas.microsoft.com/office/drawing/2014/main" id="{DC8C3B06-F807-4B9A-BAC9-7EC95EF26F3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099" name="Text Box 11">
          <a:extLst>
            <a:ext uri="{FF2B5EF4-FFF2-40B4-BE49-F238E27FC236}">
              <a16:creationId xmlns:a16="http://schemas.microsoft.com/office/drawing/2014/main" id="{4869B262-24D7-468C-804B-1994CD735FB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100" name="Text Box 12">
          <a:extLst>
            <a:ext uri="{FF2B5EF4-FFF2-40B4-BE49-F238E27FC236}">
              <a16:creationId xmlns:a16="http://schemas.microsoft.com/office/drawing/2014/main" id="{AFBD38F9-3405-4436-BA16-0927402D4F8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101" name="Text Box 49">
          <a:extLst>
            <a:ext uri="{FF2B5EF4-FFF2-40B4-BE49-F238E27FC236}">
              <a16:creationId xmlns:a16="http://schemas.microsoft.com/office/drawing/2014/main" id="{20D6232B-6522-418B-9682-CBD287FFB18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102" name="Text Box 50">
          <a:extLst>
            <a:ext uri="{FF2B5EF4-FFF2-40B4-BE49-F238E27FC236}">
              <a16:creationId xmlns:a16="http://schemas.microsoft.com/office/drawing/2014/main" id="{C71D250B-BE81-4018-8749-BC415567EEE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103" name="Text Box 52">
          <a:extLst>
            <a:ext uri="{FF2B5EF4-FFF2-40B4-BE49-F238E27FC236}">
              <a16:creationId xmlns:a16="http://schemas.microsoft.com/office/drawing/2014/main" id="{9229B166-AB95-40E1-AFBC-05B0AECFE7C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104" name="Text Box 53">
          <a:extLst>
            <a:ext uri="{FF2B5EF4-FFF2-40B4-BE49-F238E27FC236}">
              <a16:creationId xmlns:a16="http://schemas.microsoft.com/office/drawing/2014/main" id="{7D2AE547-F09B-490E-9B96-E0FC88C1E7E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105" name="Text Box 3">
          <a:extLst>
            <a:ext uri="{FF2B5EF4-FFF2-40B4-BE49-F238E27FC236}">
              <a16:creationId xmlns:a16="http://schemas.microsoft.com/office/drawing/2014/main" id="{16C025F1-1371-4BEA-98CF-4E4A24BA7D6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106" name="Text Box 4">
          <a:extLst>
            <a:ext uri="{FF2B5EF4-FFF2-40B4-BE49-F238E27FC236}">
              <a16:creationId xmlns:a16="http://schemas.microsoft.com/office/drawing/2014/main" id="{2BA80751-3CCD-4732-8F72-10DDE16D217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107" name="Text Box 5">
          <a:extLst>
            <a:ext uri="{FF2B5EF4-FFF2-40B4-BE49-F238E27FC236}">
              <a16:creationId xmlns:a16="http://schemas.microsoft.com/office/drawing/2014/main" id="{A0BB464E-6B95-43FD-9ACE-A987DA569E9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108" name="Text Box 6">
          <a:extLst>
            <a:ext uri="{FF2B5EF4-FFF2-40B4-BE49-F238E27FC236}">
              <a16:creationId xmlns:a16="http://schemas.microsoft.com/office/drawing/2014/main" id="{2D10E79D-AF03-4CFF-9955-BF929D13E6F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109" name="Text Box 7">
          <a:extLst>
            <a:ext uri="{FF2B5EF4-FFF2-40B4-BE49-F238E27FC236}">
              <a16:creationId xmlns:a16="http://schemas.microsoft.com/office/drawing/2014/main" id="{7A04AA97-A02B-4234-86DF-8941F56944E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110" name="Text Box 8">
          <a:extLst>
            <a:ext uri="{FF2B5EF4-FFF2-40B4-BE49-F238E27FC236}">
              <a16:creationId xmlns:a16="http://schemas.microsoft.com/office/drawing/2014/main" id="{FF62C567-453F-476E-BA7B-A3E4FFE779F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111" name="Text Box 9">
          <a:extLst>
            <a:ext uri="{FF2B5EF4-FFF2-40B4-BE49-F238E27FC236}">
              <a16:creationId xmlns:a16="http://schemas.microsoft.com/office/drawing/2014/main" id="{6C60EE4F-5E9F-4D30-9412-2B903D53578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112" name="Text Box 10">
          <a:extLst>
            <a:ext uri="{FF2B5EF4-FFF2-40B4-BE49-F238E27FC236}">
              <a16:creationId xmlns:a16="http://schemas.microsoft.com/office/drawing/2014/main" id="{F53212BA-4FE5-455A-A412-CBDF5BC3AD0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113" name="Text Box 11">
          <a:extLst>
            <a:ext uri="{FF2B5EF4-FFF2-40B4-BE49-F238E27FC236}">
              <a16:creationId xmlns:a16="http://schemas.microsoft.com/office/drawing/2014/main" id="{19F16431-AE51-41CB-88EB-F55FD91AB3D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114" name="Text Box 12">
          <a:extLst>
            <a:ext uri="{FF2B5EF4-FFF2-40B4-BE49-F238E27FC236}">
              <a16:creationId xmlns:a16="http://schemas.microsoft.com/office/drawing/2014/main" id="{D14B93CC-9BA3-4BED-85DE-41EE047E23D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115" name="Text Box 39">
          <a:extLst>
            <a:ext uri="{FF2B5EF4-FFF2-40B4-BE49-F238E27FC236}">
              <a16:creationId xmlns:a16="http://schemas.microsoft.com/office/drawing/2014/main" id="{D1EC8297-354F-4E72-8A4B-6405DD92FAA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116" name="Text Box 40">
          <a:extLst>
            <a:ext uri="{FF2B5EF4-FFF2-40B4-BE49-F238E27FC236}">
              <a16:creationId xmlns:a16="http://schemas.microsoft.com/office/drawing/2014/main" id="{EBA81C98-A0F1-4992-B9A4-18A768B49AD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117" name="Text Box 41">
          <a:extLst>
            <a:ext uri="{FF2B5EF4-FFF2-40B4-BE49-F238E27FC236}">
              <a16:creationId xmlns:a16="http://schemas.microsoft.com/office/drawing/2014/main" id="{4403D156-B27C-46F4-B2F4-E8799BB87A8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118" name="Text Box 42">
          <a:extLst>
            <a:ext uri="{FF2B5EF4-FFF2-40B4-BE49-F238E27FC236}">
              <a16:creationId xmlns:a16="http://schemas.microsoft.com/office/drawing/2014/main" id="{0ABCCCBD-B21F-44A8-9D35-D4722C5FB9E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119" name="Text Box 43">
          <a:extLst>
            <a:ext uri="{FF2B5EF4-FFF2-40B4-BE49-F238E27FC236}">
              <a16:creationId xmlns:a16="http://schemas.microsoft.com/office/drawing/2014/main" id="{A08712D2-9BA4-4A8C-BD52-0F696A3D6AC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120" name="Text Box 44">
          <a:extLst>
            <a:ext uri="{FF2B5EF4-FFF2-40B4-BE49-F238E27FC236}">
              <a16:creationId xmlns:a16="http://schemas.microsoft.com/office/drawing/2014/main" id="{417C3D7B-85BA-4FB4-9707-22063C5E680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121" name="Text Box 45">
          <a:extLst>
            <a:ext uri="{FF2B5EF4-FFF2-40B4-BE49-F238E27FC236}">
              <a16:creationId xmlns:a16="http://schemas.microsoft.com/office/drawing/2014/main" id="{4EBA41EF-8344-4A74-8422-0A950F32121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122" name="Text Box 46">
          <a:extLst>
            <a:ext uri="{FF2B5EF4-FFF2-40B4-BE49-F238E27FC236}">
              <a16:creationId xmlns:a16="http://schemas.microsoft.com/office/drawing/2014/main" id="{05A2FF5C-4F50-42F8-88A8-3B7112FE3A1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123" name="Text Box 47">
          <a:extLst>
            <a:ext uri="{FF2B5EF4-FFF2-40B4-BE49-F238E27FC236}">
              <a16:creationId xmlns:a16="http://schemas.microsoft.com/office/drawing/2014/main" id="{16FB3F59-D4F9-48E6-AC97-38F83F57CD9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124" name="Text Box 48">
          <a:extLst>
            <a:ext uri="{FF2B5EF4-FFF2-40B4-BE49-F238E27FC236}">
              <a16:creationId xmlns:a16="http://schemas.microsoft.com/office/drawing/2014/main" id="{306ACF0C-B3E8-4BF4-8B9D-C5EE9D249EE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125" name="Text Box 49">
          <a:extLst>
            <a:ext uri="{FF2B5EF4-FFF2-40B4-BE49-F238E27FC236}">
              <a16:creationId xmlns:a16="http://schemas.microsoft.com/office/drawing/2014/main" id="{BDD54275-74D9-4997-8A1F-5EEA1DDEFBC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126" name="Text Box 50">
          <a:extLst>
            <a:ext uri="{FF2B5EF4-FFF2-40B4-BE49-F238E27FC236}">
              <a16:creationId xmlns:a16="http://schemas.microsoft.com/office/drawing/2014/main" id="{C37C3A98-4311-4959-A95E-3A493F53188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127" name="Text Box 52">
          <a:extLst>
            <a:ext uri="{FF2B5EF4-FFF2-40B4-BE49-F238E27FC236}">
              <a16:creationId xmlns:a16="http://schemas.microsoft.com/office/drawing/2014/main" id="{89F00136-F102-4A76-986C-8A2893812C6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128" name="Text Box 53">
          <a:extLst>
            <a:ext uri="{FF2B5EF4-FFF2-40B4-BE49-F238E27FC236}">
              <a16:creationId xmlns:a16="http://schemas.microsoft.com/office/drawing/2014/main" id="{AE175D00-2462-4C99-B76E-442CC0C9E2C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129" name="Text Box 55">
          <a:extLst>
            <a:ext uri="{FF2B5EF4-FFF2-40B4-BE49-F238E27FC236}">
              <a16:creationId xmlns:a16="http://schemas.microsoft.com/office/drawing/2014/main" id="{2882C277-192C-4814-8841-1C2F5D53B34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130" name="Text Box 56">
          <a:extLst>
            <a:ext uri="{FF2B5EF4-FFF2-40B4-BE49-F238E27FC236}">
              <a16:creationId xmlns:a16="http://schemas.microsoft.com/office/drawing/2014/main" id="{490B2987-22B3-4549-B41A-59317D88B58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131" name="Text Box 57">
          <a:extLst>
            <a:ext uri="{FF2B5EF4-FFF2-40B4-BE49-F238E27FC236}">
              <a16:creationId xmlns:a16="http://schemas.microsoft.com/office/drawing/2014/main" id="{64F511B1-D306-4B95-BA48-50D3074C340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132" name="Text Box 58">
          <a:extLst>
            <a:ext uri="{FF2B5EF4-FFF2-40B4-BE49-F238E27FC236}">
              <a16:creationId xmlns:a16="http://schemas.microsoft.com/office/drawing/2014/main" id="{102ED0D0-8924-487A-A921-2AA2B9D0B76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133" name="Text Box 59">
          <a:extLst>
            <a:ext uri="{FF2B5EF4-FFF2-40B4-BE49-F238E27FC236}">
              <a16:creationId xmlns:a16="http://schemas.microsoft.com/office/drawing/2014/main" id="{C7C0BAC2-7165-4C56-BE41-CF7C42CA756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134" name="Text Box 60">
          <a:extLst>
            <a:ext uri="{FF2B5EF4-FFF2-40B4-BE49-F238E27FC236}">
              <a16:creationId xmlns:a16="http://schemas.microsoft.com/office/drawing/2014/main" id="{5C86A085-8D58-4691-A853-710FBAA9C84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135" name="Text Box 61">
          <a:extLst>
            <a:ext uri="{FF2B5EF4-FFF2-40B4-BE49-F238E27FC236}">
              <a16:creationId xmlns:a16="http://schemas.microsoft.com/office/drawing/2014/main" id="{C86E5E2D-EECB-4A77-8962-3775EDC92DA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136" name="Text Box 62">
          <a:extLst>
            <a:ext uri="{FF2B5EF4-FFF2-40B4-BE49-F238E27FC236}">
              <a16:creationId xmlns:a16="http://schemas.microsoft.com/office/drawing/2014/main" id="{BCAE4D2C-E6F7-4A04-B643-4C78F9F5CFA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137" name="Text Box 63">
          <a:extLst>
            <a:ext uri="{FF2B5EF4-FFF2-40B4-BE49-F238E27FC236}">
              <a16:creationId xmlns:a16="http://schemas.microsoft.com/office/drawing/2014/main" id="{04599D43-9645-4B84-9279-6CE43CAB411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138" name="Text Box 64">
          <a:extLst>
            <a:ext uri="{FF2B5EF4-FFF2-40B4-BE49-F238E27FC236}">
              <a16:creationId xmlns:a16="http://schemas.microsoft.com/office/drawing/2014/main" id="{2B61B94E-0DD8-4CF1-B46E-8D57741B1AB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139" name="Text Box 66">
          <a:extLst>
            <a:ext uri="{FF2B5EF4-FFF2-40B4-BE49-F238E27FC236}">
              <a16:creationId xmlns:a16="http://schemas.microsoft.com/office/drawing/2014/main" id="{9624539C-1923-445C-8735-EF93A44679F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140" name="Text Box 67">
          <a:extLst>
            <a:ext uri="{FF2B5EF4-FFF2-40B4-BE49-F238E27FC236}">
              <a16:creationId xmlns:a16="http://schemas.microsoft.com/office/drawing/2014/main" id="{56D4DE20-DF47-4AF7-B39C-4727FF082EC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141" name="Text Box 68">
          <a:extLst>
            <a:ext uri="{FF2B5EF4-FFF2-40B4-BE49-F238E27FC236}">
              <a16:creationId xmlns:a16="http://schemas.microsoft.com/office/drawing/2014/main" id="{23CA9AA0-EEAD-4A21-8489-0925DCA6FFF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142" name="Text Box 69">
          <a:extLst>
            <a:ext uri="{FF2B5EF4-FFF2-40B4-BE49-F238E27FC236}">
              <a16:creationId xmlns:a16="http://schemas.microsoft.com/office/drawing/2014/main" id="{D1813E29-7EE9-48B7-94D9-3E2BC7CCB20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143" name="Text Box 70">
          <a:extLst>
            <a:ext uri="{FF2B5EF4-FFF2-40B4-BE49-F238E27FC236}">
              <a16:creationId xmlns:a16="http://schemas.microsoft.com/office/drawing/2014/main" id="{F85D0844-344D-4476-9BAB-C55D532D13A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144" name="Text Box 71">
          <a:extLst>
            <a:ext uri="{FF2B5EF4-FFF2-40B4-BE49-F238E27FC236}">
              <a16:creationId xmlns:a16="http://schemas.microsoft.com/office/drawing/2014/main" id="{CD5A52FB-6AD1-46B7-880B-D4A10F96846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145" name="Text Box 72">
          <a:extLst>
            <a:ext uri="{FF2B5EF4-FFF2-40B4-BE49-F238E27FC236}">
              <a16:creationId xmlns:a16="http://schemas.microsoft.com/office/drawing/2014/main" id="{6C093A03-29E9-4B98-9B97-F9FB74D452B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146" name="Text Box 73">
          <a:extLst>
            <a:ext uri="{FF2B5EF4-FFF2-40B4-BE49-F238E27FC236}">
              <a16:creationId xmlns:a16="http://schemas.microsoft.com/office/drawing/2014/main" id="{D1D408C2-F7B3-42CB-97C0-8C52AF5B734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147" name="Text Box 74">
          <a:extLst>
            <a:ext uri="{FF2B5EF4-FFF2-40B4-BE49-F238E27FC236}">
              <a16:creationId xmlns:a16="http://schemas.microsoft.com/office/drawing/2014/main" id="{F26F4B44-2726-4864-A845-B218A0DEC82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148" name="Text Box 75">
          <a:extLst>
            <a:ext uri="{FF2B5EF4-FFF2-40B4-BE49-F238E27FC236}">
              <a16:creationId xmlns:a16="http://schemas.microsoft.com/office/drawing/2014/main" id="{30EA4663-5F41-4C57-9D72-6159182AE4B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149" name="Text Box 77">
          <a:extLst>
            <a:ext uri="{FF2B5EF4-FFF2-40B4-BE49-F238E27FC236}">
              <a16:creationId xmlns:a16="http://schemas.microsoft.com/office/drawing/2014/main" id="{FEF1C57D-FF73-4E8C-8303-7F9666E38DA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150" name="Text Box 78">
          <a:extLst>
            <a:ext uri="{FF2B5EF4-FFF2-40B4-BE49-F238E27FC236}">
              <a16:creationId xmlns:a16="http://schemas.microsoft.com/office/drawing/2014/main" id="{75B93E93-792C-44CA-87E8-B86CADDA92C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151" name="Text Box 80">
          <a:extLst>
            <a:ext uri="{FF2B5EF4-FFF2-40B4-BE49-F238E27FC236}">
              <a16:creationId xmlns:a16="http://schemas.microsoft.com/office/drawing/2014/main" id="{545726F5-1804-4EF6-BFBD-45C3E25151A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152" name="Text Box 81">
          <a:extLst>
            <a:ext uri="{FF2B5EF4-FFF2-40B4-BE49-F238E27FC236}">
              <a16:creationId xmlns:a16="http://schemas.microsoft.com/office/drawing/2014/main" id="{D128C8ED-8CAA-4DEE-B8B6-3E2D2324D90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153" name="Text Box 39">
          <a:extLst>
            <a:ext uri="{FF2B5EF4-FFF2-40B4-BE49-F238E27FC236}">
              <a16:creationId xmlns:a16="http://schemas.microsoft.com/office/drawing/2014/main" id="{5EADE5E5-7E6F-4AED-8C67-9B0DC6D6681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154" name="Text Box 40">
          <a:extLst>
            <a:ext uri="{FF2B5EF4-FFF2-40B4-BE49-F238E27FC236}">
              <a16:creationId xmlns:a16="http://schemas.microsoft.com/office/drawing/2014/main" id="{F13C3129-7FB1-4A7B-A2CA-BB0CB28BCB6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155" name="Text Box 41">
          <a:extLst>
            <a:ext uri="{FF2B5EF4-FFF2-40B4-BE49-F238E27FC236}">
              <a16:creationId xmlns:a16="http://schemas.microsoft.com/office/drawing/2014/main" id="{76EF7231-AF04-4A82-8781-E0D0A87F811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156" name="Text Box 42">
          <a:extLst>
            <a:ext uri="{FF2B5EF4-FFF2-40B4-BE49-F238E27FC236}">
              <a16:creationId xmlns:a16="http://schemas.microsoft.com/office/drawing/2014/main" id="{43F7E3D7-1040-4253-A831-529E38215C1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157" name="Text Box 43">
          <a:extLst>
            <a:ext uri="{FF2B5EF4-FFF2-40B4-BE49-F238E27FC236}">
              <a16:creationId xmlns:a16="http://schemas.microsoft.com/office/drawing/2014/main" id="{7F1DD218-2574-44FF-A123-B95F2192EB6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158" name="Text Box 44">
          <a:extLst>
            <a:ext uri="{FF2B5EF4-FFF2-40B4-BE49-F238E27FC236}">
              <a16:creationId xmlns:a16="http://schemas.microsoft.com/office/drawing/2014/main" id="{54ECE652-1355-4C37-A6CB-5E10D01C1E1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159" name="Text Box 45">
          <a:extLst>
            <a:ext uri="{FF2B5EF4-FFF2-40B4-BE49-F238E27FC236}">
              <a16:creationId xmlns:a16="http://schemas.microsoft.com/office/drawing/2014/main" id="{B8C57FB9-A05A-414C-A6A0-388027B6FBC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160" name="Text Box 46">
          <a:extLst>
            <a:ext uri="{FF2B5EF4-FFF2-40B4-BE49-F238E27FC236}">
              <a16:creationId xmlns:a16="http://schemas.microsoft.com/office/drawing/2014/main" id="{3A444EE0-9392-43DE-AC69-237DA52388F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161" name="Text Box 47">
          <a:extLst>
            <a:ext uri="{FF2B5EF4-FFF2-40B4-BE49-F238E27FC236}">
              <a16:creationId xmlns:a16="http://schemas.microsoft.com/office/drawing/2014/main" id="{DB2CC523-7CEE-4AF7-B159-82FF63A746D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162" name="Text Box 48">
          <a:extLst>
            <a:ext uri="{FF2B5EF4-FFF2-40B4-BE49-F238E27FC236}">
              <a16:creationId xmlns:a16="http://schemas.microsoft.com/office/drawing/2014/main" id="{17D4D3C8-ABD8-4B7F-9D4C-D4056AFBDB5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163" name="Text Box 55">
          <a:extLst>
            <a:ext uri="{FF2B5EF4-FFF2-40B4-BE49-F238E27FC236}">
              <a16:creationId xmlns:a16="http://schemas.microsoft.com/office/drawing/2014/main" id="{44EAFFB6-A5DF-4956-804D-8624B1C83BB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164" name="Text Box 56">
          <a:extLst>
            <a:ext uri="{FF2B5EF4-FFF2-40B4-BE49-F238E27FC236}">
              <a16:creationId xmlns:a16="http://schemas.microsoft.com/office/drawing/2014/main" id="{BDA9DE0F-06E0-49F6-91DE-012A4C380A2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165" name="Text Box 57">
          <a:extLst>
            <a:ext uri="{FF2B5EF4-FFF2-40B4-BE49-F238E27FC236}">
              <a16:creationId xmlns:a16="http://schemas.microsoft.com/office/drawing/2014/main" id="{724A5881-387D-438E-AE74-6FAD3F7DC0F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166" name="Text Box 58">
          <a:extLst>
            <a:ext uri="{FF2B5EF4-FFF2-40B4-BE49-F238E27FC236}">
              <a16:creationId xmlns:a16="http://schemas.microsoft.com/office/drawing/2014/main" id="{0B8ACCBE-42A3-4EB1-96A4-5FAC70DEDFA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167" name="Text Box 59">
          <a:extLst>
            <a:ext uri="{FF2B5EF4-FFF2-40B4-BE49-F238E27FC236}">
              <a16:creationId xmlns:a16="http://schemas.microsoft.com/office/drawing/2014/main" id="{8850EFE2-BCF7-44A0-9A28-56BC5CACA23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168" name="Text Box 60">
          <a:extLst>
            <a:ext uri="{FF2B5EF4-FFF2-40B4-BE49-F238E27FC236}">
              <a16:creationId xmlns:a16="http://schemas.microsoft.com/office/drawing/2014/main" id="{FD8C6162-963A-49B6-8EC2-321DED63AFB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169" name="Text Box 61">
          <a:extLst>
            <a:ext uri="{FF2B5EF4-FFF2-40B4-BE49-F238E27FC236}">
              <a16:creationId xmlns:a16="http://schemas.microsoft.com/office/drawing/2014/main" id="{09D89E37-C16B-4763-BC67-1E331E824D1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170" name="Text Box 62">
          <a:extLst>
            <a:ext uri="{FF2B5EF4-FFF2-40B4-BE49-F238E27FC236}">
              <a16:creationId xmlns:a16="http://schemas.microsoft.com/office/drawing/2014/main" id="{EA1AB01A-E441-4A36-8FE7-7CA03438E31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171" name="Text Box 63">
          <a:extLst>
            <a:ext uri="{FF2B5EF4-FFF2-40B4-BE49-F238E27FC236}">
              <a16:creationId xmlns:a16="http://schemas.microsoft.com/office/drawing/2014/main" id="{C43058EE-F834-4355-ACDB-F97651161A3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172" name="Text Box 64">
          <a:extLst>
            <a:ext uri="{FF2B5EF4-FFF2-40B4-BE49-F238E27FC236}">
              <a16:creationId xmlns:a16="http://schemas.microsoft.com/office/drawing/2014/main" id="{5DA0078B-5733-4356-B7D1-EFAFE7FA4FB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173" name="Text Box 66">
          <a:extLst>
            <a:ext uri="{FF2B5EF4-FFF2-40B4-BE49-F238E27FC236}">
              <a16:creationId xmlns:a16="http://schemas.microsoft.com/office/drawing/2014/main" id="{DF372651-0014-422B-BD84-FB12850639B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174" name="Text Box 67">
          <a:extLst>
            <a:ext uri="{FF2B5EF4-FFF2-40B4-BE49-F238E27FC236}">
              <a16:creationId xmlns:a16="http://schemas.microsoft.com/office/drawing/2014/main" id="{BD034EDA-017E-4E61-AB69-1430A3731FB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175" name="Text Box 68">
          <a:extLst>
            <a:ext uri="{FF2B5EF4-FFF2-40B4-BE49-F238E27FC236}">
              <a16:creationId xmlns:a16="http://schemas.microsoft.com/office/drawing/2014/main" id="{AECCD44B-7E1F-4F52-9A36-D08B116BE38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176" name="Text Box 69">
          <a:extLst>
            <a:ext uri="{FF2B5EF4-FFF2-40B4-BE49-F238E27FC236}">
              <a16:creationId xmlns:a16="http://schemas.microsoft.com/office/drawing/2014/main" id="{C369D9F0-7237-4FD9-BF2B-7A4FE20A306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177" name="Text Box 70">
          <a:extLst>
            <a:ext uri="{FF2B5EF4-FFF2-40B4-BE49-F238E27FC236}">
              <a16:creationId xmlns:a16="http://schemas.microsoft.com/office/drawing/2014/main" id="{5DF84ED5-C4DC-456B-AE4A-C133579FB08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178" name="Text Box 71">
          <a:extLst>
            <a:ext uri="{FF2B5EF4-FFF2-40B4-BE49-F238E27FC236}">
              <a16:creationId xmlns:a16="http://schemas.microsoft.com/office/drawing/2014/main" id="{20EEC125-2AFF-40A8-A9E7-BBBF55C10C3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179" name="Text Box 72">
          <a:extLst>
            <a:ext uri="{FF2B5EF4-FFF2-40B4-BE49-F238E27FC236}">
              <a16:creationId xmlns:a16="http://schemas.microsoft.com/office/drawing/2014/main" id="{850E9D45-2C4A-4282-A065-A7F4B3E2FA0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180" name="Text Box 73">
          <a:extLst>
            <a:ext uri="{FF2B5EF4-FFF2-40B4-BE49-F238E27FC236}">
              <a16:creationId xmlns:a16="http://schemas.microsoft.com/office/drawing/2014/main" id="{69581476-A755-4267-BECD-057945775FA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181" name="Text Box 74">
          <a:extLst>
            <a:ext uri="{FF2B5EF4-FFF2-40B4-BE49-F238E27FC236}">
              <a16:creationId xmlns:a16="http://schemas.microsoft.com/office/drawing/2014/main" id="{1C1F8E88-2879-4A2A-86CE-3BE520392F8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182" name="Text Box 75">
          <a:extLst>
            <a:ext uri="{FF2B5EF4-FFF2-40B4-BE49-F238E27FC236}">
              <a16:creationId xmlns:a16="http://schemas.microsoft.com/office/drawing/2014/main" id="{B44E15B3-9F20-4899-8841-B3FE93D1E20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183" name="Text Box 77">
          <a:extLst>
            <a:ext uri="{FF2B5EF4-FFF2-40B4-BE49-F238E27FC236}">
              <a16:creationId xmlns:a16="http://schemas.microsoft.com/office/drawing/2014/main" id="{3BAB3650-41FA-4C65-8531-04A142320BD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184" name="Text Box 78">
          <a:extLst>
            <a:ext uri="{FF2B5EF4-FFF2-40B4-BE49-F238E27FC236}">
              <a16:creationId xmlns:a16="http://schemas.microsoft.com/office/drawing/2014/main" id="{8D6BCF98-B196-40C0-B6BD-A2DA0D7331F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185" name="Text Box 80">
          <a:extLst>
            <a:ext uri="{FF2B5EF4-FFF2-40B4-BE49-F238E27FC236}">
              <a16:creationId xmlns:a16="http://schemas.microsoft.com/office/drawing/2014/main" id="{BE36930B-C7A3-4E7C-8C6E-91AE12D753B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186" name="Text Box 81">
          <a:extLst>
            <a:ext uri="{FF2B5EF4-FFF2-40B4-BE49-F238E27FC236}">
              <a16:creationId xmlns:a16="http://schemas.microsoft.com/office/drawing/2014/main" id="{FDE02440-291D-4EB8-8C87-02AF41D63DF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187" name="Text Box 39">
          <a:extLst>
            <a:ext uri="{FF2B5EF4-FFF2-40B4-BE49-F238E27FC236}">
              <a16:creationId xmlns:a16="http://schemas.microsoft.com/office/drawing/2014/main" id="{022A00A2-FADB-4F66-8630-4CF70B2BC5C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188" name="Text Box 40">
          <a:extLst>
            <a:ext uri="{FF2B5EF4-FFF2-40B4-BE49-F238E27FC236}">
              <a16:creationId xmlns:a16="http://schemas.microsoft.com/office/drawing/2014/main" id="{5C88DBFA-837E-4FEC-A73B-0BB5C78E987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189" name="Text Box 41">
          <a:extLst>
            <a:ext uri="{FF2B5EF4-FFF2-40B4-BE49-F238E27FC236}">
              <a16:creationId xmlns:a16="http://schemas.microsoft.com/office/drawing/2014/main" id="{227B821E-B22B-4CBD-B5B5-E63E0F0E8E6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190" name="Text Box 42">
          <a:extLst>
            <a:ext uri="{FF2B5EF4-FFF2-40B4-BE49-F238E27FC236}">
              <a16:creationId xmlns:a16="http://schemas.microsoft.com/office/drawing/2014/main" id="{63B389B8-CAB0-45B7-B4FB-B910C3C9ED0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191" name="Text Box 43">
          <a:extLst>
            <a:ext uri="{FF2B5EF4-FFF2-40B4-BE49-F238E27FC236}">
              <a16:creationId xmlns:a16="http://schemas.microsoft.com/office/drawing/2014/main" id="{C25C3397-6F62-4980-AF59-FF34ED8BF4A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192" name="Text Box 44">
          <a:extLst>
            <a:ext uri="{FF2B5EF4-FFF2-40B4-BE49-F238E27FC236}">
              <a16:creationId xmlns:a16="http://schemas.microsoft.com/office/drawing/2014/main" id="{6DDFA8D7-83CB-486C-9F68-7EF49539B96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193" name="Text Box 45">
          <a:extLst>
            <a:ext uri="{FF2B5EF4-FFF2-40B4-BE49-F238E27FC236}">
              <a16:creationId xmlns:a16="http://schemas.microsoft.com/office/drawing/2014/main" id="{D0ED2569-2FB3-4B7A-A6A7-BDE418A3EF2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194" name="Text Box 46">
          <a:extLst>
            <a:ext uri="{FF2B5EF4-FFF2-40B4-BE49-F238E27FC236}">
              <a16:creationId xmlns:a16="http://schemas.microsoft.com/office/drawing/2014/main" id="{9BEB8A87-E62D-473D-B6E0-414AF38F5F5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195" name="Text Box 47">
          <a:extLst>
            <a:ext uri="{FF2B5EF4-FFF2-40B4-BE49-F238E27FC236}">
              <a16:creationId xmlns:a16="http://schemas.microsoft.com/office/drawing/2014/main" id="{927C05B0-17F7-4D5E-871C-1EB5B3B88DE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196" name="Text Box 48">
          <a:extLst>
            <a:ext uri="{FF2B5EF4-FFF2-40B4-BE49-F238E27FC236}">
              <a16:creationId xmlns:a16="http://schemas.microsoft.com/office/drawing/2014/main" id="{681BE408-CE2E-4D45-83C7-DD3EA097DFA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197" name="Text Box 55">
          <a:extLst>
            <a:ext uri="{FF2B5EF4-FFF2-40B4-BE49-F238E27FC236}">
              <a16:creationId xmlns:a16="http://schemas.microsoft.com/office/drawing/2014/main" id="{AF3D7E4D-5EB2-4131-B052-E5CDB4005B5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198" name="Text Box 56">
          <a:extLst>
            <a:ext uri="{FF2B5EF4-FFF2-40B4-BE49-F238E27FC236}">
              <a16:creationId xmlns:a16="http://schemas.microsoft.com/office/drawing/2014/main" id="{584BEA58-6EAC-4961-8658-FF94A5B906B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199" name="Text Box 57">
          <a:extLst>
            <a:ext uri="{FF2B5EF4-FFF2-40B4-BE49-F238E27FC236}">
              <a16:creationId xmlns:a16="http://schemas.microsoft.com/office/drawing/2014/main" id="{26A6C860-8D63-46D5-B039-DA6E6F083F3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200" name="Text Box 58">
          <a:extLst>
            <a:ext uri="{FF2B5EF4-FFF2-40B4-BE49-F238E27FC236}">
              <a16:creationId xmlns:a16="http://schemas.microsoft.com/office/drawing/2014/main" id="{DBD8DFDE-BF9D-4638-8C5E-41064D88645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201" name="Text Box 59">
          <a:extLst>
            <a:ext uri="{FF2B5EF4-FFF2-40B4-BE49-F238E27FC236}">
              <a16:creationId xmlns:a16="http://schemas.microsoft.com/office/drawing/2014/main" id="{396C3474-453E-4736-8C21-D7FB8AFF522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202" name="Text Box 60">
          <a:extLst>
            <a:ext uri="{FF2B5EF4-FFF2-40B4-BE49-F238E27FC236}">
              <a16:creationId xmlns:a16="http://schemas.microsoft.com/office/drawing/2014/main" id="{42CB2354-C08C-4D33-A4D3-BBE1738D4F1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203" name="Text Box 61">
          <a:extLst>
            <a:ext uri="{FF2B5EF4-FFF2-40B4-BE49-F238E27FC236}">
              <a16:creationId xmlns:a16="http://schemas.microsoft.com/office/drawing/2014/main" id="{5528FF73-E401-49A0-A69E-8416BF9536F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204" name="Text Box 62">
          <a:extLst>
            <a:ext uri="{FF2B5EF4-FFF2-40B4-BE49-F238E27FC236}">
              <a16:creationId xmlns:a16="http://schemas.microsoft.com/office/drawing/2014/main" id="{A6ADFCB1-BD14-4B37-AEF6-AE59276386B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205" name="Text Box 63">
          <a:extLst>
            <a:ext uri="{FF2B5EF4-FFF2-40B4-BE49-F238E27FC236}">
              <a16:creationId xmlns:a16="http://schemas.microsoft.com/office/drawing/2014/main" id="{62B9EDD6-E678-44BF-8FCF-6A69582D426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206" name="Text Box 64">
          <a:extLst>
            <a:ext uri="{FF2B5EF4-FFF2-40B4-BE49-F238E27FC236}">
              <a16:creationId xmlns:a16="http://schemas.microsoft.com/office/drawing/2014/main" id="{5560F614-8048-4FB4-A4A3-176DF1F42FE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207" name="Text Box 66">
          <a:extLst>
            <a:ext uri="{FF2B5EF4-FFF2-40B4-BE49-F238E27FC236}">
              <a16:creationId xmlns:a16="http://schemas.microsoft.com/office/drawing/2014/main" id="{3D73BA14-74A3-4E1B-8676-4967BB5B85F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208" name="Text Box 67">
          <a:extLst>
            <a:ext uri="{FF2B5EF4-FFF2-40B4-BE49-F238E27FC236}">
              <a16:creationId xmlns:a16="http://schemas.microsoft.com/office/drawing/2014/main" id="{7765FB6B-DECB-4209-9B2B-2127E79A73B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209" name="Text Box 68">
          <a:extLst>
            <a:ext uri="{FF2B5EF4-FFF2-40B4-BE49-F238E27FC236}">
              <a16:creationId xmlns:a16="http://schemas.microsoft.com/office/drawing/2014/main" id="{63B45A72-C486-4E23-B470-A8C2DFEB63D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210" name="Text Box 69">
          <a:extLst>
            <a:ext uri="{FF2B5EF4-FFF2-40B4-BE49-F238E27FC236}">
              <a16:creationId xmlns:a16="http://schemas.microsoft.com/office/drawing/2014/main" id="{D19EC419-0272-44B5-9DCB-FAE6AA70E6B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211" name="Text Box 70">
          <a:extLst>
            <a:ext uri="{FF2B5EF4-FFF2-40B4-BE49-F238E27FC236}">
              <a16:creationId xmlns:a16="http://schemas.microsoft.com/office/drawing/2014/main" id="{7A2283B7-1E38-4DED-8DCD-F0FCE62213A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212" name="Text Box 71">
          <a:extLst>
            <a:ext uri="{FF2B5EF4-FFF2-40B4-BE49-F238E27FC236}">
              <a16:creationId xmlns:a16="http://schemas.microsoft.com/office/drawing/2014/main" id="{2B5339EE-C035-4816-BDFA-387B6483659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213" name="Text Box 72">
          <a:extLst>
            <a:ext uri="{FF2B5EF4-FFF2-40B4-BE49-F238E27FC236}">
              <a16:creationId xmlns:a16="http://schemas.microsoft.com/office/drawing/2014/main" id="{EC463486-DFFA-42CC-8E37-D0CC21DE5B3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214" name="Text Box 73">
          <a:extLst>
            <a:ext uri="{FF2B5EF4-FFF2-40B4-BE49-F238E27FC236}">
              <a16:creationId xmlns:a16="http://schemas.microsoft.com/office/drawing/2014/main" id="{93BB5AA6-3B30-41E1-851A-B6C92FE15E6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215" name="Text Box 74">
          <a:extLst>
            <a:ext uri="{FF2B5EF4-FFF2-40B4-BE49-F238E27FC236}">
              <a16:creationId xmlns:a16="http://schemas.microsoft.com/office/drawing/2014/main" id="{586FFC93-3240-4494-9757-7024F789BB1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216" name="Text Box 75">
          <a:extLst>
            <a:ext uri="{FF2B5EF4-FFF2-40B4-BE49-F238E27FC236}">
              <a16:creationId xmlns:a16="http://schemas.microsoft.com/office/drawing/2014/main" id="{904198D8-110C-43B6-85B2-B43547F66C0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217" name="Text Box 77">
          <a:extLst>
            <a:ext uri="{FF2B5EF4-FFF2-40B4-BE49-F238E27FC236}">
              <a16:creationId xmlns:a16="http://schemas.microsoft.com/office/drawing/2014/main" id="{41019A68-4BDD-452D-8945-37693156730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218" name="Text Box 78">
          <a:extLst>
            <a:ext uri="{FF2B5EF4-FFF2-40B4-BE49-F238E27FC236}">
              <a16:creationId xmlns:a16="http://schemas.microsoft.com/office/drawing/2014/main" id="{8F830E2C-5DC9-4303-8F9C-F616439C8B7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219" name="Text Box 80">
          <a:extLst>
            <a:ext uri="{FF2B5EF4-FFF2-40B4-BE49-F238E27FC236}">
              <a16:creationId xmlns:a16="http://schemas.microsoft.com/office/drawing/2014/main" id="{A50B48E4-1A6A-4AF8-AB45-3E5BB138785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220" name="Text Box 81">
          <a:extLst>
            <a:ext uri="{FF2B5EF4-FFF2-40B4-BE49-F238E27FC236}">
              <a16:creationId xmlns:a16="http://schemas.microsoft.com/office/drawing/2014/main" id="{8024458F-1BDA-454A-BD6C-A9E7BB87452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221" name="Text Box 39">
          <a:extLst>
            <a:ext uri="{FF2B5EF4-FFF2-40B4-BE49-F238E27FC236}">
              <a16:creationId xmlns:a16="http://schemas.microsoft.com/office/drawing/2014/main" id="{484B7418-7C01-4368-9F55-0B8583E319F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222" name="Text Box 40">
          <a:extLst>
            <a:ext uri="{FF2B5EF4-FFF2-40B4-BE49-F238E27FC236}">
              <a16:creationId xmlns:a16="http://schemas.microsoft.com/office/drawing/2014/main" id="{7305AB1C-EBBB-4648-98DE-D87EE99F22F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223" name="Text Box 41">
          <a:extLst>
            <a:ext uri="{FF2B5EF4-FFF2-40B4-BE49-F238E27FC236}">
              <a16:creationId xmlns:a16="http://schemas.microsoft.com/office/drawing/2014/main" id="{7E325E0D-5A56-41FC-9753-5807B2F00DD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224" name="Text Box 42">
          <a:extLst>
            <a:ext uri="{FF2B5EF4-FFF2-40B4-BE49-F238E27FC236}">
              <a16:creationId xmlns:a16="http://schemas.microsoft.com/office/drawing/2014/main" id="{5AE8269A-1FDE-46D3-A218-DC843AA2AFA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225" name="Text Box 43">
          <a:extLst>
            <a:ext uri="{FF2B5EF4-FFF2-40B4-BE49-F238E27FC236}">
              <a16:creationId xmlns:a16="http://schemas.microsoft.com/office/drawing/2014/main" id="{DF92EE9D-15C0-4068-84D7-397E2B29059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226" name="Text Box 44">
          <a:extLst>
            <a:ext uri="{FF2B5EF4-FFF2-40B4-BE49-F238E27FC236}">
              <a16:creationId xmlns:a16="http://schemas.microsoft.com/office/drawing/2014/main" id="{32272811-5523-4D19-A5B5-399CD12372B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227" name="Text Box 45">
          <a:extLst>
            <a:ext uri="{FF2B5EF4-FFF2-40B4-BE49-F238E27FC236}">
              <a16:creationId xmlns:a16="http://schemas.microsoft.com/office/drawing/2014/main" id="{45ACABAD-CCDE-438A-8872-15DF3BBD6C1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228" name="Text Box 46">
          <a:extLst>
            <a:ext uri="{FF2B5EF4-FFF2-40B4-BE49-F238E27FC236}">
              <a16:creationId xmlns:a16="http://schemas.microsoft.com/office/drawing/2014/main" id="{0E774331-5328-4520-B15B-8C8FA0B2FD9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229" name="Text Box 47">
          <a:extLst>
            <a:ext uri="{FF2B5EF4-FFF2-40B4-BE49-F238E27FC236}">
              <a16:creationId xmlns:a16="http://schemas.microsoft.com/office/drawing/2014/main" id="{44E150ED-E1F2-4DBE-95F2-B4F4AC590B5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230" name="Text Box 48">
          <a:extLst>
            <a:ext uri="{FF2B5EF4-FFF2-40B4-BE49-F238E27FC236}">
              <a16:creationId xmlns:a16="http://schemas.microsoft.com/office/drawing/2014/main" id="{140B2E48-9837-4ED9-845F-98A3A1BEDD7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231" name="Text Box 55">
          <a:extLst>
            <a:ext uri="{FF2B5EF4-FFF2-40B4-BE49-F238E27FC236}">
              <a16:creationId xmlns:a16="http://schemas.microsoft.com/office/drawing/2014/main" id="{86B432E1-A1A8-4371-84D8-C81CF78BB14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232" name="Text Box 56">
          <a:extLst>
            <a:ext uri="{FF2B5EF4-FFF2-40B4-BE49-F238E27FC236}">
              <a16:creationId xmlns:a16="http://schemas.microsoft.com/office/drawing/2014/main" id="{C59CE150-7EAE-4AE2-88B7-CD214E9EBBD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233" name="Text Box 57">
          <a:extLst>
            <a:ext uri="{FF2B5EF4-FFF2-40B4-BE49-F238E27FC236}">
              <a16:creationId xmlns:a16="http://schemas.microsoft.com/office/drawing/2014/main" id="{C777950B-278D-4955-819D-A7612B1D33E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234" name="Text Box 58">
          <a:extLst>
            <a:ext uri="{FF2B5EF4-FFF2-40B4-BE49-F238E27FC236}">
              <a16:creationId xmlns:a16="http://schemas.microsoft.com/office/drawing/2014/main" id="{4C563B34-7682-4628-9F10-218E96E2117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235" name="Text Box 59">
          <a:extLst>
            <a:ext uri="{FF2B5EF4-FFF2-40B4-BE49-F238E27FC236}">
              <a16:creationId xmlns:a16="http://schemas.microsoft.com/office/drawing/2014/main" id="{5EBF5047-0116-4637-A33E-569EB9D9510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236" name="Text Box 60">
          <a:extLst>
            <a:ext uri="{FF2B5EF4-FFF2-40B4-BE49-F238E27FC236}">
              <a16:creationId xmlns:a16="http://schemas.microsoft.com/office/drawing/2014/main" id="{E2010348-89D0-4C8F-8708-ECB2491642D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237" name="Text Box 61">
          <a:extLst>
            <a:ext uri="{FF2B5EF4-FFF2-40B4-BE49-F238E27FC236}">
              <a16:creationId xmlns:a16="http://schemas.microsoft.com/office/drawing/2014/main" id="{A13E329C-2DE9-4D6A-86D0-4E1B0EAEAAE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238" name="Text Box 62">
          <a:extLst>
            <a:ext uri="{FF2B5EF4-FFF2-40B4-BE49-F238E27FC236}">
              <a16:creationId xmlns:a16="http://schemas.microsoft.com/office/drawing/2014/main" id="{7874FEF4-37C4-4DCF-954F-5FC991BEFD1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239" name="Text Box 63">
          <a:extLst>
            <a:ext uri="{FF2B5EF4-FFF2-40B4-BE49-F238E27FC236}">
              <a16:creationId xmlns:a16="http://schemas.microsoft.com/office/drawing/2014/main" id="{E3F15236-DBC9-408A-BFD1-7362EB0E4B7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240" name="Text Box 64">
          <a:extLst>
            <a:ext uri="{FF2B5EF4-FFF2-40B4-BE49-F238E27FC236}">
              <a16:creationId xmlns:a16="http://schemas.microsoft.com/office/drawing/2014/main" id="{6F897D0E-5BF5-4BA9-8134-5673365C776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241" name="Text Box 66">
          <a:extLst>
            <a:ext uri="{FF2B5EF4-FFF2-40B4-BE49-F238E27FC236}">
              <a16:creationId xmlns:a16="http://schemas.microsoft.com/office/drawing/2014/main" id="{37005A8B-9F74-4E84-8109-E49B7E0EEC7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242" name="Text Box 67">
          <a:extLst>
            <a:ext uri="{FF2B5EF4-FFF2-40B4-BE49-F238E27FC236}">
              <a16:creationId xmlns:a16="http://schemas.microsoft.com/office/drawing/2014/main" id="{7D20ECF9-A9DF-43DC-B030-ADFBC8DF235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243" name="Text Box 68">
          <a:extLst>
            <a:ext uri="{FF2B5EF4-FFF2-40B4-BE49-F238E27FC236}">
              <a16:creationId xmlns:a16="http://schemas.microsoft.com/office/drawing/2014/main" id="{D934F640-9F3A-483A-A2AF-F9715209047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244" name="Text Box 69">
          <a:extLst>
            <a:ext uri="{FF2B5EF4-FFF2-40B4-BE49-F238E27FC236}">
              <a16:creationId xmlns:a16="http://schemas.microsoft.com/office/drawing/2014/main" id="{733D6418-AAF1-42B1-B28C-DD89CD10E97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245" name="Text Box 70">
          <a:extLst>
            <a:ext uri="{FF2B5EF4-FFF2-40B4-BE49-F238E27FC236}">
              <a16:creationId xmlns:a16="http://schemas.microsoft.com/office/drawing/2014/main" id="{20F0CF6F-0F0B-48A7-B90D-6E2C97DCB53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246" name="Text Box 71">
          <a:extLst>
            <a:ext uri="{FF2B5EF4-FFF2-40B4-BE49-F238E27FC236}">
              <a16:creationId xmlns:a16="http://schemas.microsoft.com/office/drawing/2014/main" id="{F635E784-0329-41F1-AF6A-12C4361E973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247" name="Text Box 72">
          <a:extLst>
            <a:ext uri="{FF2B5EF4-FFF2-40B4-BE49-F238E27FC236}">
              <a16:creationId xmlns:a16="http://schemas.microsoft.com/office/drawing/2014/main" id="{3473E414-E06F-4BA7-AFF0-C62967420EF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248" name="Text Box 73">
          <a:extLst>
            <a:ext uri="{FF2B5EF4-FFF2-40B4-BE49-F238E27FC236}">
              <a16:creationId xmlns:a16="http://schemas.microsoft.com/office/drawing/2014/main" id="{47AE2982-A48F-4004-AA62-D07DC8F12FE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249" name="Text Box 74">
          <a:extLst>
            <a:ext uri="{FF2B5EF4-FFF2-40B4-BE49-F238E27FC236}">
              <a16:creationId xmlns:a16="http://schemas.microsoft.com/office/drawing/2014/main" id="{3DCCF62A-384C-40AD-8562-9DE7CBB7677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250" name="Text Box 50">
          <a:extLst>
            <a:ext uri="{FF2B5EF4-FFF2-40B4-BE49-F238E27FC236}">
              <a16:creationId xmlns:a16="http://schemas.microsoft.com/office/drawing/2014/main" id="{F2579E12-6832-4BCE-8C50-A6282AA5E1B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251" name="Text Box 52">
          <a:extLst>
            <a:ext uri="{FF2B5EF4-FFF2-40B4-BE49-F238E27FC236}">
              <a16:creationId xmlns:a16="http://schemas.microsoft.com/office/drawing/2014/main" id="{342AA323-C3D0-482B-BAE5-944F5760BC0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252" name="Text Box 53">
          <a:extLst>
            <a:ext uri="{FF2B5EF4-FFF2-40B4-BE49-F238E27FC236}">
              <a16:creationId xmlns:a16="http://schemas.microsoft.com/office/drawing/2014/main" id="{039473B6-0ED8-4215-B8C1-09482EB1442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253" name="Text Box 39">
          <a:extLst>
            <a:ext uri="{FF2B5EF4-FFF2-40B4-BE49-F238E27FC236}">
              <a16:creationId xmlns:a16="http://schemas.microsoft.com/office/drawing/2014/main" id="{9CDE2549-7E36-462D-9C86-857F5AA3407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254" name="Text Box 40">
          <a:extLst>
            <a:ext uri="{FF2B5EF4-FFF2-40B4-BE49-F238E27FC236}">
              <a16:creationId xmlns:a16="http://schemas.microsoft.com/office/drawing/2014/main" id="{092B4878-121B-46BD-BB11-73D471B0A8A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255" name="Text Box 41">
          <a:extLst>
            <a:ext uri="{FF2B5EF4-FFF2-40B4-BE49-F238E27FC236}">
              <a16:creationId xmlns:a16="http://schemas.microsoft.com/office/drawing/2014/main" id="{397B69BE-75ED-42E2-8D7C-A397ECC5AA0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256" name="Text Box 42">
          <a:extLst>
            <a:ext uri="{FF2B5EF4-FFF2-40B4-BE49-F238E27FC236}">
              <a16:creationId xmlns:a16="http://schemas.microsoft.com/office/drawing/2014/main" id="{F48DD382-F8B3-4F22-A2AC-B0FFC4EF240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257" name="Text Box 43">
          <a:extLst>
            <a:ext uri="{FF2B5EF4-FFF2-40B4-BE49-F238E27FC236}">
              <a16:creationId xmlns:a16="http://schemas.microsoft.com/office/drawing/2014/main" id="{BAA80FD8-9BE3-47CF-8E9C-9C57FAC7C08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258" name="Text Box 44">
          <a:extLst>
            <a:ext uri="{FF2B5EF4-FFF2-40B4-BE49-F238E27FC236}">
              <a16:creationId xmlns:a16="http://schemas.microsoft.com/office/drawing/2014/main" id="{F9A1A13B-AE87-4802-85E8-324749C05B1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259" name="Text Box 45">
          <a:extLst>
            <a:ext uri="{FF2B5EF4-FFF2-40B4-BE49-F238E27FC236}">
              <a16:creationId xmlns:a16="http://schemas.microsoft.com/office/drawing/2014/main" id="{352F4518-249A-4B13-A624-B4433084D65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260" name="Text Box 46">
          <a:extLst>
            <a:ext uri="{FF2B5EF4-FFF2-40B4-BE49-F238E27FC236}">
              <a16:creationId xmlns:a16="http://schemas.microsoft.com/office/drawing/2014/main" id="{F5F36210-0212-41A9-B74A-3F044B9C8E7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261" name="Text Box 47">
          <a:extLst>
            <a:ext uri="{FF2B5EF4-FFF2-40B4-BE49-F238E27FC236}">
              <a16:creationId xmlns:a16="http://schemas.microsoft.com/office/drawing/2014/main" id="{3386D236-0D75-45E2-8AD5-D23D149D55E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262" name="Text Box 48">
          <a:extLst>
            <a:ext uri="{FF2B5EF4-FFF2-40B4-BE49-F238E27FC236}">
              <a16:creationId xmlns:a16="http://schemas.microsoft.com/office/drawing/2014/main" id="{9DFA81B4-74C6-447D-9EE6-F925948D928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263" name="Text Box 55">
          <a:extLst>
            <a:ext uri="{FF2B5EF4-FFF2-40B4-BE49-F238E27FC236}">
              <a16:creationId xmlns:a16="http://schemas.microsoft.com/office/drawing/2014/main" id="{EA9C4EBE-38A0-4898-8AC6-59F1BE48679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264" name="Text Box 56">
          <a:extLst>
            <a:ext uri="{FF2B5EF4-FFF2-40B4-BE49-F238E27FC236}">
              <a16:creationId xmlns:a16="http://schemas.microsoft.com/office/drawing/2014/main" id="{C1AE65B6-19BA-40BF-9464-7B9599AE2C3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265" name="Text Box 57">
          <a:extLst>
            <a:ext uri="{FF2B5EF4-FFF2-40B4-BE49-F238E27FC236}">
              <a16:creationId xmlns:a16="http://schemas.microsoft.com/office/drawing/2014/main" id="{DE7D1304-9279-472E-B1EA-E5249B90353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266" name="Text Box 58">
          <a:extLst>
            <a:ext uri="{FF2B5EF4-FFF2-40B4-BE49-F238E27FC236}">
              <a16:creationId xmlns:a16="http://schemas.microsoft.com/office/drawing/2014/main" id="{24BAEA4A-D440-4500-8C2D-C44E7EF3C27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267" name="Text Box 59">
          <a:extLst>
            <a:ext uri="{FF2B5EF4-FFF2-40B4-BE49-F238E27FC236}">
              <a16:creationId xmlns:a16="http://schemas.microsoft.com/office/drawing/2014/main" id="{D4F931D9-504D-4EF7-850F-CF6B8551C94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268" name="Text Box 60">
          <a:extLst>
            <a:ext uri="{FF2B5EF4-FFF2-40B4-BE49-F238E27FC236}">
              <a16:creationId xmlns:a16="http://schemas.microsoft.com/office/drawing/2014/main" id="{E6053E51-7B9E-4B17-B3D8-3C45D938967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269" name="Text Box 61">
          <a:extLst>
            <a:ext uri="{FF2B5EF4-FFF2-40B4-BE49-F238E27FC236}">
              <a16:creationId xmlns:a16="http://schemas.microsoft.com/office/drawing/2014/main" id="{157D4D26-D423-4C1B-8A93-9A1AF6C0DB9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270" name="Text Box 62">
          <a:extLst>
            <a:ext uri="{FF2B5EF4-FFF2-40B4-BE49-F238E27FC236}">
              <a16:creationId xmlns:a16="http://schemas.microsoft.com/office/drawing/2014/main" id="{221E51F5-5795-4F54-AC61-7D0A338EAB4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271" name="Text Box 63">
          <a:extLst>
            <a:ext uri="{FF2B5EF4-FFF2-40B4-BE49-F238E27FC236}">
              <a16:creationId xmlns:a16="http://schemas.microsoft.com/office/drawing/2014/main" id="{B17CC47B-C832-4BC1-B5F1-208FDC82D3C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272" name="Text Box 64">
          <a:extLst>
            <a:ext uri="{FF2B5EF4-FFF2-40B4-BE49-F238E27FC236}">
              <a16:creationId xmlns:a16="http://schemas.microsoft.com/office/drawing/2014/main" id="{39EEB4AB-5FA5-498D-8D6E-972230A48AC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273" name="Text Box 66">
          <a:extLst>
            <a:ext uri="{FF2B5EF4-FFF2-40B4-BE49-F238E27FC236}">
              <a16:creationId xmlns:a16="http://schemas.microsoft.com/office/drawing/2014/main" id="{5CAF96B3-1FB3-43C5-8C7F-A1E24A78BC6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274" name="Text Box 67">
          <a:extLst>
            <a:ext uri="{FF2B5EF4-FFF2-40B4-BE49-F238E27FC236}">
              <a16:creationId xmlns:a16="http://schemas.microsoft.com/office/drawing/2014/main" id="{17EA1CFC-88C5-4649-97D1-1940F2DD7A8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275" name="Text Box 68">
          <a:extLst>
            <a:ext uri="{FF2B5EF4-FFF2-40B4-BE49-F238E27FC236}">
              <a16:creationId xmlns:a16="http://schemas.microsoft.com/office/drawing/2014/main" id="{C560CCF2-29BD-4BBE-BBAA-ABF98564DB0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276" name="Text Box 69">
          <a:extLst>
            <a:ext uri="{FF2B5EF4-FFF2-40B4-BE49-F238E27FC236}">
              <a16:creationId xmlns:a16="http://schemas.microsoft.com/office/drawing/2014/main" id="{88423D54-03CD-4AEF-8878-DD5E91D75AC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277" name="Text Box 70">
          <a:extLst>
            <a:ext uri="{FF2B5EF4-FFF2-40B4-BE49-F238E27FC236}">
              <a16:creationId xmlns:a16="http://schemas.microsoft.com/office/drawing/2014/main" id="{1CBA2ED9-0F01-499F-AE4A-8B90C80F5F7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278" name="Text Box 71">
          <a:extLst>
            <a:ext uri="{FF2B5EF4-FFF2-40B4-BE49-F238E27FC236}">
              <a16:creationId xmlns:a16="http://schemas.microsoft.com/office/drawing/2014/main" id="{5291BD41-BA40-4E16-8119-AC10F715263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279" name="Text Box 72">
          <a:extLst>
            <a:ext uri="{FF2B5EF4-FFF2-40B4-BE49-F238E27FC236}">
              <a16:creationId xmlns:a16="http://schemas.microsoft.com/office/drawing/2014/main" id="{1A10ACCC-B70D-4A0D-862F-9A83930CA2C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280" name="Text Box 73">
          <a:extLst>
            <a:ext uri="{FF2B5EF4-FFF2-40B4-BE49-F238E27FC236}">
              <a16:creationId xmlns:a16="http://schemas.microsoft.com/office/drawing/2014/main" id="{D3EA384D-CB84-41B5-A248-A406B1BB185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281" name="Text Box 74">
          <a:extLst>
            <a:ext uri="{FF2B5EF4-FFF2-40B4-BE49-F238E27FC236}">
              <a16:creationId xmlns:a16="http://schemas.microsoft.com/office/drawing/2014/main" id="{D8C04851-69DE-4208-B4E9-7C39CAB907E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282" name="Text Box 75">
          <a:extLst>
            <a:ext uri="{FF2B5EF4-FFF2-40B4-BE49-F238E27FC236}">
              <a16:creationId xmlns:a16="http://schemas.microsoft.com/office/drawing/2014/main" id="{4713E359-1A63-4E34-9182-6999D00BD44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283" name="Text Box 77">
          <a:extLst>
            <a:ext uri="{FF2B5EF4-FFF2-40B4-BE49-F238E27FC236}">
              <a16:creationId xmlns:a16="http://schemas.microsoft.com/office/drawing/2014/main" id="{D327AEFF-4AA1-4A09-AE62-5116E0A5E8A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284" name="Text Box 78">
          <a:extLst>
            <a:ext uri="{FF2B5EF4-FFF2-40B4-BE49-F238E27FC236}">
              <a16:creationId xmlns:a16="http://schemas.microsoft.com/office/drawing/2014/main" id="{058DADCD-D1C5-4E2A-B203-7058D9A0F67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285" name="Text Box 80">
          <a:extLst>
            <a:ext uri="{FF2B5EF4-FFF2-40B4-BE49-F238E27FC236}">
              <a16:creationId xmlns:a16="http://schemas.microsoft.com/office/drawing/2014/main" id="{75F633B7-B3B5-4551-AE51-A09F12CD341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286" name="Text Box 81">
          <a:extLst>
            <a:ext uri="{FF2B5EF4-FFF2-40B4-BE49-F238E27FC236}">
              <a16:creationId xmlns:a16="http://schemas.microsoft.com/office/drawing/2014/main" id="{120966E6-8317-4A95-9E84-1E925EBB675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287" name="Text Box 39">
          <a:extLst>
            <a:ext uri="{FF2B5EF4-FFF2-40B4-BE49-F238E27FC236}">
              <a16:creationId xmlns:a16="http://schemas.microsoft.com/office/drawing/2014/main" id="{499BB860-189D-4ECB-AE62-417EFB17419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288" name="Text Box 40">
          <a:extLst>
            <a:ext uri="{FF2B5EF4-FFF2-40B4-BE49-F238E27FC236}">
              <a16:creationId xmlns:a16="http://schemas.microsoft.com/office/drawing/2014/main" id="{B38B52AF-33F1-451F-AACF-413E990B9C8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289" name="Text Box 41">
          <a:extLst>
            <a:ext uri="{FF2B5EF4-FFF2-40B4-BE49-F238E27FC236}">
              <a16:creationId xmlns:a16="http://schemas.microsoft.com/office/drawing/2014/main" id="{62F8F7AA-1674-49D2-ABB5-965364348BA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290" name="Text Box 42">
          <a:extLst>
            <a:ext uri="{FF2B5EF4-FFF2-40B4-BE49-F238E27FC236}">
              <a16:creationId xmlns:a16="http://schemas.microsoft.com/office/drawing/2014/main" id="{2E4D7559-522D-4822-94B2-C2287C42932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291" name="Text Box 43">
          <a:extLst>
            <a:ext uri="{FF2B5EF4-FFF2-40B4-BE49-F238E27FC236}">
              <a16:creationId xmlns:a16="http://schemas.microsoft.com/office/drawing/2014/main" id="{02387A8E-CB58-4322-844F-385009DB158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292" name="Text Box 44">
          <a:extLst>
            <a:ext uri="{FF2B5EF4-FFF2-40B4-BE49-F238E27FC236}">
              <a16:creationId xmlns:a16="http://schemas.microsoft.com/office/drawing/2014/main" id="{CE1D0C62-F5E5-418E-850C-7588BBEA9C5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293" name="Text Box 45">
          <a:extLst>
            <a:ext uri="{FF2B5EF4-FFF2-40B4-BE49-F238E27FC236}">
              <a16:creationId xmlns:a16="http://schemas.microsoft.com/office/drawing/2014/main" id="{47CF83E5-86D9-4AB1-AE18-D2B7084647F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294" name="Text Box 46">
          <a:extLst>
            <a:ext uri="{FF2B5EF4-FFF2-40B4-BE49-F238E27FC236}">
              <a16:creationId xmlns:a16="http://schemas.microsoft.com/office/drawing/2014/main" id="{7C048726-0FB7-463D-8CCA-FD404C8C4E9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295" name="Text Box 47">
          <a:extLst>
            <a:ext uri="{FF2B5EF4-FFF2-40B4-BE49-F238E27FC236}">
              <a16:creationId xmlns:a16="http://schemas.microsoft.com/office/drawing/2014/main" id="{47926637-B2DA-4FD2-ACA8-346F67FC242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296" name="Text Box 48">
          <a:extLst>
            <a:ext uri="{FF2B5EF4-FFF2-40B4-BE49-F238E27FC236}">
              <a16:creationId xmlns:a16="http://schemas.microsoft.com/office/drawing/2014/main" id="{9667C7DF-2D8D-49B5-8C65-FF7F4FF437C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297" name="Text Box 55">
          <a:extLst>
            <a:ext uri="{FF2B5EF4-FFF2-40B4-BE49-F238E27FC236}">
              <a16:creationId xmlns:a16="http://schemas.microsoft.com/office/drawing/2014/main" id="{E8C7F385-A064-4698-8A24-DC8944DC7ED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298" name="Text Box 56">
          <a:extLst>
            <a:ext uri="{FF2B5EF4-FFF2-40B4-BE49-F238E27FC236}">
              <a16:creationId xmlns:a16="http://schemas.microsoft.com/office/drawing/2014/main" id="{48DC011B-4834-4544-9FF6-085A25825B7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299" name="Text Box 57">
          <a:extLst>
            <a:ext uri="{FF2B5EF4-FFF2-40B4-BE49-F238E27FC236}">
              <a16:creationId xmlns:a16="http://schemas.microsoft.com/office/drawing/2014/main" id="{25612F61-EDB6-49EC-9C59-22A809A9685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300" name="Text Box 58">
          <a:extLst>
            <a:ext uri="{FF2B5EF4-FFF2-40B4-BE49-F238E27FC236}">
              <a16:creationId xmlns:a16="http://schemas.microsoft.com/office/drawing/2014/main" id="{13C61752-5234-42FC-8C35-744449E5AEE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301" name="Text Box 59">
          <a:extLst>
            <a:ext uri="{FF2B5EF4-FFF2-40B4-BE49-F238E27FC236}">
              <a16:creationId xmlns:a16="http://schemas.microsoft.com/office/drawing/2014/main" id="{6B24C407-3710-49CF-842F-02D4FFC39E8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302" name="Text Box 60">
          <a:extLst>
            <a:ext uri="{FF2B5EF4-FFF2-40B4-BE49-F238E27FC236}">
              <a16:creationId xmlns:a16="http://schemas.microsoft.com/office/drawing/2014/main" id="{C3AA224E-EC83-4F75-BCEE-0030565060A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303" name="Text Box 61">
          <a:extLst>
            <a:ext uri="{FF2B5EF4-FFF2-40B4-BE49-F238E27FC236}">
              <a16:creationId xmlns:a16="http://schemas.microsoft.com/office/drawing/2014/main" id="{723797D4-A767-4B75-B131-D9AB701BBA2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304" name="Text Box 62">
          <a:extLst>
            <a:ext uri="{FF2B5EF4-FFF2-40B4-BE49-F238E27FC236}">
              <a16:creationId xmlns:a16="http://schemas.microsoft.com/office/drawing/2014/main" id="{D980F5A4-D0DB-44FB-A2F3-44B11675DF0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305" name="Text Box 63">
          <a:extLst>
            <a:ext uri="{FF2B5EF4-FFF2-40B4-BE49-F238E27FC236}">
              <a16:creationId xmlns:a16="http://schemas.microsoft.com/office/drawing/2014/main" id="{1221CF00-8C05-415F-B33F-295856A6AAE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306" name="Text Box 64">
          <a:extLst>
            <a:ext uri="{FF2B5EF4-FFF2-40B4-BE49-F238E27FC236}">
              <a16:creationId xmlns:a16="http://schemas.microsoft.com/office/drawing/2014/main" id="{1339D0A5-7232-4569-981A-4DB364C3BB8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307" name="Text Box 66">
          <a:extLst>
            <a:ext uri="{FF2B5EF4-FFF2-40B4-BE49-F238E27FC236}">
              <a16:creationId xmlns:a16="http://schemas.microsoft.com/office/drawing/2014/main" id="{B95EDE73-2FEE-4FBA-A0A7-581614C8290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308" name="Text Box 67">
          <a:extLst>
            <a:ext uri="{FF2B5EF4-FFF2-40B4-BE49-F238E27FC236}">
              <a16:creationId xmlns:a16="http://schemas.microsoft.com/office/drawing/2014/main" id="{C674D884-6E42-4B26-9EAF-FE98F34FC89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309" name="Text Box 68">
          <a:extLst>
            <a:ext uri="{FF2B5EF4-FFF2-40B4-BE49-F238E27FC236}">
              <a16:creationId xmlns:a16="http://schemas.microsoft.com/office/drawing/2014/main" id="{25840C42-F913-4C72-9743-CD6D7377A7C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310" name="Text Box 69">
          <a:extLst>
            <a:ext uri="{FF2B5EF4-FFF2-40B4-BE49-F238E27FC236}">
              <a16:creationId xmlns:a16="http://schemas.microsoft.com/office/drawing/2014/main" id="{62ED1C19-369F-4015-815B-34D63007E8C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311" name="Text Box 70">
          <a:extLst>
            <a:ext uri="{FF2B5EF4-FFF2-40B4-BE49-F238E27FC236}">
              <a16:creationId xmlns:a16="http://schemas.microsoft.com/office/drawing/2014/main" id="{9C9DA58A-65ED-4799-8EF5-BDC95B05D36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312" name="Text Box 71">
          <a:extLst>
            <a:ext uri="{FF2B5EF4-FFF2-40B4-BE49-F238E27FC236}">
              <a16:creationId xmlns:a16="http://schemas.microsoft.com/office/drawing/2014/main" id="{07804E34-0250-4BA6-9D0F-5F90BA87FF0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313" name="Text Box 72">
          <a:extLst>
            <a:ext uri="{FF2B5EF4-FFF2-40B4-BE49-F238E27FC236}">
              <a16:creationId xmlns:a16="http://schemas.microsoft.com/office/drawing/2014/main" id="{95477DC9-BF99-4EFD-8576-1D572C32AD0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314" name="Text Box 73">
          <a:extLst>
            <a:ext uri="{FF2B5EF4-FFF2-40B4-BE49-F238E27FC236}">
              <a16:creationId xmlns:a16="http://schemas.microsoft.com/office/drawing/2014/main" id="{E540D2D2-585C-44CC-AB9C-53DD1266569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315" name="Text Box 74">
          <a:extLst>
            <a:ext uri="{FF2B5EF4-FFF2-40B4-BE49-F238E27FC236}">
              <a16:creationId xmlns:a16="http://schemas.microsoft.com/office/drawing/2014/main" id="{91ACCB37-8576-4F8C-A6E9-140B4557CEA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316" name="Text Box 75">
          <a:extLst>
            <a:ext uri="{FF2B5EF4-FFF2-40B4-BE49-F238E27FC236}">
              <a16:creationId xmlns:a16="http://schemas.microsoft.com/office/drawing/2014/main" id="{8405A286-AC6E-49FD-A4F3-FF2D1065436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317" name="Text Box 77">
          <a:extLst>
            <a:ext uri="{FF2B5EF4-FFF2-40B4-BE49-F238E27FC236}">
              <a16:creationId xmlns:a16="http://schemas.microsoft.com/office/drawing/2014/main" id="{7FE16010-649B-4DAB-A317-ED6134D6815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318" name="Text Box 78">
          <a:extLst>
            <a:ext uri="{FF2B5EF4-FFF2-40B4-BE49-F238E27FC236}">
              <a16:creationId xmlns:a16="http://schemas.microsoft.com/office/drawing/2014/main" id="{D68C87A5-DE6B-49C0-8D22-27571616035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319" name="Text Box 80">
          <a:extLst>
            <a:ext uri="{FF2B5EF4-FFF2-40B4-BE49-F238E27FC236}">
              <a16:creationId xmlns:a16="http://schemas.microsoft.com/office/drawing/2014/main" id="{3AF75907-6B29-421D-BD5D-12D8627D35C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320" name="Text Box 81">
          <a:extLst>
            <a:ext uri="{FF2B5EF4-FFF2-40B4-BE49-F238E27FC236}">
              <a16:creationId xmlns:a16="http://schemas.microsoft.com/office/drawing/2014/main" id="{AE9216F9-9EC4-49BD-8BE3-BA8BA7A3037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321" name="Text Box 39">
          <a:extLst>
            <a:ext uri="{FF2B5EF4-FFF2-40B4-BE49-F238E27FC236}">
              <a16:creationId xmlns:a16="http://schemas.microsoft.com/office/drawing/2014/main" id="{52684CFE-D239-45EF-9F97-7CAB6330DC4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322" name="Text Box 40">
          <a:extLst>
            <a:ext uri="{FF2B5EF4-FFF2-40B4-BE49-F238E27FC236}">
              <a16:creationId xmlns:a16="http://schemas.microsoft.com/office/drawing/2014/main" id="{296DBEEA-8939-4A55-921C-0A8CF129B92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323" name="Text Box 41">
          <a:extLst>
            <a:ext uri="{FF2B5EF4-FFF2-40B4-BE49-F238E27FC236}">
              <a16:creationId xmlns:a16="http://schemas.microsoft.com/office/drawing/2014/main" id="{549B84BA-5283-444F-8ACE-35014CDBE0C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324" name="Text Box 42">
          <a:extLst>
            <a:ext uri="{FF2B5EF4-FFF2-40B4-BE49-F238E27FC236}">
              <a16:creationId xmlns:a16="http://schemas.microsoft.com/office/drawing/2014/main" id="{7C529CE8-B877-4C95-9FD6-A4A020D6EB3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325" name="Text Box 43">
          <a:extLst>
            <a:ext uri="{FF2B5EF4-FFF2-40B4-BE49-F238E27FC236}">
              <a16:creationId xmlns:a16="http://schemas.microsoft.com/office/drawing/2014/main" id="{6756010E-C38A-492B-8D66-C897EE32042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326" name="Text Box 44">
          <a:extLst>
            <a:ext uri="{FF2B5EF4-FFF2-40B4-BE49-F238E27FC236}">
              <a16:creationId xmlns:a16="http://schemas.microsoft.com/office/drawing/2014/main" id="{50ABB719-2505-4FC3-9CCE-EC8E8AE649A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327" name="Text Box 45">
          <a:extLst>
            <a:ext uri="{FF2B5EF4-FFF2-40B4-BE49-F238E27FC236}">
              <a16:creationId xmlns:a16="http://schemas.microsoft.com/office/drawing/2014/main" id="{02ED0CF4-ABEE-4A9D-88F3-AADE04A8612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328" name="Text Box 46">
          <a:extLst>
            <a:ext uri="{FF2B5EF4-FFF2-40B4-BE49-F238E27FC236}">
              <a16:creationId xmlns:a16="http://schemas.microsoft.com/office/drawing/2014/main" id="{E1E2FE1F-8CE8-495E-AB9C-016823BAE78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329" name="Text Box 47">
          <a:extLst>
            <a:ext uri="{FF2B5EF4-FFF2-40B4-BE49-F238E27FC236}">
              <a16:creationId xmlns:a16="http://schemas.microsoft.com/office/drawing/2014/main" id="{F88A78EA-573D-4EDA-9F44-EB2BC8E881D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330" name="Text Box 48">
          <a:extLst>
            <a:ext uri="{FF2B5EF4-FFF2-40B4-BE49-F238E27FC236}">
              <a16:creationId xmlns:a16="http://schemas.microsoft.com/office/drawing/2014/main" id="{8CE6898A-9C09-401B-9B3E-6D8CED08833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331" name="Text Box 55">
          <a:extLst>
            <a:ext uri="{FF2B5EF4-FFF2-40B4-BE49-F238E27FC236}">
              <a16:creationId xmlns:a16="http://schemas.microsoft.com/office/drawing/2014/main" id="{BD718B1B-5F4C-465D-8435-8605D4F3D46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332" name="Text Box 56">
          <a:extLst>
            <a:ext uri="{FF2B5EF4-FFF2-40B4-BE49-F238E27FC236}">
              <a16:creationId xmlns:a16="http://schemas.microsoft.com/office/drawing/2014/main" id="{92EF4344-F479-441A-8295-8D646BD978B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333" name="Text Box 57">
          <a:extLst>
            <a:ext uri="{FF2B5EF4-FFF2-40B4-BE49-F238E27FC236}">
              <a16:creationId xmlns:a16="http://schemas.microsoft.com/office/drawing/2014/main" id="{0263FDEF-EBE2-4FE3-B996-3F32FDBD355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334" name="Text Box 58">
          <a:extLst>
            <a:ext uri="{FF2B5EF4-FFF2-40B4-BE49-F238E27FC236}">
              <a16:creationId xmlns:a16="http://schemas.microsoft.com/office/drawing/2014/main" id="{55A5E79E-55FE-4D47-A12C-74B4C5F5EE7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335" name="Text Box 59">
          <a:extLst>
            <a:ext uri="{FF2B5EF4-FFF2-40B4-BE49-F238E27FC236}">
              <a16:creationId xmlns:a16="http://schemas.microsoft.com/office/drawing/2014/main" id="{CCBBD055-7A27-44E9-9826-AD2D4D0E9EB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336" name="Text Box 60">
          <a:extLst>
            <a:ext uri="{FF2B5EF4-FFF2-40B4-BE49-F238E27FC236}">
              <a16:creationId xmlns:a16="http://schemas.microsoft.com/office/drawing/2014/main" id="{08096F52-8284-4E74-842F-B3DFC7EB22E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337" name="Text Box 61">
          <a:extLst>
            <a:ext uri="{FF2B5EF4-FFF2-40B4-BE49-F238E27FC236}">
              <a16:creationId xmlns:a16="http://schemas.microsoft.com/office/drawing/2014/main" id="{B230DD78-1388-4E07-9523-92755E281CB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338" name="Text Box 62">
          <a:extLst>
            <a:ext uri="{FF2B5EF4-FFF2-40B4-BE49-F238E27FC236}">
              <a16:creationId xmlns:a16="http://schemas.microsoft.com/office/drawing/2014/main" id="{BC620222-8306-4C93-8D42-D39E42724A6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339" name="Text Box 63">
          <a:extLst>
            <a:ext uri="{FF2B5EF4-FFF2-40B4-BE49-F238E27FC236}">
              <a16:creationId xmlns:a16="http://schemas.microsoft.com/office/drawing/2014/main" id="{A1C368EE-3398-4E4F-9A79-2DFCA51CEFE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340" name="Text Box 64">
          <a:extLst>
            <a:ext uri="{FF2B5EF4-FFF2-40B4-BE49-F238E27FC236}">
              <a16:creationId xmlns:a16="http://schemas.microsoft.com/office/drawing/2014/main" id="{DFF2F7EF-CB1F-481B-8C7F-44B74D067A2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341" name="Text Box 66">
          <a:extLst>
            <a:ext uri="{FF2B5EF4-FFF2-40B4-BE49-F238E27FC236}">
              <a16:creationId xmlns:a16="http://schemas.microsoft.com/office/drawing/2014/main" id="{0987CBAB-23F4-4BFD-B450-4E2C1D828E8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342" name="Text Box 67">
          <a:extLst>
            <a:ext uri="{FF2B5EF4-FFF2-40B4-BE49-F238E27FC236}">
              <a16:creationId xmlns:a16="http://schemas.microsoft.com/office/drawing/2014/main" id="{134BA147-10A3-4433-A3D4-4E6DA323F05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343" name="Text Box 68">
          <a:extLst>
            <a:ext uri="{FF2B5EF4-FFF2-40B4-BE49-F238E27FC236}">
              <a16:creationId xmlns:a16="http://schemas.microsoft.com/office/drawing/2014/main" id="{0F08A659-F25B-445D-911B-1D5C88D3618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344" name="Text Box 69">
          <a:extLst>
            <a:ext uri="{FF2B5EF4-FFF2-40B4-BE49-F238E27FC236}">
              <a16:creationId xmlns:a16="http://schemas.microsoft.com/office/drawing/2014/main" id="{A29AC414-4118-42AB-BE07-F85E8CA646D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345" name="Text Box 70">
          <a:extLst>
            <a:ext uri="{FF2B5EF4-FFF2-40B4-BE49-F238E27FC236}">
              <a16:creationId xmlns:a16="http://schemas.microsoft.com/office/drawing/2014/main" id="{480C8F4F-2060-42DB-A78D-D03EF83B25E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346" name="Text Box 71">
          <a:extLst>
            <a:ext uri="{FF2B5EF4-FFF2-40B4-BE49-F238E27FC236}">
              <a16:creationId xmlns:a16="http://schemas.microsoft.com/office/drawing/2014/main" id="{6D64C5B7-7D35-44C2-9828-A7ABDD305F3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347" name="Text Box 72">
          <a:extLst>
            <a:ext uri="{FF2B5EF4-FFF2-40B4-BE49-F238E27FC236}">
              <a16:creationId xmlns:a16="http://schemas.microsoft.com/office/drawing/2014/main" id="{10846BB0-1164-495A-B269-41AA0B247A6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348" name="Text Box 73">
          <a:extLst>
            <a:ext uri="{FF2B5EF4-FFF2-40B4-BE49-F238E27FC236}">
              <a16:creationId xmlns:a16="http://schemas.microsoft.com/office/drawing/2014/main" id="{B4D3357A-664C-4AF1-ABB4-DD9B4B288DE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349" name="Text Box 74">
          <a:extLst>
            <a:ext uri="{FF2B5EF4-FFF2-40B4-BE49-F238E27FC236}">
              <a16:creationId xmlns:a16="http://schemas.microsoft.com/office/drawing/2014/main" id="{F3FA563E-E447-4908-8FA8-9BDC4AF8986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350" name="Text Box 75">
          <a:extLst>
            <a:ext uri="{FF2B5EF4-FFF2-40B4-BE49-F238E27FC236}">
              <a16:creationId xmlns:a16="http://schemas.microsoft.com/office/drawing/2014/main" id="{DDFAF6A4-34DA-4418-9DA1-E21D926CBF3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351" name="Text Box 77">
          <a:extLst>
            <a:ext uri="{FF2B5EF4-FFF2-40B4-BE49-F238E27FC236}">
              <a16:creationId xmlns:a16="http://schemas.microsoft.com/office/drawing/2014/main" id="{C0C98D3D-57C5-4A20-908D-C4053D93630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352" name="Text Box 78">
          <a:extLst>
            <a:ext uri="{FF2B5EF4-FFF2-40B4-BE49-F238E27FC236}">
              <a16:creationId xmlns:a16="http://schemas.microsoft.com/office/drawing/2014/main" id="{3BACD025-3DBA-4B3E-A142-37CBC835C5B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353" name="Text Box 80">
          <a:extLst>
            <a:ext uri="{FF2B5EF4-FFF2-40B4-BE49-F238E27FC236}">
              <a16:creationId xmlns:a16="http://schemas.microsoft.com/office/drawing/2014/main" id="{160C5268-8541-434E-BD1A-833353FF238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354" name="Text Box 81">
          <a:extLst>
            <a:ext uri="{FF2B5EF4-FFF2-40B4-BE49-F238E27FC236}">
              <a16:creationId xmlns:a16="http://schemas.microsoft.com/office/drawing/2014/main" id="{19CE3087-FD33-486A-95C0-0E2A576C0E5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355" name="Text Box 3">
          <a:extLst>
            <a:ext uri="{FF2B5EF4-FFF2-40B4-BE49-F238E27FC236}">
              <a16:creationId xmlns:a16="http://schemas.microsoft.com/office/drawing/2014/main" id="{6A59F92F-13D2-4FD2-9F61-01CFA6F5875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356" name="Text Box 4">
          <a:extLst>
            <a:ext uri="{FF2B5EF4-FFF2-40B4-BE49-F238E27FC236}">
              <a16:creationId xmlns:a16="http://schemas.microsoft.com/office/drawing/2014/main" id="{21B21689-CE91-4A69-8AFC-ED7F32C42CD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357" name="Text Box 5">
          <a:extLst>
            <a:ext uri="{FF2B5EF4-FFF2-40B4-BE49-F238E27FC236}">
              <a16:creationId xmlns:a16="http://schemas.microsoft.com/office/drawing/2014/main" id="{5DD20AE9-E433-4525-A325-F02F6457694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358" name="Text Box 6">
          <a:extLst>
            <a:ext uri="{FF2B5EF4-FFF2-40B4-BE49-F238E27FC236}">
              <a16:creationId xmlns:a16="http://schemas.microsoft.com/office/drawing/2014/main" id="{0F7B9A22-C8E2-4274-AC75-E8422664658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359" name="Text Box 7">
          <a:extLst>
            <a:ext uri="{FF2B5EF4-FFF2-40B4-BE49-F238E27FC236}">
              <a16:creationId xmlns:a16="http://schemas.microsoft.com/office/drawing/2014/main" id="{3A2D0869-CADF-430D-BCBE-E8BED810016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360" name="Text Box 8">
          <a:extLst>
            <a:ext uri="{FF2B5EF4-FFF2-40B4-BE49-F238E27FC236}">
              <a16:creationId xmlns:a16="http://schemas.microsoft.com/office/drawing/2014/main" id="{93A9445E-46AB-4E7A-99D2-30E9485F036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361" name="Text Box 9">
          <a:extLst>
            <a:ext uri="{FF2B5EF4-FFF2-40B4-BE49-F238E27FC236}">
              <a16:creationId xmlns:a16="http://schemas.microsoft.com/office/drawing/2014/main" id="{F7114619-41E3-429A-80BC-B597F6E3E17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362" name="Text Box 10">
          <a:extLst>
            <a:ext uri="{FF2B5EF4-FFF2-40B4-BE49-F238E27FC236}">
              <a16:creationId xmlns:a16="http://schemas.microsoft.com/office/drawing/2014/main" id="{9CD21307-22F2-47BA-A776-269A9E3A65E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363" name="Text Box 11">
          <a:extLst>
            <a:ext uri="{FF2B5EF4-FFF2-40B4-BE49-F238E27FC236}">
              <a16:creationId xmlns:a16="http://schemas.microsoft.com/office/drawing/2014/main" id="{AE9C80FE-3960-47C0-8F25-800073429BD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364" name="Text Box 12">
          <a:extLst>
            <a:ext uri="{FF2B5EF4-FFF2-40B4-BE49-F238E27FC236}">
              <a16:creationId xmlns:a16="http://schemas.microsoft.com/office/drawing/2014/main" id="{7126DEC2-6D63-4DAA-A8D0-4057225AD40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365" name="Text Box 49">
          <a:extLst>
            <a:ext uri="{FF2B5EF4-FFF2-40B4-BE49-F238E27FC236}">
              <a16:creationId xmlns:a16="http://schemas.microsoft.com/office/drawing/2014/main" id="{D2E99489-E076-4D03-9E8A-51B3F9E84FB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366" name="Text Box 50">
          <a:extLst>
            <a:ext uri="{FF2B5EF4-FFF2-40B4-BE49-F238E27FC236}">
              <a16:creationId xmlns:a16="http://schemas.microsoft.com/office/drawing/2014/main" id="{9D3DF19A-E12A-4828-9563-4B7239A97AE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367" name="Text Box 52">
          <a:extLst>
            <a:ext uri="{FF2B5EF4-FFF2-40B4-BE49-F238E27FC236}">
              <a16:creationId xmlns:a16="http://schemas.microsoft.com/office/drawing/2014/main" id="{0D6B33EA-A88C-4EF6-BE5A-28262621C09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368" name="Text Box 53">
          <a:extLst>
            <a:ext uri="{FF2B5EF4-FFF2-40B4-BE49-F238E27FC236}">
              <a16:creationId xmlns:a16="http://schemas.microsoft.com/office/drawing/2014/main" id="{8D098C61-1E89-4446-AE5B-477DC7E47E5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369" name="Text Box 3">
          <a:extLst>
            <a:ext uri="{FF2B5EF4-FFF2-40B4-BE49-F238E27FC236}">
              <a16:creationId xmlns:a16="http://schemas.microsoft.com/office/drawing/2014/main" id="{6212E07D-7B04-44BC-94FB-96483894A8C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370" name="Text Box 4">
          <a:extLst>
            <a:ext uri="{FF2B5EF4-FFF2-40B4-BE49-F238E27FC236}">
              <a16:creationId xmlns:a16="http://schemas.microsoft.com/office/drawing/2014/main" id="{904DFA5F-33B0-47C7-9384-1D1BF6F97B5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371" name="Text Box 5">
          <a:extLst>
            <a:ext uri="{FF2B5EF4-FFF2-40B4-BE49-F238E27FC236}">
              <a16:creationId xmlns:a16="http://schemas.microsoft.com/office/drawing/2014/main" id="{E8B09592-5FDF-44CC-AD7A-9B0CA624E74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372" name="Text Box 6">
          <a:extLst>
            <a:ext uri="{FF2B5EF4-FFF2-40B4-BE49-F238E27FC236}">
              <a16:creationId xmlns:a16="http://schemas.microsoft.com/office/drawing/2014/main" id="{8F433625-F490-46C9-92AF-2D60D8BC127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373" name="Text Box 7">
          <a:extLst>
            <a:ext uri="{FF2B5EF4-FFF2-40B4-BE49-F238E27FC236}">
              <a16:creationId xmlns:a16="http://schemas.microsoft.com/office/drawing/2014/main" id="{3CB0E3DC-EBB3-4DEF-BA89-BFCDF6095D8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374" name="Text Box 8">
          <a:extLst>
            <a:ext uri="{FF2B5EF4-FFF2-40B4-BE49-F238E27FC236}">
              <a16:creationId xmlns:a16="http://schemas.microsoft.com/office/drawing/2014/main" id="{17806601-F3DF-4D0D-BB49-8752F9CEF96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375" name="Text Box 9">
          <a:extLst>
            <a:ext uri="{FF2B5EF4-FFF2-40B4-BE49-F238E27FC236}">
              <a16:creationId xmlns:a16="http://schemas.microsoft.com/office/drawing/2014/main" id="{11197B23-6FB9-4B65-B82E-311CB314F68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376" name="Text Box 10">
          <a:extLst>
            <a:ext uri="{FF2B5EF4-FFF2-40B4-BE49-F238E27FC236}">
              <a16:creationId xmlns:a16="http://schemas.microsoft.com/office/drawing/2014/main" id="{2152C0A2-5337-4452-9A6C-BEE213AF97A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377" name="Text Box 11">
          <a:extLst>
            <a:ext uri="{FF2B5EF4-FFF2-40B4-BE49-F238E27FC236}">
              <a16:creationId xmlns:a16="http://schemas.microsoft.com/office/drawing/2014/main" id="{CF09F244-431C-4D09-932A-AAD72987106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378" name="Text Box 12">
          <a:extLst>
            <a:ext uri="{FF2B5EF4-FFF2-40B4-BE49-F238E27FC236}">
              <a16:creationId xmlns:a16="http://schemas.microsoft.com/office/drawing/2014/main" id="{BC6325AB-2A60-4388-96B7-8BFF0CC45C7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379" name="Text Box 39">
          <a:extLst>
            <a:ext uri="{FF2B5EF4-FFF2-40B4-BE49-F238E27FC236}">
              <a16:creationId xmlns:a16="http://schemas.microsoft.com/office/drawing/2014/main" id="{C46A9B25-1980-4763-BDEA-26A9BF55735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380" name="Text Box 40">
          <a:extLst>
            <a:ext uri="{FF2B5EF4-FFF2-40B4-BE49-F238E27FC236}">
              <a16:creationId xmlns:a16="http://schemas.microsoft.com/office/drawing/2014/main" id="{74727B90-195F-4F37-BD90-20A49C85A9B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381" name="Text Box 41">
          <a:extLst>
            <a:ext uri="{FF2B5EF4-FFF2-40B4-BE49-F238E27FC236}">
              <a16:creationId xmlns:a16="http://schemas.microsoft.com/office/drawing/2014/main" id="{E480EFAD-1CBA-4196-B9C7-1B07E8ABA0B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382" name="Text Box 42">
          <a:extLst>
            <a:ext uri="{FF2B5EF4-FFF2-40B4-BE49-F238E27FC236}">
              <a16:creationId xmlns:a16="http://schemas.microsoft.com/office/drawing/2014/main" id="{4BEE821C-557B-4EAA-8F35-494B0B3BBE2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383" name="Text Box 43">
          <a:extLst>
            <a:ext uri="{FF2B5EF4-FFF2-40B4-BE49-F238E27FC236}">
              <a16:creationId xmlns:a16="http://schemas.microsoft.com/office/drawing/2014/main" id="{CD8CB262-72B2-4B30-9701-F0415509783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384" name="Text Box 44">
          <a:extLst>
            <a:ext uri="{FF2B5EF4-FFF2-40B4-BE49-F238E27FC236}">
              <a16:creationId xmlns:a16="http://schemas.microsoft.com/office/drawing/2014/main" id="{E3B0C6FE-46EB-4E05-90E2-30C028ADEE3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385" name="Text Box 45">
          <a:extLst>
            <a:ext uri="{FF2B5EF4-FFF2-40B4-BE49-F238E27FC236}">
              <a16:creationId xmlns:a16="http://schemas.microsoft.com/office/drawing/2014/main" id="{586A9698-C597-4C99-985B-1C5504BFE21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386" name="Text Box 46">
          <a:extLst>
            <a:ext uri="{FF2B5EF4-FFF2-40B4-BE49-F238E27FC236}">
              <a16:creationId xmlns:a16="http://schemas.microsoft.com/office/drawing/2014/main" id="{E95C1144-2D63-40A4-A77E-D19049ABF86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387" name="Text Box 47">
          <a:extLst>
            <a:ext uri="{FF2B5EF4-FFF2-40B4-BE49-F238E27FC236}">
              <a16:creationId xmlns:a16="http://schemas.microsoft.com/office/drawing/2014/main" id="{7F84D6AD-C387-4083-BDD5-114FCC4CB5B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388" name="Text Box 48">
          <a:extLst>
            <a:ext uri="{FF2B5EF4-FFF2-40B4-BE49-F238E27FC236}">
              <a16:creationId xmlns:a16="http://schemas.microsoft.com/office/drawing/2014/main" id="{2D6953C3-5EAA-4AC1-93CF-D74CD123099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389" name="Text Box 49">
          <a:extLst>
            <a:ext uri="{FF2B5EF4-FFF2-40B4-BE49-F238E27FC236}">
              <a16:creationId xmlns:a16="http://schemas.microsoft.com/office/drawing/2014/main" id="{23345328-7F1C-4F7C-AEF5-8A4FCED8B91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390" name="Text Box 50">
          <a:extLst>
            <a:ext uri="{FF2B5EF4-FFF2-40B4-BE49-F238E27FC236}">
              <a16:creationId xmlns:a16="http://schemas.microsoft.com/office/drawing/2014/main" id="{4A8A2921-0922-47AD-A925-C0DD298BB32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391" name="Text Box 52">
          <a:extLst>
            <a:ext uri="{FF2B5EF4-FFF2-40B4-BE49-F238E27FC236}">
              <a16:creationId xmlns:a16="http://schemas.microsoft.com/office/drawing/2014/main" id="{1C9F3C66-040F-4A32-9A9C-671FBCD6A10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392" name="Text Box 53">
          <a:extLst>
            <a:ext uri="{FF2B5EF4-FFF2-40B4-BE49-F238E27FC236}">
              <a16:creationId xmlns:a16="http://schemas.microsoft.com/office/drawing/2014/main" id="{49018CCA-F37A-4232-A603-DD6D2CB5AA5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393" name="Text Box 55">
          <a:extLst>
            <a:ext uri="{FF2B5EF4-FFF2-40B4-BE49-F238E27FC236}">
              <a16:creationId xmlns:a16="http://schemas.microsoft.com/office/drawing/2014/main" id="{B7CDE049-2052-4ECE-9798-D517DC49F68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394" name="Text Box 56">
          <a:extLst>
            <a:ext uri="{FF2B5EF4-FFF2-40B4-BE49-F238E27FC236}">
              <a16:creationId xmlns:a16="http://schemas.microsoft.com/office/drawing/2014/main" id="{A3897DBA-2367-45D9-B628-54A6141DA29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395" name="Text Box 57">
          <a:extLst>
            <a:ext uri="{FF2B5EF4-FFF2-40B4-BE49-F238E27FC236}">
              <a16:creationId xmlns:a16="http://schemas.microsoft.com/office/drawing/2014/main" id="{8FA912B6-33CE-4212-AD76-6AD676789FA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396" name="Text Box 58">
          <a:extLst>
            <a:ext uri="{FF2B5EF4-FFF2-40B4-BE49-F238E27FC236}">
              <a16:creationId xmlns:a16="http://schemas.microsoft.com/office/drawing/2014/main" id="{C1B0C1D7-F875-4D7A-B6B9-0F2E1E44EC8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397" name="Text Box 59">
          <a:extLst>
            <a:ext uri="{FF2B5EF4-FFF2-40B4-BE49-F238E27FC236}">
              <a16:creationId xmlns:a16="http://schemas.microsoft.com/office/drawing/2014/main" id="{EB66AE58-867F-442F-89EF-92002C67768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398" name="Text Box 60">
          <a:extLst>
            <a:ext uri="{FF2B5EF4-FFF2-40B4-BE49-F238E27FC236}">
              <a16:creationId xmlns:a16="http://schemas.microsoft.com/office/drawing/2014/main" id="{D256307B-EBDD-4244-AB95-3E96A3EA8D1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399" name="Text Box 61">
          <a:extLst>
            <a:ext uri="{FF2B5EF4-FFF2-40B4-BE49-F238E27FC236}">
              <a16:creationId xmlns:a16="http://schemas.microsoft.com/office/drawing/2014/main" id="{EABD50CF-3FB9-4F25-A5EA-590CC344B4C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400" name="Text Box 62">
          <a:extLst>
            <a:ext uri="{FF2B5EF4-FFF2-40B4-BE49-F238E27FC236}">
              <a16:creationId xmlns:a16="http://schemas.microsoft.com/office/drawing/2014/main" id="{EFCCE340-7BFF-497B-90C1-C500FCB2B4D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401" name="Text Box 63">
          <a:extLst>
            <a:ext uri="{FF2B5EF4-FFF2-40B4-BE49-F238E27FC236}">
              <a16:creationId xmlns:a16="http://schemas.microsoft.com/office/drawing/2014/main" id="{CA4F40F4-4830-45EC-B21E-C95548505BB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402" name="Text Box 64">
          <a:extLst>
            <a:ext uri="{FF2B5EF4-FFF2-40B4-BE49-F238E27FC236}">
              <a16:creationId xmlns:a16="http://schemas.microsoft.com/office/drawing/2014/main" id="{E5F09D3E-CC05-4228-8F35-7FD7E80D8F8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403" name="Text Box 66">
          <a:extLst>
            <a:ext uri="{FF2B5EF4-FFF2-40B4-BE49-F238E27FC236}">
              <a16:creationId xmlns:a16="http://schemas.microsoft.com/office/drawing/2014/main" id="{3A525CE3-5621-4250-B46F-BC182BFA3F8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404" name="Text Box 67">
          <a:extLst>
            <a:ext uri="{FF2B5EF4-FFF2-40B4-BE49-F238E27FC236}">
              <a16:creationId xmlns:a16="http://schemas.microsoft.com/office/drawing/2014/main" id="{075C647F-0AA8-4E66-9E8D-40E9D66538E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405" name="Text Box 68">
          <a:extLst>
            <a:ext uri="{FF2B5EF4-FFF2-40B4-BE49-F238E27FC236}">
              <a16:creationId xmlns:a16="http://schemas.microsoft.com/office/drawing/2014/main" id="{2C249602-E167-47BD-8665-E18C69F3711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406" name="Text Box 69">
          <a:extLst>
            <a:ext uri="{FF2B5EF4-FFF2-40B4-BE49-F238E27FC236}">
              <a16:creationId xmlns:a16="http://schemas.microsoft.com/office/drawing/2014/main" id="{62A21A90-09D6-47F9-8722-D3EAAA48F02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407" name="Text Box 70">
          <a:extLst>
            <a:ext uri="{FF2B5EF4-FFF2-40B4-BE49-F238E27FC236}">
              <a16:creationId xmlns:a16="http://schemas.microsoft.com/office/drawing/2014/main" id="{FD291021-3C8E-4F85-B3D0-E10BC30DFB0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408" name="Text Box 71">
          <a:extLst>
            <a:ext uri="{FF2B5EF4-FFF2-40B4-BE49-F238E27FC236}">
              <a16:creationId xmlns:a16="http://schemas.microsoft.com/office/drawing/2014/main" id="{BBE596BC-9436-4972-AFD0-DBD0AACDC6C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409" name="Text Box 72">
          <a:extLst>
            <a:ext uri="{FF2B5EF4-FFF2-40B4-BE49-F238E27FC236}">
              <a16:creationId xmlns:a16="http://schemas.microsoft.com/office/drawing/2014/main" id="{561189D3-FDFF-415F-9E80-98989747794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410" name="Text Box 73">
          <a:extLst>
            <a:ext uri="{FF2B5EF4-FFF2-40B4-BE49-F238E27FC236}">
              <a16:creationId xmlns:a16="http://schemas.microsoft.com/office/drawing/2014/main" id="{2175C0B1-800C-4C03-B4B8-05C36E4D135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411" name="Text Box 74">
          <a:extLst>
            <a:ext uri="{FF2B5EF4-FFF2-40B4-BE49-F238E27FC236}">
              <a16:creationId xmlns:a16="http://schemas.microsoft.com/office/drawing/2014/main" id="{A454E84F-AD4D-4F82-8302-784556E55D3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412" name="Text Box 75">
          <a:extLst>
            <a:ext uri="{FF2B5EF4-FFF2-40B4-BE49-F238E27FC236}">
              <a16:creationId xmlns:a16="http://schemas.microsoft.com/office/drawing/2014/main" id="{7A9EF3D8-3A4C-43CA-86EE-1DC4C4DFF21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413" name="Text Box 77">
          <a:extLst>
            <a:ext uri="{FF2B5EF4-FFF2-40B4-BE49-F238E27FC236}">
              <a16:creationId xmlns:a16="http://schemas.microsoft.com/office/drawing/2014/main" id="{2D742060-B709-4AD2-A7DD-9338AEC4611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414" name="Text Box 78">
          <a:extLst>
            <a:ext uri="{FF2B5EF4-FFF2-40B4-BE49-F238E27FC236}">
              <a16:creationId xmlns:a16="http://schemas.microsoft.com/office/drawing/2014/main" id="{864334A1-2A04-4B06-83B6-8B135EB6C16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415" name="Text Box 80">
          <a:extLst>
            <a:ext uri="{FF2B5EF4-FFF2-40B4-BE49-F238E27FC236}">
              <a16:creationId xmlns:a16="http://schemas.microsoft.com/office/drawing/2014/main" id="{C22D3027-787F-40FF-943E-64BE0B73AE6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416" name="Text Box 81">
          <a:extLst>
            <a:ext uri="{FF2B5EF4-FFF2-40B4-BE49-F238E27FC236}">
              <a16:creationId xmlns:a16="http://schemas.microsoft.com/office/drawing/2014/main" id="{140C0314-A9A2-4E02-96E2-8D1F68C025D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417" name="Text Box 39">
          <a:extLst>
            <a:ext uri="{FF2B5EF4-FFF2-40B4-BE49-F238E27FC236}">
              <a16:creationId xmlns:a16="http://schemas.microsoft.com/office/drawing/2014/main" id="{E6D97CFE-BC24-4221-A555-72B6A294C83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418" name="Text Box 40">
          <a:extLst>
            <a:ext uri="{FF2B5EF4-FFF2-40B4-BE49-F238E27FC236}">
              <a16:creationId xmlns:a16="http://schemas.microsoft.com/office/drawing/2014/main" id="{EEE1CAC4-0BD5-4925-B8C5-5E990F4FC0D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419" name="Text Box 41">
          <a:extLst>
            <a:ext uri="{FF2B5EF4-FFF2-40B4-BE49-F238E27FC236}">
              <a16:creationId xmlns:a16="http://schemas.microsoft.com/office/drawing/2014/main" id="{E10A0C09-EA4E-4361-AD01-E9AE5042FD2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420" name="Text Box 42">
          <a:extLst>
            <a:ext uri="{FF2B5EF4-FFF2-40B4-BE49-F238E27FC236}">
              <a16:creationId xmlns:a16="http://schemas.microsoft.com/office/drawing/2014/main" id="{5F4FDE13-8BFB-46B7-82FB-151B521610E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421" name="Text Box 43">
          <a:extLst>
            <a:ext uri="{FF2B5EF4-FFF2-40B4-BE49-F238E27FC236}">
              <a16:creationId xmlns:a16="http://schemas.microsoft.com/office/drawing/2014/main" id="{A00276A4-4B57-4920-8BC2-B48439372D0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422" name="Text Box 44">
          <a:extLst>
            <a:ext uri="{FF2B5EF4-FFF2-40B4-BE49-F238E27FC236}">
              <a16:creationId xmlns:a16="http://schemas.microsoft.com/office/drawing/2014/main" id="{A975C7FD-70C7-41C2-A083-FEDC1F3017D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423" name="Text Box 45">
          <a:extLst>
            <a:ext uri="{FF2B5EF4-FFF2-40B4-BE49-F238E27FC236}">
              <a16:creationId xmlns:a16="http://schemas.microsoft.com/office/drawing/2014/main" id="{20EEE3A3-ECE0-4886-AA5E-ED37E425ADF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424" name="Text Box 46">
          <a:extLst>
            <a:ext uri="{FF2B5EF4-FFF2-40B4-BE49-F238E27FC236}">
              <a16:creationId xmlns:a16="http://schemas.microsoft.com/office/drawing/2014/main" id="{76CD688F-AD4F-4863-8C93-ABB18D8861D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425" name="Text Box 47">
          <a:extLst>
            <a:ext uri="{FF2B5EF4-FFF2-40B4-BE49-F238E27FC236}">
              <a16:creationId xmlns:a16="http://schemas.microsoft.com/office/drawing/2014/main" id="{1D6BB063-5C3B-4383-BD53-07F38072E65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426" name="Text Box 48">
          <a:extLst>
            <a:ext uri="{FF2B5EF4-FFF2-40B4-BE49-F238E27FC236}">
              <a16:creationId xmlns:a16="http://schemas.microsoft.com/office/drawing/2014/main" id="{2818731C-940C-4E6E-94A8-1F777B6BBB0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427" name="Text Box 55">
          <a:extLst>
            <a:ext uri="{FF2B5EF4-FFF2-40B4-BE49-F238E27FC236}">
              <a16:creationId xmlns:a16="http://schemas.microsoft.com/office/drawing/2014/main" id="{9B414A51-7BEB-48FF-A2A7-40EC50FF94B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428" name="Text Box 56">
          <a:extLst>
            <a:ext uri="{FF2B5EF4-FFF2-40B4-BE49-F238E27FC236}">
              <a16:creationId xmlns:a16="http://schemas.microsoft.com/office/drawing/2014/main" id="{6E932631-76BF-423E-83AE-EAC11E703A2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429" name="Text Box 57">
          <a:extLst>
            <a:ext uri="{FF2B5EF4-FFF2-40B4-BE49-F238E27FC236}">
              <a16:creationId xmlns:a16="http://schemas.microsoft.com/office/drawing/2014/main" id="{341DF151-002F-4E58-9691-23398B5F4BC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430" name="Text Box 58">
          <a:extLst>
            <a:ext uri="{FF2B5EF4-FFF2-40B4-BE49-F238E27FC236}">
              <a16:creationId xmlns:a16="http://schemas.microsoft.com/office/drawing/2014/main" id="{EC9DDEF1-BC99-4095-AA2D-2976116EC4B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431" name="Text Box 59">
          <a:extLst>
            <a:ext uri="{FF2B5EF4-FFF2-40B4-BE49-F238E27FC236}">
              <a16:creationId xmlns:a16="http://schemas.microsoft.com/office/drawing/2014/main" id="{7B525356-7C73-4E3D-88D5-C145CC3543D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432" name="Text Box 60">
          <a:extLst>
            <a:ext uri="{FF2B5EF4-FFF2-40B4-BE49-F238E27FC236}">
              <a16:creationId xmlns:a16="http://schemas.microsoft.com/office/drawing/2014/main" id="{8804F971-3873-48D0-AD82-C7AAFE8F9E8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433" name="Text Box 61">
          <a:extLst>
            <a:ext uri="{FF2B5EF4-FFF2-40B4-BE49-F238E27FC236}">
              <a16:creationId xmlns:a16="http://schemas.microsoft.com/office/drawing/2014/main" id="{7279A308-CAEE-489B-BA5B-FFB8050742F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434" name="Text Box 62">
          <a:extLst>
            <a:ext uri="{FF2B5EF4-FFF2-40B4-BE49-F238E27FC236}">
              <a16:creationId xmlns:a16="http://schemas.microsoft.com/office/drawing/2014/main" id="{7566A556-0F4E-4597-8A27-F5DF8E0D7BF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435" name="Text Box 63">
          <a:extLst>
            <a:ext uri="{FF2B5EF4-FFF2-40B4-BE49-F238E27FC236}">
              <a16:creationId xmlns:a16="http://schemas.microsoft.com/office/drawing/2014/main" id="{5786FECF-4934-4D56-8AE4-A8AE5277528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436" name="Text Box 64">
          <a:extLst>
            <a:ext uri="{FF2B5EF4-FFF2-40B4-BE49-F238E27FC236}">
              <a16:creationId xmlns:a16="http://schemas.microsoft.com/office/drawing/2014/main" id="{B431CF58-5870-484E-B362-1AFA743E358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437" name="Text Box 66">
          <a:extLst>
            <a:ext uri="{FF2B5EF4-FFF2-40B4-BE49-F238E27FC236}">
              <a16:creationId xmlns:a16="http://schemas.microsoft.com/office/drawing/2014/main" id="{B1995154-4A07-4B62-9C05-2543443DFC8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438" name="Text Box 67">
          <a:extLst>
            <a:ext uri="{FF2B5EF4-FFF2-40B4-BE49-F238E27FC236}">
              <a16:creationId xmlns:a16="http://schemas.microsoft.com/office/drawing/2014/main" id="{7A5A45EA-6524-4009-9AC2-7B1B700BC60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439" name="Text Box 68">
          <a:extLst>
            <a:ext uri="{FF2B5EF4-FFF2-40B4-BE49-F238E27FC236}">
              <a16:creationId xmlns:a16="http://schemas.microsoft.com/office/drawing/2014/main" id="{B646735D-1FE8-49F3-8DA7-CF8CE141FD1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440" name="Text Box 69">
          <a:extLst>
            <a:ext uri="{FF2B5EF4-FFF2-40B4-BE49-F238E27FC236}">
              <a16:creationId xmlns:a16="http://schemas.microsoft.com/office/drawing/2014/main" id="{B5FA47DC-6F3E-4071-AEA4-42BC79B705B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441" name="Text Box 70">
          <a:extLst>
            <a:ext uri="{FF2B5EF4-FFF2-40B4-BE49-F238E27FC236}">
              <a16:creationId xmlns:a16="http://schemas.microsoft.com/office/drawing/2014/main" id="{C05828F6-246A-4BF2-9F40-1E688365256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442" name="Text Box 71">
          <a:extLst>
            <a:ext uri="{FF2B5EF4-FFF2-40B4-BE49-F238E27FC236}">
              <a16:creationId xmlns:a16="http://schemas.microsoft.com/office/drawing/2014/main" id="{933D334E-952E-4CDE-B3A7-25ABEFBC0E8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443" name="Text Box 72">
          <a:extLst>
            <a:ext uri="{FF2B5EF4-FFF2-40B4-BE49-F238E27FC236}">
              <a16:creationId xmlns:a16="http://schemas.microsoft.com/office/drawing/2014/main" id="{D0935CE1-C17F-42B9-9726-87D2BEAAB41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444" name="Text Box 73">
          <a:extLst>
            <a:ext uri="{FF2B5EF4-FFF2-40B4-BE49-F238E27FC236}">
              <a16:creationId xmlns:a16="http://schemas.microsoft.com/office/drawing/2014/main" id="{5ACB16ED-144F-4D96-87AA-079DB344CF4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445" name="Text Box 74">
          <a:extLst>
            <a:ext uri="{FF2B5EF4-FFF2-40B4-BE49-F238E27FC236}">
              <a16:creationId xmlns:a16="http://schemas.microsoft.com/office/drawing/2014/main" id="{329BF71D-02BE-41FD-982A-7A9814AF5A5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446" name="Text Box 75">
          <a:extLst>
            <a:ext uri="{FF2B5EF4-FFF2-40B4-BE49-F238E27FC236}">
              <a16:creationId xmlns:a16="http://schemas.microsoft.com/office/drawing/2014/main" id="{D1447475-8C6C-456E-AC42-0DEBAC38266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447" name="Text Box 77">
          <a:extLst>
            <a:ext uri="{FF2B5EF4-FFF2-40B4-BE49-F238E27FC236}">
              <a16:creationId xmlns:a16="http://schemas.microsoft.com/office/drawing/2014/main" id="{FA7D7A68-A147-46BD-B939-882731377AA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448" name="Text Box 78">
          <a:extLst>
            <a:ext uri="{FF2B5EF4-FFF2-40B4-BE49-F238E27FC236}">
              <a16:creationId xmlns:a16="http://schemas.microsoft.com/office/drawing/2014/main" id="{A636E108-EA93-422F-932F-717F4B160AD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449" name="Text Box 80">
          <a:extLst>
            <a:ext uri="{FF2B5EF4-FFF2-40B4-BE49-F238E27FC236}">
              <a16:creationId xmlns:a16="http://schemas.microsoft.com/office/drawing/2014/main" id="{E739B25A-9C41-4DE4-B8E8-CDFBE825C37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450" name="Text Box 81">
          <a:extLst>
            <a:ext uri="{FF2B5EF4-FFF2-40B4-BE49-F238E27FC236}">
              <a16:creationId xmlns:a16="http://schemas.microsoft.com/office/drawing/2014/main" id="{5A9063BB-D774-4E0B-B006-BE7E7AC6510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451" name="Text Box 39">
          <a:extLst>
            <a:ext uri="{FF2B5EF4-FFF2-40B4-BE49-F238E27FC236}">
              <a16:creationId xmlns:a16="http://schemas.microsoft.com/office/drawing/2014/main" id="{30B34539-A909-4181-84D5-EB9077F8C89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452" name="Text Box 40">
          <a:extLst>
            <a:ext uri="{FF2B5EF4-FFF2-40B4-BE49-F238E27FC236}">
              <a16:creationId xmlns:a16="http://schemas.microsoft.com/office/drawing/2014/main" id="{A2B4D075-A4AD-4CB2-BDAA-D0824EF4326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453" name="Text Box 41">
          <a:extLst>
            <a:ext uri="{FF2B5EF4-FFF2-40B4-BE49-F238E27FC236}">
              <a16:creationId xmlns:a16="http://schemas.microsoft.com/office/drawing/2014/main" id="{29E9ABD2-94B0-4BC7-849F-2E2B859FCD4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454" name="Text Box 42">
          <a:extLst>
            <a:ext uri="{FF2B5EF4-FFF2-40B4-BE49-F238E27FC236}">
              <a16:creationId xmlns:a16="http://schemas.microsoft.com/office/drawing/2014/main" id="{3EFB287B-AE15-44FA-B164-64237C08DE9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455" name="Text Box 43">
          <a:extLst>
            <a:ext uri="{FF2B5EF4-FFF2-40B4-BE49-F238E27FC236}">
              <a16:creationId xmlns:a16="http://schemas.microsoft.com/office/drawing/2014/main" id="{CC278EA9-13E8-430E-9122-18A8D671780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456" name="Text Box 44">
          <a:extLst>
            <a:ext uri="{FF2B5EF4-FFF2-40B4-BE49-F238E27FC236}">
              <a16:creationId xmlns:a16="http://schemas.microsoft.com/office/drawing/2014/main" id="{34969252-CDDA-4F2C-87B3-3F30D8711C1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457" name="Text Box 45">
          <a:extLst>
            <a:ext uri="{FF2B5EF4-FFF2-40B4-BE49-F238E27FC236}">
              <a16:creationId xmlns:a16="http://schemas.microsoft.com/office/drawing/2014/main" id="{477AE755-2D0F-4D89-B5DC-F4039FDEF5A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458" name="Text Box 46">
          <a:extLst>
            <a:ext uri="{FF2B5EF4-FFF2-40B4-BE49-F238E27FC236}">
              <a16:creationId xmlns:a16="http://schemas.microsoft.com/office/drawing/2014/main" id="{14611C4C-A5C9-4A3F-A7B0-B3BD0FFB096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459" name="Text Box 47">
          <a:extLst>
            <a:ext uri="{FF2B5EF4-FFF2-40B4-BE49-F238E27FC236}">
              <a16:creationId xmlns:a16="http://schemas.microsoft.com/office/drawing/2014/main" id="{E0A83DC8-9548-448F-B4E6-C429D802F8E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460" name="Text Box 48">
          <a:extLst>
            <a:ext uri="{FF2B5EF4-FFF2-40B4-BE49-F238E27FC236}">
              <a16:creationId xmlns:a16="http://schemas.microsoft.com/office/drawing/2014/main" id="{1DD0DC3D-D830-44D3-99DB-2A5651F8552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461" name="Text Box 55">
          <a:extLst>
            <a:ext uri="{FF2B5EF4-FFF2-40B4-BE49-F238E27FC236}">
              <a16:creationId xmlns:a16="http://schemas.microsoft.com/office/drawing/2014/main" id="{44049488-BD61-47F7-9855-F3EC50AE311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462" name="Text Box 56">
          <a:extLst>
            <a:ext uri="{FF2B5EF4-FFF2-40B4-BE49-F238E27FC236}">
              <a16:creationId xmlns:a16="http://schemas.microsoft.com/office/drawing/2014/main" id="{A1303F8B-AF17-4D49-9F38-E9D4C0A1FAF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463" name="Text Box 57">
          <a:extLst>
            <a:ext uri="{FF2B5EF4-FFF2-40B4-BE49-F238E27FC236}">
              <a16:creationId xmlns:a16="http://schemas.microsoft.com/office/drawing/2014/main" id="{35272740-0E01-4D5D-97B6-BD78844F3FB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464" name="Text Box 58">
          <a:extLst>
            <a:ext uri="{FF2B5EF4-FFF2-40B4-BE49-F238E27FC236}">
              <a16:creationId xmlns:a16="http://schemas.microsoft.com/office/drawing/2014/main" id="{361057FC-FBE2-4D2A-9BF1-B7332EEE90D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465" name="Text Box 59">
          <a:extLst>
            <a:ext uri="{FF2B5EF4-FFF2-40B4-BE49-F238E27FC236}">
              <a16:creationId xmlns:a16="http://schemas.microsoft.com/office/drawing/2014/main" id="{BF02AF66-51CF-4367-BAA1-9CE201D40F9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466" name="Text Box 60">
          <a:extLst>
            <a:ext uri="{FF2B5EF4-FFF2-40B4-BE49-F238E27FC236}">
              <a16:creationId xmlns:a16="http://schemas.microsoft.com/office/drawing/2014/main" id="{A887C89A-33D5-4E0C-83D5-BBC14723926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467" name="Text Box 61">
          <a:extLst>
            <a:ext uri="{FF2B5EF4-FFF2-40B4-BE49-F238E27FC236}">
              <a16:creationId xmlns:a16="http://schemas.microsoft.com/office/drawing/2014/main" id="{676486EE-0B4A-4CDF-9DEA-D469751A55B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468" name="Text Box 62">
          <a:extLst>
            <a:ext uri="{FF2B5EF4-FFF2-40B4-BE49-F238E27FC236}">
              <a16:creationId xmlns:a16="http://schemas.microsoft.com/office/drawing/2014/main" id="{C34F0E2B-5CE1-4936-8CB8-73E8D7C1754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469" name="Text Box 63">
          <a:extLst>
            <a:ext uri="{FF2B5EF4-FFF2-40B4-BE49-F238E27FC236}">
              <a16:creationId xmlns:a16="http://schemas.microsoft.com/office/drawing/2014/main" id="{64F45F63-DAD9-47EC-9046-B4BD45EAECF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470" name="Text Box 64">
          <a:extLst>
            <a:ext uri="{FF2B5EF4-FFF2-40B4-BE49-F238E27FC236}">
              <a16:creationId xmlns:a16="http://schemas.microsoft.com/office/drawing/2014/main" id="{2724C512-3268-42FA-A3D6-32E6891545C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471" name="Text Box 66">
          <a:extLst>
            <a:ext uri="{FF2B5EF4-FFF2-40B4-BE49-F238E27FC236}">
              <a16:creationId xmlns:a16="http://schemas.microsoft.com/office/drawing/2014/main" id="{75193DCE-E735-4328-8439-3ACDB4564A0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472" name="Text Box 67">
          <a:extLst>
            <a:ext uri="{FF2B5EF4-FFF2-40B4-BE49-F238E27FC236}">
              <a16:creationId xmlns:a16="http://schemas.microsoft.com/office/drawing/2014/main" id="{801BB665-08F6-407A-BC2E-E0096670866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473" name="Text Box 68">
          <a:extLst>
            <a:ext uri="{FF2B5EF4-FFF2-40B4-BE49-F238E27FC236}">
              <a16:creationId xmlns:a16="http://schemas.microsoft.com/office/drawing/2014/main" id="{1E00165A-D755-4143-80DD-385B5AFA9E2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474" name="Text Box 69">
          <a:extLst>
            <a:ext uri="{FF2B5EF4-FFF2-40B4-BE49-F238E27FC236}">
              <a16:creationId xmlns:a16="http://schemas.microsoft.com/office/drawing/2014/main" id="{D8982E38-6057-4F6D-8174-37476E03199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475" name="Text Box 70">
          <a:extLst>
            <a:ext uri="{FF2B5EF4-FFF2-40B4-BE49-F238E27FC236}">
              <a16:creationId xmlns:a16="http://schemas.microsoft.com/office/drawing/2014/main" id="{DE09B59F-F3C9-44B8-B9DB-2A9CB22F7C3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476" name="Text Box 71">
          <a:extLst>
            <a:ext uri="{FF2B5EF4-FFF2-40B4-BE49-F238E27FC236}">
              <a16:creationId xmlns:a16="http://schemas.microsoft.com/office/drawing/2014/main" id="{37F6DEB7-D1EA-468C-964E-80A18261B81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477" name="Text Box 72">
          <a:extLst>
            <a:ext uri="{FF2B5EF4-FFF2-40B4-BE49-F238E27FC236}">
              <a16:creationId xmlns:a16="http://schemas.microsoft.com/office/drawing/2014/main" id="{04C79AED-2712-48BB-87A7-CCEBF92B449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478" name="Text Box 73">
          <a:extLst>
            <a:ext uri="{FF2B5EF4-FFF2-40B4-BE49-F238E27FC236}">
              <a16:creationId xmlns:a16="http://schemas.microsoft.com/office/drawing/2014/main" id="{C7FB7421-5362-4ADE-93A3-517CC06BFA6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479" name="Text Box 74">
          <a:extLst>
            <a:ext uri="{FF2B5EF4-FFF2-40B4-BE49-F238E27FC236}">
              <a16:creationId xmlns:a16="http://schemas.microsoft.com/office/drawing/2014/main" id="{720BA1C9-8872-4D32-96C1-DEFCD5DFA2F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480" name="Text Box 75">
          <a:extLst>
            <a:ext uri="{FF2B5EF4-FFF2-40B4-BE49-F238E27FC236}">
              <a16:creationId xmlns:a16="http://schemas.microsoft.com/office/drawing/2014/main" id="{C4F7AFB7-2756-4586-89EA-05543E1BD39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481" name="Text Box 77">
          <a:extLst>
            <a:ext uri="{FF2B5EF4-FFF2-40B4-BE49-F238E27FC236}">
              <a16:creationId xmlns:a16="http://schemas.microsoft.com/office/drawing/2014/main" id="{7019009A-C21C-451F-B604-A43B50B9DDF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482" name="Text Box 78">
          <a:extLst>
            <a:ext uri="{FF2B5EF4-FFF2-40B4-BE49-F238E27FC236}">
              <a16:creationId xmlns:a16="http://schemas.microsoft.com/office/drawing/2014/main" id="{46A99DD6-AAA5-48B5-8DFA-F9D2BE212C8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483" name="Text Box 80">
          <a:extLst>
            <a:ext uri="{FF2B5EF4-FFF2-40B4-BE49-F238E27FC236}">
              <a16:creationId xmlns:a16="http://schemas.microsoft.com/office/drawing/2014/main" id="{40026CE8-C568-4B12-B197-1AB6DFF365B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484" name="Text Box 81">
          <a:extLst>
            <a:ext uri="{FF2B5EF4-FFF2-40B4-BE49-F238E27FC236}">
              <a16:creationId xmlns:a16="http://schemas.microsoft.com/office/drawing/2014/main" id="{B876CC92-0949-4EF0-8D08-CADA4C894F4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485" name="Text Box 39">
          <a:extLst>
            <a:ext uri="{FF2B5EF4-FFF2-40B4-BE49-F238E27FC236}">
              <a16:creationId xmlns:a16="http://schemas.microsoft.com/office/drawing/2014/main" id="{AD0C1998-3FF2-4EE2-BC70-A1B03A26717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486" name="Text Box 40">
          <a:extLst>
            <a:ext uri="{FF2B5EF4-FFF2-40B4-BE49-F238E27FC236}">
              <a16:creationId xmlns:a16="http://schemas.microsoft.com/office/drawing/2014/main" id="{29241BA5-D3BC-4B17-8D2B-F4BD1508E3A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487" name="Text Box 41">
          <a:extLst>
            <a:ext uri="{FF2B5EF4-FFF2-40B4-BE49-F238E27FC236}">
              <a16:creationId xmlns:a16="http://schemas.microsoft.com/office/drawing/2014/main" id="{7ADF1AFC-5C5D-4D31-BAE1-2FF16F5AF82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488" name="Text Box 42">
          <a:extLst>
            <a:ext uri="{FF2B5EF4-FFF2-40B4-BE49-F238E27FC236}">
              <a16:creationId xmlns:a16="http://schemas.microsoft.com/office/drawing/2014/main" id="{4A6A5C03-8707-474A-B8AA-D3AAC0A3888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489" name="Text Box 43">
          <a:extLst>
            <a:ext uri="{FF2B5EF4-FFF2-40B4-BE49-F238E27FC236}">
              <a16:creationId xmlns:a16="http://schemas.microsoft.com/office/drawing/2014/main" id="{BEFCF8B4-479E-4957-B4B1-44404584564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490" name="Text Box 44">
          <a:extLst>
            <a:ext uri="{FF2B5EF4-FFF2-40B4-BE49-F238E27FC236}">
              <a16:creationId xmlns:a16="http://schemas.microsoft.com/office/drawing/2014/main" id="{8EDC39BC-A179-4EB9-86FF-8B19F7F9F73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491" name="Text Box 45">
          <a:extLst>
            <a:ext uri="{FF2B5EF4-FFF2-40B4-BE49-F238E27FC236}">
              <a16:creationId xmlns:a16="http://schemas.microsoft.com/office/drawing/2014/main" id="{AD1A8A5A-9073-48DC-911F-6535BC33DD0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492" name="Text Box 46">
          <a:extLst>
            <a:ext uri="{FF2B5EF4-FFF2-40B4-BE49-F238E27FC236}">
              <a16:creationId xmlns:a16="http://schemas.microsoft.com/office/drawing/2014/main" id="{603E5B53-9B4D-4FAF-814B-F9132533702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493" name="Text Box 47">
          <a:extLst>
            <a:ext uri="{FF2B5EF4-FFF2-40B4-BE49-F238E27FC236}">
              <a16:creationId xmlns:a16="http://schemas.microsoft.com/office/drawing/2014/main" id="{6AC93E59-512A-4FE0-BDA7-A91350DAD2C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494" name="Text Box 48">
          <a:extLst>
            <a:ext uri="{FF2B5EF4-FFF2-40B4-BE49-F238E27FC236}">
              <a16:creationId xmlns:a16="http://schemas.microsoft.com/office/drawing/2014/main" id="{30848074-EDEF-4694-A0AA-707527CBC71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495" name="Text Box 55">
          <a:extLst>
            <a:ext uri="{FF2B5EF4-FFF2-40B4-BE49-F238E27FC236}">
              <a16:creationId xmlns:a16="http://schemas.microsoft.com/office/drawing/2014/main" id="{587008B8-C7FC-449A-8140-215C5644FCD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496" name="Text Box 56">
          <a:extLst>
            <a:ext uri="{FF2B5EF4-FFF2-40B4-BE49-F238E27FC236}">
              <a16:creationId xmlns:a16="http://schemas.microsoft.com/office/drawing/2014/main" id="{1B336941-5414-4E58-AEFC-A09AD29FB06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497" name="Text Box 57">
          <a:extLst>
            <a:ext uri="{FF2B5EF4-FFF2-40B4-BE49-F238E27FC236}">
              <a16:creationId xmlns:a16="http://schemas.microsoft.com/office/drawing/2014/main" id="{95D11350-2EDB-4E91-9FA8-28938C116C7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498" name="Text Box 58">
          <a:extLst>
            <a:ext uri="{FF2B5EF4-FFF2-40B4-BE49-F238E27FC236}">
              <a16:creationId xmlns:a16="http://schemas.microsoft.com/office/drawing/2014/main" id="{9BA9B13D-A064-4890-9AF7-68130B104BD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499" name="Text Box 59">
          <a:extLst>
            <a:ext uri="{FF2B5EF4-FFF2-40B4-BE49-F238E27FC236}">
              <a16:creationId xmlns:a16="http://schemas.microsoft.com/office/drawing/2014/main" id="{EAAB0D9A-4B98-4428-B46C-3AA93600874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500" name="Text Box 60">
          <a:extLst>
            <a:ext uri="{FF2B5EF4-FFF2-40B4-BE49-F238E27FC236}">
              <a16:creationId xmlns:a16="http://schemas.microsoft.com/office/drawing/2014/main" id="{30A85E70-84E2-4FB3-B549-82E0D8218EE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501" name="Text Box 61">
          <a:extLst>
            <a:ext uri="{FF2B5EF4-FFF2-40B4-BE49-F238E27FC236}">
              <a16:creationId xmlns:a16="http://schemas.microsoft.com/office/drawing/2014/main" id="{C7738647-68B6-46E6-B3DC-55AFB019145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502" name="Text Box 62">
          <a:extLst>
            <a:ext uri="{FF2B5EF4-FFF2-40B4-BE49-F238E27FC236}">
              <a16:creationId xmlns:a16="http://schemas.microsoft.com/office/drawing/2014/main" id="{5B6DFF22-DDF3-4FCC-A2F9-4988BDC5683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503" name="Text Box 63">
          <a:extLst>
            <a:ext uri="{FF2B5EF4-FFF2-40B4-BE49-F238E27FC236}">
              <a16:creationId xmlns:a16="http://schemas.microsoft.com/office/drawing/2014/main" id="{5B917FC1-EE8F-4D96-AB56-BB4B1E2FEA6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504" name="Text Box 64">
          <a:extLst>
            <a:ext uri="{FF2B5EF4-FFF2-40B4-BE49-F238E27FC236}">
              <a16:creationId xmlns:a16="http://schemas.microsoft.com/office/drawing/2014/main" id="{E9AE6038-2698-4FF8-86A3-0A4FE625656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505" name="Text Box 66">
          <a:extLst>
            <a:ext uri="{FF2B5EF4-FFF2-40B4-BE49-F238E27FC236}">
              <a16:creationId xmlns:a16="http://schemas.microsoft.com/office/drawing/2014/main" id="{899FA896-767A-4E27-B005-F50DDFDC630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506" name="Text Box 67">
          <a:extLst>
            <a:ext uri="{FF2B5EF4-FFF2-40B4-BE49-F238E27FC236}">
              <a16:creationId xmlns:a16="http://schemas.microsoft.com/office/drawing/2014/main" id="{3611B794-B132-4F3C-B8BC-F45F75F29D7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507" name="Text Box 68">
          <a:extLst>
            <a:ext uri="{FF2B5EF4-FFF2-40B4-BE49-F238E27FC236}">
              <a16:creationId xmlns:a16="http://schemas.microsoft.com/office/drawing/2014/main" id="{59866132-B5B8-4FC3-B575-83F475FE5C7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508" name="Text Box 69">
          <a:extLst>
            <a:ext uri="{FF2B5EF4-FFF2-40B4-BE49-F238E27FC236}">
              <a16:creationId xmlns:a16="http://schemas.microsoft.com/office/drawing/2014/main" id="{E3110E32-8D6D-4710-8771-6DA368F996D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509" name="Text Box 70">
          <a:extLst>
            <a:ext uri="{FF2B5EF4-FFF2-40B4-BE49-F238E27FC236}">
              <a16:creationId xmlns:a16="http://schemas.microsoft.com/office/drawing/2014/main" id="{A2B2A275-221D-456E-A6A3-94EDC5C1B07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510" name="Text Box 71">
          <a:extLst>
            <a:ext uri="{FF2B5EF4-FFF2-40B4-BE49-F238E27FC236}">
              <a16:creationId xmlns:a16="http://schemas.microsoft.com/office/drawing/2014/main" id="{F00FF039-BE91-4185-BB2B-AD37A47089C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511" name="Text Box 72">
          <a:extLst>
            <a:ext uri="{FF2B5EF4-FFF2-40B4-BE49-F238E27FC236}">
              <a16:creationId xmlns:a16="http://schemas.microsoft.com/office/drawing/2014/main" id="{485281AD-EE12-4577-9443-66701D4B1D7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512" name="Text Box 73">
          <a:extLst>
            <a:ext uri="{FF2B5EF4-FFF2-40B4-BE49-F238E27FC236}">
              <a16:creationId xmlns:a16="http://schemas.microsoft.com/office/drawing/2014/main" id="{86D36392-D6F5-4761-A7F5-9F1B6DB69FD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513" name="Text Box 74">
          <a:extLst>
            <a:ext uri="{FF2B5EF4-FFF2-40B4-BE49-F238E27FC236}">
              <a16:creationId xmlns:a16="http://schemas.microsoft.com/office/drawing/2014/main" id="{9F813314-8CC2-4BBF-B39F-E4E7826DE01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514" name="Text Box 75">
          <a:extLst>
            <a:ext uri="{FF2B5EF4-FFF2-40B4-BE49-F238E27FC236}">
              <a16:creationId xmlns:a16="http://schemas.microsoft.com/office/drawing/2014/main" id="{4CED0B51-048A-40C7-B20A-E9ADEF74772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515" name="Text Box 77">
          <a:extLst>
            <a:ext uri="{FF2B5EF4-FFF2-40B4-BE49-F238E27FC236}">
              <a16:creationId xmlns:a16="http://schemas.microsoft.com/office/drawing/2014/main" id="{27ED1598-0141-4D5A-AC90-4CE539BBEB1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516" name="Text Box 78">
          <a:extLst>
            <a:ext uri="{FF2B5EF4-FFF2-40B4-BE49-F238E27FC236}">
              <a16:creationId xmlns:a16="http://schemas.microsoft.com/office/drawing/2014/main" id="{147EF64A-B797-4E89-9047-46889D6B38F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517" name="Text Box 80">
          <a:extLst>
            <a:ext uri="{FF2B5EF4-FFF2-40B4-BE49-F238E27FC236}">
              <a16:creationId xmlns:a16="http://schemas.microsoft.com/office/drawing/2014/main" id="{66E2B54A-DD1D-48D0-914F-C725D28D481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518" name="Text Box 8">
          <a:extLst>
            <a:ext uri="{FF2B5EF4-FFF2-40B4-BE49-F238E27FC236}">
              <a16:creationId xmlns:a16="http://schemas.microsoft.com/office/drawing/2014/main" id="{2583EC34-0C5D-486F-9C2C-C05A81AD022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519" name="Text Box 9">
          <a:extLst>
            <a:ext uri="{FF2B5EF4-FFF2-40B4-BE49-F238E27FC236}">
              <a16:creationId xmlns:a16="http://schemas.microsoft.com/office/drawing/2014/main" id="{BAF8E6A2-0853-4B5F-A7F8-6F4CC9448C7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520" name="Text Box 10">
          <a:extLst>
            <a:ext uri="{FF2B5EF4-FFF2-40B4-BE49-F238E27FC236}">
              <a16:creationId xmlns:a16="http://schemas.microsoft.com/office/drawing/2014/main" id="{9191EB8C-D9DD-4556-9755-C032EFF394E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521" name="Text Box 11">
          <a:extLst>
            <a:ext uri="{FF2B5EF4-FFF2-40B4-BE49-F238E27FC236}">
              <a16:creationId xmlns:a16="http://schemas.microsoft.com/office/drawing/2014/main" id="{472DCC2A-3D97-47C3-B12A-566EE1608A5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522" name="Text Box 12">
          <a:extLst>
            <a:ext uri="{FF2B5EF4-FFF2-40B4-BE49-F238E27FC236}">
              <a16:creationId xmlns:a16="http://schemas.microsoft.com/office/drawing/2014/main" id="{6996B148-1C42-43F8-9239-B41B2E9DB1A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523" name="Text Box 49">
          <a:extLst>
            <a:ext uri="{FF2B5EF4-FFF2-40B4-BE49-F238E27FC236}">
              <a16:creationId xmlns:a16="http://schemas.microsoft.com/office/drawing/2014/main" id="{77D1999B-A1C9-4118-8269-522F52A1255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524" name="Text Box 50">
          <a:extLst>
            <a:ext uri="{FF2B5EF4-FFF2-40B4-BE49-F238E27FC236}">
              <a16:creationId xmlns:a16="http://schemas.microsoft.com/office/drawing/2014/main" id="{ABE3044D-3A2B-4B5D-892E-4BD42D704A9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525" name="Text Box 52">
          <a:extLst>
            <a:ext uri="{FF2B5EF4-FFF2-40B4-BE49-F238E27FC236}">
              <a16:creationId xmlns:a16="http://schemas.microsoft.com/office/drawing/2014/main" id="{A7A8B847-C459-4487-A377-CFBE19D5940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526" name="Text Box 53">
          <a:extLst>
            <a:ext uri="{FF2B5EF4-FFF2-40B4-BE49-F238E27FC236}">
              <a16:creationId xmlns:a16="http://schemas.microsoft.com/office/drawing/2014/main" id="{E3D8BABE-E3FA-4B8D-BB1B-81A209118FE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527" name="Text Box 39">
          <a:extLst>
            <a:ext uri="{FF2B5EF4-FFF2-40B4-BE49-F238E27FC236}">
              <a16:creationId xmlns:a16="http://schemas.microsoft.com/office/drawing/2014/main" id="{6A84AE48-0C8E-4587-A309-E98C5997796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528" name="Text Box 40">
          <a:extLst>
            <a:ext uri="{FF2B5EF4-FFF2-40B4-BE49-F238E27FC236}">
              <a16:creationId xmlns:a16="http://schemas.microsoft.com/office/drawing/2014/main" id="{B8117681-8DAE-45F6-9F8B-046A0148873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529" name="Text Box 41">
          <a:extLst>
            <a:ext uri="{FF2B5EF4-FFF2-40B4-BE49-F238E27FC236}">
              <a16:creationId xmlns:a16="http://schemas.microsoft.com/office/drawing/2014/main" id="{9BEB7978-A391-46BC-9ECB-795075C7E5B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530" name="Text Box 42">
          <a:extLst>
            <a:ext uri="{FF2B5EF4-FFF2-40B4-BE49-F238E27FC236}">
              <a16:creationId xmlns:a16="http://schemas.microsoft.com/office/drawing/2014/main" id="{7BA82AE1-3267-4A7E-B26D-F0BEA6106D2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531" name="Text Box 43">
          <a:extLst>
            <a:ext uri="{FF2B5EF4-FFF2-40B4-BE49-F238E27FC236}">
              <a16:creationId xmlns:a16="http://schemas.microsoft.com/office/drawing/2014/main" id="{01B9FC1A-EB60-4C4B-8566-24DFF7AD6A4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532" name="Text Box 44">
          <a:extLst>
            <a:ext uri="{FF2B5EF4-FFF2-40B4-BE49-F238E27FC236}">
              <a16:creationId xmlns:a16="http://schemas.microsoft.com/office/drawing/2014/main" id="{DB9B072F-691B-43C9-B53A-6C833BC5035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533" name="Text Box 45">
          <a:extLst>
            <a:ext uri="{FF2B5EF4-FFF2-40B4-BE49-F238E27FC236}">
              <a16:creationId xmlns:a16="http://schemas.microsoft.com/office/drawing/2014/main" id="{07869C89-69BC-48FA-8145-20C051ADD69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534" name="Text Box 46">
          <a:extLst>
            <a:ext uri="{FF2B5EF4-FFF2-40B4-BE49-F238E27FC236}">
              <a16:creationId xmlns:a16="http://schemas.microsoft.com/office/drawing/2014/main" id="{4E34ED1B-0C75-40D4-AA4C-A4BF0D90F10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535" name="Text Box 47">
          <a:extLst>
            <a:ext uri="{FF2B5EF4-FFF2-40B4-BE49-F238E27FC236}">
              <a16:creationId xmlns:a16="http://schemas.microsoft.com/office/drawing/2014/main" id="{87EFF920-DE6A-44AB-99CC-35CCF4CD78F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536" name="Text Box 48">
          <a:extLst>
            <a:ext uri="{FF2B5EF4-FFF2-40B4-BE49-F238E27FC236}">
              <a16:creationId xmlns:a16="http://schemas.microsoft.com/office/drawing/2014/main" id="{B2F36617-E76F-40BB-84FC-52231F97DFC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537" name="Text Box 55">
          <a:extLst>
            <a:ext uri="{FF2B5EF4-FFF2-40B4-BE49-F238E27FC236}">
              <a16:creationId xmlns:a16="http://schemas.microsoft.com/office/drawing/2014/main" id="{0F39CF12-2CBF-44AC-AD23-EB3CCB03A2F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538" name="Text Box 56">
          <a:extLst>
            <a:ext uri="{FF2B5EF4-FFF2-40B4-BE49-F238E27FC236}">
              <a16:creationId xmlns:a16="http://schemas.microsoft.com/office/drawing/2014/main" id="{EFBF40C7-A5C7-4B19-9C58-6AC512ECE6F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539" name="Text Box 57">
          <a:extLst>
            <a:ext uri="{FF2B5EF4-FFF2-40B4-BE49-F238E27FC236}">
              <a16:creationId xmlns:a16="http://schemas.microsoft.com/office/drawing/2014/main" id="{A68C64C3-0520-4A64-BF5C-FE204BD8FC6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540" name="Text Box 58">
          <a:extLst>
            <a:ext uri="{FF2B5EF4-FFF2-40B4-BE49-F238E27FC236}">
              <a16:creationId xmlns:a16="http://schemas.microsoft.com/office/drawing/2014/main" id="{2887FDBF-CCAB-477B-8A87-5CDD195365B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541" name="Text Box 59">
          <a:extLst>
            <a:ext uri="{FF2B5EF4-FFF2-40B4-BE49-F238E27FC236}">
              <a16:creationId xmlns:a16="http://schemas.microsoft.com/office/drawing/2014/main" id="{6E8E2766-FFB2-491A-8CE7-D25FFB0BD34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542" name="Text Box 60">
          <a:extLst>
            <a:ext uri="{FF2B5EF4-FFF2-40B4-BE49-F238E27FC236}">
              <a16:creationId xmlns:a16="http://schemas.microsoft.com/office/drawing/2014/main" id="{1483F0B8-1B27-47BD-8E30-BC385DCC064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543" name="Text Box 61">
          <a:extLst>
            <a:ext uri="{FF2B5EF4-FFF2-40B4-BE49-F238E27FC236}">
              <a16:creationId xmlns:a16="http://schemas.microsoft.com/office/drawing/2014/main" id="{63DFB4A7-6F65-48D9-B529-FBF2D89259C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544" name="Text Box 62">
          <a:extLst>
            <a:ext uri="{FF2B5EF4-FFF2-40B4-BE49-F238E27FC236}">
              <a16:creationId xmlns:a16="http://schemas.microsoft.com/office/drawing/2014/main" id="{8B4D7AD1-6D3A-421D-A335-1EA8FA6B022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545" name="Text Box 63">
          <a:extLst>
            <a:ext uri="{FF2B5EF4-FFF2-40B4-BE49-F238E27FC236}">
              <a16:creationId xmlns:a16="http://schemas.microsoft.com/office/drawing/2014/main" id="{2E5C6B0D-0609-4B03-8D04-AEE5CB3A6FF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546" name="Text Box 64">
          <a:extLst>
            <a:ext uri="{FF2B5EF4-FFF2-40B4-BE49-F238E27FC236}">
              <a16:creationId xmlns:a16="http://schemas.microsoft.com/office/drawing/2014/main" id="{7BC68155-283F-41D3-B848-EA71121F7C1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547" name="Text Box 66">
          <a:extLst>
            <a:ext uri="{FF2B5EF4-FFF2-40B4-BE49-F238E27FC236}">
              <a16:creationId xmlns:a16="http://schemas.microsoft.com/office/drawing/2014/main" id="{D476CE90-5F41-412D-ACB6-2F1849C54E6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548" name="Text Box 67">
          <a:extLst>
            <a:ext uri="{FF2B5EF4-FFF2-40B4-BE49-F238E27FC236}">
              <a16:creationId xmlns:a16="http://schemas.microsoft.com/office/drawing/2014/main" id="{A769426E-286B-4D8C-BA04-4B13C53E46C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549" name="Text Box 68">
          <a:extLst>
            <a:ext uri="{FF2B5EF4-FFF2-40B4-BE49-F238E27FC236}">
              <a16:creationId xmlns:a16="http://schemas.microsoft.com/office/drawing/2014/main" id="{40ACA047-8C72-421E-971B-C31B726A4D7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550" name="Text Box 69">
          <a:extLst>
            <a:ext uri="{FF2B5EF4-FFF2-40B4-BE49-F238E27FC236}">
              <a16:creationId xmlns:a16="http://schemas.microsoft.com/office/drawing/2014/main" id="{810DAD49-7688-47E7-8826-19896FD3303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551" name="Text Box 70">
          <a:extLst>
            <a:ext uri="{FF2B5EF4-FFF2-40B4-BE49-F238E27FC236}">
              <a16:creationId xmlns:a16="http://schemas.microsoft.com/office/drawing/2014/main" id="{8C99A5CB-FB6A-4467-9F0E-04D72B1FF7B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552" name="Text Box 71">
          <a:extLst>
            <a:ext uri="{FF2B5EF4-FFF2-40B4-BE49-F238E27FC236}">
              <a16:creationId xmlns:a16="http://schemas.microsoft.com/office/drawing/2014/main" id="{7B5E04C5-6B79-4F00-B423-0F83A06AAF1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553" name="Text Box 72">
          <a:extLst>
            <a:ext uri="{FF2B5EF4-FFF2-40B4-BE49-F238E27FC236}">
              <a16:creationId xmlns:a16="http://schemas.microsoft.com/office/drawing/2014/main" id="{FDB4AAB6-0DBF-4E56-84F9-D99DC5DB57C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554" name="Text Box 73">
          <a:extLst>
            <a:ext uri="{FF2B5EF4-FFF2-40B4-BE49-F238E27FC236}">
              <a16:creationId xmlns:a16="http://schemas.microsoft.com/office/drawing/2014/main" id="{D359B20E-FCC6-46C8-B1F2-F3E6FA24A86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555" name="Text Box 74">
          <a:extLst>
            <a:ext uri="{FF2B5EF4-FFF2-40B4-BE49-F238E27FC236}">
              <a16:creationId xmlns:a16="http://schemas.microsoft.com/office/drawing/2014/main" id="{9B08167D-8BBF-4D26-86EE-122249D2804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556" name="Text Box 75">
          <a:extLst>
            <a:ext uri="{FF2B5EF4-FFF2-40B4-BE49-F238E27FC236}">
              <a16:creationId xmlns:a16="http://schemas.microsoft.com/office/drawing/2014/main" id="{D0E36FC2-7FD1-4903-8A54-7F4CC60EE90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557" name="Text Box 77">
          <a:extLst>
            <a:ext uri="{FF2B5EF4-FFF2-40B4-BE49-F238E27FC236}">
              <a16:creationId xmlns:a16="http://schemas.microsoft.com/office/drawing/2014/main" id="{8134250B-FCA2-41A2-91E7-18563A78374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558" name="Text Box 78">
          <a:extLst>
            <a:ext uri="{FF2B5EF4-FFF2-40B4-BE49-F238E27FC236}">
              <a16:creationId xmlns:a16="http://schemas.microsoft.com/office/drawing/2014/main" id="{8DD63AF9-059B-4C0E-A65D-01D04B08210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559" name="Text Box 80">
          <a:extLst>
            <a:ext uri="{FF2B5EF4-FFF2-40B4-BE49-F238E27FC236}">
              <a16:creationId xmlns:a16="http://schemas.microsoft.com/office/drawing/2014/main" id="{4F942892-5DF3-4180-8572-1007A2B321B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560" name="Text Box 81">
          <a:extLst>
            <a:ext uri="{FF2B5EF4-FFF2-40B4-BE49-F238E27FC236}">
              <a16:creationId xmlns:a16="http://schemas.microsoft.com/office/drawing/2014/main" id="{98780FC5-C2EF-415F-A29E-4FE9F4C3754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561" name="Text Box 39">
          <a:extLst>
            <a:ext uri="{FF2B5EF4-FFF2-40B4-BE49-F238E27FC236}">
              <a16:creationId xmlns:a16="http://schemas.microsoft.com/office/drawing/2014/main" id="{7E22D360-0870-47F3-A6FC-84DB1B77A17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562" name="Text Box 40">
          <a:extLst>
            <a:ext uri="{FF2B5EF4-FFF2-40B4-BE49-F238E27FC236}">
              <a16:creationId xmlns:a16="http://schemas.microsoft.com/office/drawing/2014/main" id="{BCD7FBCA-A88D-43FF-A2E1-FB74BE98DF8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563" name="Text Box 41">
          <a:extLst>
            <a:ext uri="{FF2B5EF4-FFF2-40B4-BE49-F238E27FC236}">
              <a16:creationId xmlns:a16="http://schemas.microsoft.com/office/drawing/2014/main" id="{10A02D20-A36C-4BE9-ABE2-48244356819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564" name="Text Box 42">
          <a:extLst>
            <a:ext uri="{FF2B5EF4-FFF2-40B4-BE49-F238E27FC236}">
              <a16:creationId xmlns:a16="http://schemas.microsoft.com/office/drawing/2014/main" id="{96CBDE34-3AD7-4811-BEF2-65FBEE0B34C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565" name="Text Box 43">
          <a:extLst>
            <a:ext uri="{FF2B5EF4-FFF2-40B4-BE49-F238E27FC236}">
              <a16:creationId xmlns:a16="http://schemas.microsoft.com/office/drawing/2014/main" id="{682BA4E4-717D-4241-9FA6-80A09A4857E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566" name="Text Box 44">
          <a:extLst>
            <a:ext uri="{FF2B5EF4-FFF2-40B4-BE49-F238E27FC236}">
              <a16:creationId xmlns:a16="http://schemas.microsoft.com/office/drawing/2014/main" id="{A8267AE8-D4AA-4AE7-8D1A-F87D0F2E2B0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567" name="Text Box 45">
          <a:extLst>
            <a:ext uri="{FF2B5EF4-FFF2-40B4-BE49-F238E27FC236}">
              <a16:creationId xmlns:a16="http://schemas.microsoft.com/office/drawing/2014/main" id="{679E8598-8449-49FB-A33D-BDB10E28231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568" name="Text Box 46">
          <a:extLst>
            <a:ext uri="{FF2B5EF4-FFF2-40B4-BE49-F238E27FC236}">
              <a16:creationId xmlns:a16="http://schemas.microsoft.com/office/drawing/2014/main" id="{57383029-4FC6-4C57-BC23-10281BBC0C3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569" name="Text Box 47">
          <a:extLst>
            <a:ext uri="{FF2B5EF4-FFF2-40B4-BE49-F238E27FC236}">
              <a16:creationId xmlns:a16="http://schemas.microsoft.com/office/drawing/2014/main" id="{72BF8C30-EB6C-4D94-87A3-51BB07881F5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570" name="Text Box 48">
          <a:extLst>
            <a:ext uri="{FF2B5EF4-FFF2-40B4-BE49-F238E27FC236}">
              <a16:creationId xmlns:a16="http://schemas.microsoft.com/office/drawing/2014/main" id="{6D3117BE-AE70-40ED-9A63-2754C6B1D6B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571" name="Text Box 55">
          <a:extLst>
            <a:ext uri="{FF2B5EF4-FFF2-40B4-BE49-F238E27FC236}">
              <a16:creationId xmlns:a16="http://schemas.microsoft.com/office/drawing/2014/main" id="{F5FD10E9-DEBF-4D38-B96E-136BF2600DC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572" name="Text Box 56">
          <a:extLst>
            <a:ext uri="{FF2B5EF4-FFF2-40B4-BE49-F238E27FC236}">
              <a16:creationId xmlns:a16="http://schemas.microsoft.com/office/drawing/2014/main" id="{DCC62467-87FC-49FE-9FC7-9DBC20018CF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573" name="Text Box 57">
          <a:extLst>
            <a:ext uri="{FF2B5EF4-FFF2-40B4-BE49-F238E27FC236}">
              <a16:creationId xmlns:a16="http://schemas.microsoft.com/office/drawing/2014/main" id="{B6EF3F64-6C99-4B0C-A391-F694F5E68D5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574" name="Text Box 58">
          <a:extLst>
            <a:ext uri="{FF2B5EF4-FFF2-40B4-BE49-F238E27FC236}">
              <a16:creationId xmlns:a16="http://schemas.microsoft.com/office/drawing/2014/main" id="{724DBD4F-8A8A-46B1-9066-737F60B6D46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575" name="Text Box 59">
          <a:extLst>
            <a:ext uri="{FF2B5EF4-FFF2-40B4-BE49-F238E27FC236}">
              <a16:creationId xmlns:a16="http://schemas.microsoft.com/office/drawing/2014/main" id="{85278C95-D979-4477-A430-E8EAF498B31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576" name="Text Box 60">
          <a:extLst>
            <a:ext uri="{FF2B5EF4-FFF2-40B4-BE49-F238E27FC236}">
              <a16:creationId xmlns:a16="http://schemas.microsoft.com/office/drawing/2014/main" id="{46402973-D7C2-4D63-AA3C-10FC7DE1067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577" name="Text Box 61">
          <a:extLst>
            <a:ext uri="{FF2B5EF4-FFF2-40B4-BE49-F238E27FC236}">
              <a16:creationId xmlns:a16="http://schemas.microsoft.com/office/drawing/2014/main" id="{AA71F282-296E-489F-90F1-483D7330805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578" name="Text Box 62">
          <a:extLst>
            <a:ext uri="{FF2B5EF4-FFF2-40B4-BE49-F238E27FC236}">
              <a16:creationId xmlns:a16="http://schemas.microsoft.com/office/drawing/2014/main" id="{32889F8D-6F6C-42F3-BADF-EBD1C6E1CD3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579" name="Text Box 63">
          <a:extLst>
            <a:ext uri="{FF2B5EF4-FFF2-40B4-BE49-F238E27FC236}">
              <a16:creationId xmlns:a16="http://schemas.microsoft.com/office/drawing/2014/main" id="{E9EE3D79-A5EF-4B10-AF63-5693B644E94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580" name="Text Box 64">
          <a:extLst>
            <a:ext uri="{FF2B5EF4-FFF2-40B4-BE49-F238E27FC236}">
              <a16:creationId xmlns:a16="http://schemas.microsoft.com/office/drawing/2014/main" id="{24C9D717-2FC7-49EF-A8B6-8793DAB44E4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581" name="Text Box 66">
          <a:extLst>
            <a:ext uri="{FF2B5EF4-FFF2-40B4-BE49-F238E27FC236}">
              <a16:creationId xmlns:a16="http://schemas.microsoft.com/office/drawing/2014/main" id="{D8617E44-7051-40DA-B1E1-073748C5A03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582" name="Text Box 67">
          <a:extLst>
            <a:ext uri="{FF2B5EF4-FFF2-40B4-BE49-F238E27FC236}">
              <a16:creationId xmlns:a16="http://schemas.microsoft.com/office/drawing/2014/main" id="{559F45ED-4990-46A1-8846-851920A351F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583" name="Text Box 68">
          <a:extLst>
            <a:ext uri="{FF2B5EF4-FFF2-40B4-BE49-F238E27FC236}">
              <a16:creationId xmlns:a16="http://schemas.microsoft.com/office/drawing/2014/main" id="{E5606B25-A88F-4E50-9183-E9067AD0D5A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584" name="Text Box 69">
          <a:extLst>
            <a:ext uri="{FF2B5EF4-FFF2-40B4-BE49-F238E27FC236}">
              <a16:creationId xmlns:a16="http://schemas.microsoft.com/office/drawing/2014/main" id="{6CFB9625-49F3-4D4C-8A15-340ABC74E55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585" name="Text Box 70">
          <a:extLst>
            <a:ext uri="{FF2B5EF4-FFF2-40B4-BE49-F238E27FC236}">
              <a16:creationId xmlns:a16="http://schemas.microsoft.com/office/drawing/2014/main" id="{D3A6BF90-27C0-4275-B92B-0247D568900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586" name="Text Box 71">
          <a:extLst>
            <a:ext uri="{FF2B5EF4-FFF2-40B4-BE49-F238E27FC236}">
              <a16:creationId xmlns:a16="http://schemas.microsoft.com/office/drawing/2014/main" id="{E658C486-B92F-4D9E-B1B8-ED24E0A7F4F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587" name="Text Box 72">
          <a:extLst>
            <a:ext uri="{FF2B5EF4-FFF2-40B4-BE49-F238E27FC236}">
              <a16:creationId xmlns:a16="http://schemas.microsoft.com/office/drawing/2014/main" id="{27815C90-EC46-4F1B-8353-66A62E85A73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588" name="Text Box 73">
          <a:extLst>
            <a:ext uri="{FF2B5EF4-FFF2-40B4-BE49-F238E27FC236}">
              <a16:creationId xmlns:a16="http://schemas.microsoft.com/office/drawing/2014/main" id="{109B34CE-6EC6-4042-9423-B9581578D1A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589" name="Text Box 74">
          <a:extLst>
            <a:ext uri="{FF2B5EF4-FFF2-40B4-BE49-F238E27FC236}">
              <a16:creationId xmlns:a16="http://schemas.microsoft.com/office/drawing/2014/main" id="{925EC5A2-5CAE-4423-BEA5-FC8E6C2596A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590" name="Text Box 75">
          <a:extLst>
            <a:ext uri="{FF2B5EF4-FFF2-40B4-BE49-F238E27FC236}">
              <a16:creationId xmlns:a16="http://schemas.microsoft.com/office/drawing/2014/main" id="{A9C1E4F0-B5A5-4CA3-9DB4-C264379A579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591" name="Text Box 77">
          <a:extLst>
            <a:ext uri="{FF2B5EF4-FFF2-40B4-BE49-F238E27FC236}">
              <a16:creationId xmlns:a16="http://schemas.microsoft.com/office/drawing/2014/main" id="{3EC05FD3-02D1-440F-8F00-48512FFE17B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592" name="Text Box 78">
          <a:extLst>
            <a:ext uri="{FF2B5EF4-FFF2-40B4-BE49-F238E27FC236}">
              <a16:creationId xmlns:a16="http://schemas.microsoft.com/office/drawing/2014/main" id="{9BC6BD59-0618-4C31-AC3C-6D61E05D818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593" name="Text Box 80">
          <a:extLst>
            <a:ext uri="{FF2B5EF4-FFF2-40B4-BE49-F238E27FC236}">
              <a16:creationId xmlns:a16="http://schemas.microsoft.com/office/drawing/2014/main" id="{8AAD245D-193D-4B9B-877C-305A9FC2A8C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594" name="Text Box 81">
          <a:extLst>
            <a:ext uri="{FF2B5EF4-FFF2-40B4-BE49-F238E27FC236}">
              <a16:creationId xmlns:a16="http://schemas.microsoft.com/office/drawing/2014/main" id="{4DF60C15-ACC1-43F1-BDA3-48A0D1F9833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595" name="Text Box 39">
          <a:extLst>
            <a:ext uri="{FF2B5EF4-FFF2-40B4-BE49-F238E27FC236}">
              <a16:creationId xmlns:a16="http://schemas.microsoft.com/office/drawing/2014/main" id="{2EBEAD21-CB8B-476F-9803-4FB67497699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596" name="Text Box 40">
          <a:extLst>
            <a:ext uri="{FF2B5EF4-FFF2-40B4-BE49-F238E27FC236}">
              <a16:creationId xmlns:a16="http://schemas.microsoft.com/office/drawing/2014/main" id="{86863AC4-CFC9-49E2-8AE9-00DEA247460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597" name="Text Box 41">
          <a:extLst>
            <a:ext uri="{FF2B5EF4-FFF2-40B4-BE49-F238E27FC236}">
              <a16:creationId xmlns:a16="http://schemas.microsoft.com/office/drawing/2014/main" id="{35679F1C-2450-4A5B-AD3A-61510B30D0B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598" name="Text Box 42">
          <a:extLst>
            <a:ext uri="{FF2B5EF4-FFF2-40B4-BE49-F238E27FC236}">
              <a16:creationId xmlns:a16="http://schemas.microsoft.com/office/drawing/2014/main" id="{2DFF43B8-EBFC-48A2-9605-B8747729DC7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599" name="Text Box 43">
          <a:extLst>
            <a:ext uri="{FF2B5EF4-FFF2-40B4-BE49-F238E27FC236}">
              <a16:creationId xmlns:a16="http://schemas.microsoft.com/office/drawing/2014/main" id="{2E2CEE40-73FB-4236-AB95-FC9211C6C6B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600" name="Text Box 44">
          <a:extLst>
            <a:ext uri="{FF2B5EF4-FFF2-40B4-BE49-F238E27FC236}">
              <a16:creationId xmlns:a16="http://schemas.microsoft.com/office/drawing/2014/main" id="{B17E0794-3B22-467C-961A-58D7364BE32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601" name="Text Box 45">
          <a:extLst>
            <a:ext uri="{FF2B5EF4-FFF2-40B4-BE49-F238E27FC236}">
              <a16:creationId xmlns:a16="http://schemas.microsoft.com/office/drawing/2014/main" id="{EB4DAA75-AD3E-43EA-B7E5-36938CD1710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602" name="Text Box 46">
          <a:extLst>
            <a:ext uri="{FF2B5EF4-FFF2-40B4-BE49-F238E27FC236}">
              <a16:creationId xmlns:a16="http://schemas.microsoft.com/office/drawing/2014/main" id="{AE21EDD1-FE79-4F32-A792-1C589BB6700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603" name="Text Box 47">
          <a:extLst>
            <a:ext uri="{FF2B5EF4-FFF2-40B4-BE49-F238E27FC236}">
              <a16:creationId xmlns:a16="http://schemas.microsoft.com/office/drawing/2014/main" id="{A79CB484-B490-44F6-AA64-8AA4BBB8BDC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604" name="Text Box 48">
          <a:extLst>
            <a:ext uri="{FF2B5EF4-FFF2-40B4-BE49-F238E27FC236}">
              <a16:creationId xmlns:a16="http://schemas.microsoft.com/office/drawing/2014/main" id="{4C7A0F19-B5A9-4125-8B32-8C434297B0C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605" name="Text Box 55">
          <a:extLst>
            <a:ext uri="{FF2B5EF4-FFF2-40B4-BE49-F238E27FC236}">
              <a16:creationId xmlns:a16="http://schemas.microsoft.com/office/drawing/2014/main" id="{E3A0CFD2-4618-4FE6-BB9E-63407855A2B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606" name="Text Box 56">
          <a:extLst>
            <a:ext uri="{FF2B5EF4-FFF2-40B4-BE49-F238E27FC236}">
              <a16:creationId xmlns:a16="http://schemas.microsoft.com/office/drawing/2014/main" id="{7135FE0A-8DB9-4B44-B0CE-0AFB373E15C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607" name="Text Box 57">
          <a:extLst>
            <a:ext uri="{FF2B5EF4-FFF2-40B4-BE49-F238E27FC236}">
              <a16:creationId xmlns:a16="http://schemas.microsoft.com/office/drawing/2014/main" id="{5D4F71A4-BCC1-4622-98B4-78B2C92B13B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608" name="Text Box 58">
          <a:extLst>
            <a:ext uri="{FF2B5EF4-FFF2-40B4-BE49-F238E27FC236}">
              <a16:creationId xmlns:a16="http://schemas.microsoft.com/office/drawing/2014/main" id="{D3A53B29-AF21-4180-BA2D-BDA328616B0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609" name="Text Box 59">
          <a:extLst>
            <a:ext uri="{FF2B5EF4-FFF2-40B4-BE49-F238E27FC236}">
              <a16:creationId xmlns:a16="http://schemas.microsoft.com/office/drawing/2014/main" id="{C66FC76C-935A-45A4-946B-3895BD3CE25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610" name="Text Box 60">
          <a:extLst>
            <a:ext uri="{FF2B5EF4-FFF2-40B4-BE49-F238E27FC236}">
              <a16:creationId xmlns:a16="http://schemas.microsoft.com/office/drawing/2014/main" id="{CC67F47B-6DE9-45AC-AB6A-C440BB1135F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611" name="Text Box 61">
          <a:extLst>
            <a:ext uri="{FF2B5EF4-FFF2-40B4-BE49-F238E27FC236}">
              <a16:creationId xmlns:a16="http://schemas.microsoft.com/office/drawing/2014/main" id="{B6B3A5A6-698E-41E7-9393-99B75F29ED5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612" name="Text Box 62">
          <a:extLst>
            <a:ext uri="{FF2B5EF4-FFF2-40B4-BE49-F238E27FC236}">
              <a16:creationId xmlns:a16="http://schemas.microsoft.com/office/drawing/2014/main" id="{5C51A1C9-5907-4B9F-9508-42D62DA1095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613" name="Text Box 63">
          <a:extLst>
            <a:ext uri="{FF2B5EF4-FFF2-40B4-BE49-F238E27FC236}">
              <a16:creationId xmlns:a16="http://schemas.microsoft.com/office/drawing/2014/main" id="{AEC5362E-C05E-421B-95AA-5398D0F0448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614" name="Text Box 64">
          <a:extLst>
            <a:ext uri="{FF2B5EF4-FFF2-40B4-BE49-F238E27FC236}">
              <a16:creationId xmlns:a16="http://schemas.microsoft.com/office/drawing/2014/main" id="{1368F818-0D45-47CD-9913-44DB8151FF9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615" name="Text Box 66">
          <a:extLst>
            <a:ext uri="{FF2B5EF4-FFF2-40B4-BE49-F238E27FC236}">
              <a16:creationId xmlns:a16="http://schemas.microsoft.com/office/drawing/2014/main" id="{A88901F2-18CA-4192-9754-8999498CFAA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616" name="Text Box 67">
          <a:extLst>
            <a:ext uri="{FF2B5EF4-FFF2-40B4-BE49-F238E27FC236}">
              <a16:creationId xmlns:a16="http://schemas.microsoft.com/office/drawing/2014/main" id="{998F8F5E-150A-4E33-B4BB-3B9641E9DDA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617" name="Text Box 68">
          <a:extLst>
            <a:ext uri="{FF2B5EF4-FFF2-40B4-BE49-F238E27FC236}">
              <a16:creationId xmlns:a16="http://schemas.microsoft.com/office/drawing/2014/main" id="{FBD17CF0-EE84-4690-BC33-B7CAFA9C7F7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618" name="Text Box 69">
          <a:extLst>
            <a:ext uri="{FF2B5EF4-FFF2-40B4-BE49-F238E27FC236}">
              <a16:creationId xmlns:a16="http://schemas.microsoft.com/office/drawing/2014/main" id="{E0ED82B8-BA50-4681-97D5-DFA0FA9A44C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619" name="Text Box 70">
          <a:extLst>
            <a:ext uri="{FF2B5EF4-FFF2-40B4-BE49-F238E27FC236}">
              <a16:creationId xmlns:a16="http://schemas.microsoft.com/office/drawing/2014/main" id="{5987AEAC-4D90-4E50-815E-D2F1E421245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620" name="Text Box 71">
          <a:extLst>
            <a:ext uri="{FF2B5EF4-FFF2-40B4-BE49-F238E27FC236}">
              <a16:creationId xmlns:a16="http://schemas.microsoft.com/office/drawing/2014/main" id="{A7CE5528-A5B1-442E-A73F-F0BF646B8A0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621" name="Text Box 72">
          <a:extLst>
            <a:ext uri="{FF2B5EF4-FFF2-40B4-BE49-F238E27FC236}">
              <a16:creationId xmlns:a16="http://schemas.microsoft.com/office/drawing/2014/main" id="{576CBA0E-4C34-4E2E-8C6D-0DC72FBFE9D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622" name="Text Box 73">
          <a:extLst>
            <a:ext uri="{FF2B5EF4-FFF2-40B4-BE49-F238E27FC236}">
              <a16:creationId xmlns:a16="http://schemas.microsoft.com/office/drawing/2014/main" id="{0811D6D3-A55E-4D0F-A544-B6796EC9ABF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623" name="Text Box 74">
          <a:extLst>
            <a:ext uri="{FF2B5EF4-FFF2-40B4-BE49-F238E27FC236}">
              <a16:creationId xmlns:a16="http://schemas.microsoft.com/office/drawing/2014/main" id="{2F7ED6AD-0757-47BB-8A93-4499DA0C62B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624" name="Text Box 75">
          <a:extLst>
            <a:ext uri="{FF2B5EF4-FFF2-40B4-BE49-F238E27FC236}">
              <a16:creationId xmlns:a16="http://schemas.microsoft.com/office/drawing/2014/main" id="{77813464-98B1-4AF7-8C72-D7452F40775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625" name="Text Box 77">
          <a:extLst>
            <a:ext uri="{FF2B5EF4-FFF2-40B4-BE49-F238E27FC236}">
              <a16:creationId xmlns:a16="http://schemas.microsoft.com/office/drawing/2014/main" id="{0F9AC5BD-48C6-49FA-A128-553D9600189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626" name="Text Box 78">
          <a:extLst>
            <a:ext uri="{FF2B5EF4-FFF2-40B4-BE49-F238E27FC236}">
              <a16:creationId xmlns:a16="http://schemas.microsoft.com/office/drawing/2014/main" id="{072D4821-BD4D-4B95-9769-BAC81ACE2C0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627" name="Text Box 80">
          <a:extLst>
            <a:ext uri="{FF2B5EF4-FFF2-40B4-BE49-F238E27FC236}">
              <a16:creationId xmlns:a16="http://schemas.microsoft.com/office/drawing/2014/main" id="{8D022DC5-A0DE-446F-83AA-0FA80092AA5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628" name="Text Box 81">
          <a:extLst>
            <a:ext uri="{FF2B5EF4-FFF2-40B4-BE49-F238E27FC236}">
              <a16:creationId xmlns:a16="http://schemas.microsoft.com/office/drawing/2014/main" id="{F5903F51-503A-480F-B315-35BCFA79FF7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629" name="Text Box 3">
          <a:extLst>
            <a:ext uri="{FF2B5EF4-FFF2-40B4-BE49-F238E27FC236}">
              <a16:creationId xmlns:a16="http://schemas.microsoft.com/office/drawing/2014/main" id="{9AF070BB-534D-4955-8F83-14FE6FE59D9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630" name="Text Box 4">
          <a:extLst>
            <a:ext uri="{FF2B5EF4-FFF2-40B4-BE49-F238E27FC236}">
              <a16:creationId xmlns:a16="http://schemas.microsoft.com/office/drawing/2014/main" id="{DCA80089-3708-4883-9145-B75D1858C7C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631" name="Text Box 5">
          <a:extLst>
            <a:ext uri="{FF2B5EF4-FFF2-40B4-BE49-F238E27FC236}">
              <a16:creationId xmlns:a16="http://schemas.microsoft.com/office/drawing/2014/main" id="{99D88ADA-A7DC-43A2-81FA-241712F31D6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632" name="Text Box 6">
          <a:extLst>
            <a:ext uri="{FF2B5EF4-FFF2-40B4-BE49-F238E27FC236}">
              <a16:creationId xmlns:a16="http://schemas.microsoft.com/office/drawing/2014/main" id="{8E19981A-0F37-416C-881B-DCEA02D3C5A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633" name="Text Box 7">
          <a:extLst>
            <a:ext uri="{FF2B5EF4-FFF2-40B4-BE49-F238E27FC236}">
              <a16:creationId xmlns:a16="http://schemas.microsoft.com/office/drawing/2014/main" id="{BF949949-1E2E-4E28-8DAA-E90766652EB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634" name="Text Box 8">
          <a:extLst>
            <a:ext uri="{FF2B5EF4-FFF2-40B4-BE49-F238E27FC236}">
              <a16:creationId xmlns:a16="http://schemas.microsoft.com/office/drawing/2014/main" id="{4D6C8250-142B-4ECF-BACE-DA4F47F6BA8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635" name="Text Box 9">
          <a:extLst>
            <a:ext uri="{FF2B5EF4-FFF2-40B4-BE49-F238E27FC236}">
              <a16:creationId xmlns:a16="http://schemas.microsoft.com/office/drawing/2014/main" id="{D2F02EE9-9713-45F5-90FB-2A1F6586FC3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636" name="Text Box 10">
          <a:extLst>
            <a:ext uri="{FF2B5EF4-FFF2-40B4-BE49-F238E27FC236}">
              <a16:creationId xmlns:a16="http://schemas.microsoft.com/office/drawing/2014/main" id="{2456D9E2-90F8-4303-9221-1B06F8E7221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637" name="Text Box 11">
          <a:extLst>
            <a:ext uri="{FF2B5EF4-FFF2-40B4-BE49-F238E27FC236}">
              <a16:creationId xmlns:a16="http://schemas.microsoft.com/office/drawing/2014/main" id="{27107F00-A07E-42F7-880F-17044E8198F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638" name="Text Box 12">
          <a:extLst>
            <a:ext uri="{FF2B5EF4-FFF2-40B4-BE49-F238E27FC236}">
              <a16:creationId xmlns:a16="http://schemas.microsoft.com/office/drawing/2014/main" id="{0AF62E49-33CA-483C-B7B3-FBAF54419DB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639" name="Text Box 49">
          <a:extLst>
            <a:ext uri="{FF2B5EF4-FFF2-40B4-BE49-F238E27FC236}">
              <a16:creationId xmlns:a16="http://schemas.microsoft.com/office/drawing/2014/main" id="{08A5C01A-15DD-45AE-AFEE-B628CEDB994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640" name="Text Box 50">
          <a:extLst>
            <a:ext uri="{FF2B5EF4-FFF2-40B4-BE49-F238E27FC236}">
              <a16:creationId xmlns:a16="http://schemas.microsoft.com/office/drawing/2014/main" id="{F1FCE3EA-1920-4800-BB0F-5EB4DF6F634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641" name="Text Box 52">
          <a:extLst>
            <a:ext uri="{FF2B5EF4-FFF2-40B4-BE49-F238E27FC236}">
              <a16:creationId xmlns:a16="http://schemas.microsoft.com/office/drawing/2014/main" id="{44D7888B-A188-405B-9444-6BFCDCC8E8A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642" name="Text Box 53">
          <a:extLst>
            <a:ext uri="{FF2B5EF4-FFF2-40B4-BE49-F238E27FC236}">
              <a16:creationId xmlns:a16="http://schemas.microsoft.com/office/drawing/2014/main" id="{BB553A97-70F9-45A7-B2FE-AAA8B43B1CB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643" name="Text Box 3">
          <a:extLst>
            <a:ext uri="{FF2B5EF4-FFF2-40B4-BE49-F238E27FC236}">
              <a16:creationId xmlns:a16="http://schemas.microsoft.com/office/drawing/2014/main" id="{E2E4677C-4075-4609-A871-6E71BCDD201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644" name="Text Box 4">
          <a:extLst>
            <a:ext uri="{FF2B5EF4-FFF2-40B4-BE49-F238E27FC236}">
              <a16:creationId xmlns:a16="http://schemas.microsoft.com/office/drawing/2014/main" id="{6DBE935B-5604-497A-BEA9-9C0FD01BCDE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645" name="Text Box 5">
          <a:extLst>
            <a:ext uri="{FF2B5EF4-FFF2-40B4-BE49-F238E27FC236}">
              <a16:creationId xmlns:a16="http://schemas.microsoft.com/office/drawing/2014/main" id="{CEC1C4AC-2576-4F6F-BDE6-5004759E7C5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646" name="Text Box 6">
          <a:extLst>
            <a:ext uri="{FF2B5EF4-FFF2-40B4-BE49-F238E27FC236}">
              <a16:creationId xmlns:a16="http://schemas.microsoft.com/office/drawing/2014/main" id="{D9DFA198-74CF-4C1C-9809-449B73EB506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647" name="Text Box 7">
          <a:extLst>
            <a:ext uri="{FF2B5EF4-FFF2-40B4-BE49-F238E27FC236}">
              <a16:creationId xmlns:a16="http://schemas.microsoft.com/office/drawing/2014/main" id="{4BB5E271-28D6-4ACB-867C-3C88F3DD087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648" name="Text Box 8">
          <a:extLst>
            <a:ext uri="{FF2B5EF4-FFF2-40B4-BE49-F238E27FC236}">
              <a16:creationId xmlns:a16="http://schemas.microsoft.com/office/drawing/2014/main" id="{867A89B4-F418-4368-9A18-F94F419EBAE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649" name="Text Box 9">
          <a:extLst>
            <a:ext uri="{FF2B5EF4-FFF2-40B4-BE49-F238E27FC236}">
              <a16:creationId xmlns:a16="http://schemas.microsoft.com/office/drawing/2014/main" id="{3A4ADAB6-3A30-4853-A12F-6C18220BA44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650" name="Text Box 10">
          <a:extLst>
            <a:ext uri="{FF2B5EF4-FFF2-40B4-BE49-F238E27FC236}">
              <a16:creationId xmlns:a16="http://schemas.microsoft.com/office/drawing/2014/main" id="{ED54DE82-B688-4560-921D-1AE8ADD04DA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651" name="Text Box 11">
          <a:extLst>
            <a:ext uri="{FF2B5EF4-FFF2-40B4-BE49-F238E27FC236}">
              <a16:creationId xmlns:a16="http://schemas.microsoft.com/office/drawing/2014/main" id="{FE1C7A70-D694-43DC-8CDB-B0B511FBCA4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652" name="Text Box 12">
          <a:extLst>
            <a:ext uri="{FF2B5EF4-FFF2-40B4-BE49-F238E27FC236}">
              <a16:creationId xmlns:a16="http://schemas.microsoft.com/office/drawing/2014/main" id="{85BFE066-A094-4EE6-BF50-FC7B93374F6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653" name="Text Box 39">
          <a:extLst>
            <a:ext uri="{FF2B5EF4-FFF2-40B4-BE49-F238E27FC236}">
              <a16:creationId xmlns:a16="http://schemas.microsoft.com/office/drawing/2014/main" id="{D5204359-3FDD-44AA-AE48-A037F6E4545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654" name="Text Box 40">
          <a:extLst>
            <a:ext uri="{FF2B5EF4-FFF2-40B4-BE49-F238E27FC236}">
              <a16:creationId xmlns:a16="http://schemas.microsoft.com/office/drawing/2014/main" id="{8A2537C6-5C7F-4F81-A90B-C8DBC8A8AB1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655" name="Text Box 41">
          <a:extLst>
            <a:ext uri="{FF2B5EF4-FFF2-40B4-BE49-F238E27FC236}">
              <a16:creationId xmlns:a16="http://schemas.microsoft.com/office/drawing/2014/main" id="{3AEE48C6-61C6-4B14-9121-7557C2AF372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656" name="Text Box 42">
          <a:extLst>
            <a:ext uri="{FF2B5EF4-FFF2-40B4-BE49-F238E27FC236}">
              <a16:creationId xmlns:a16="http://schemas.microsoft.com/office/drawing/2014/main" id="{7E7E75D2-79BC-4B25-9693-8D6EF597B3B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657" name="Text Box 43">
          <a:extLst>
            <a:ext uri="{FF2B5EF4-FFF2-40B4-BE49-F238E27FC236}">
              <a16:creationId xmlns:a16="http://schemas.microsoft.com/office/drawing/2014/main" id="{5AC437C0-A101-424C-9D74-A398D267EAB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658" name="Text Box 44">
          <a:extLst>
            <a:ext uri="{FF2B5EF4-FFF2-40B4-BE49-F238E27FC236}">
              <a16:creationId xmlns:a16="http://schemas.microsoft.com/office/drawing/2014/main" id="{E8F79BFA-1D26-401E-8EB1-D15A4B99A61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659" name="Text Box 45">
          <a:extLst>
            <a:ext uri="{FF2B5EF4-FFF2-40B4-BE49-F238E27FC236}">
              <a16:creationId xmlns:a16="http://schemas.microsoft.com/office/drawing/2014/main" id="{8B6410C5-9529-42AF-9B3C-9E39FC49A16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660" name="Text Box 46">
          <a:extLst>
            <a:ext uri="{FF2B5EF4-FFF2-40B4-BE49-F238E27FC236}">
              <a16:creationId xmlns:a16="http://schemas.microsoft.com/office/drawing/2014/main" id="{469EE72D-8C8B-4C53-B490-59C489DD373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661" name="Text Box 47">
          <a:extLst>
            <a:ext uri="{FF2B5EF4-FFF2-40B4-BE49-F238E27FC236}">
              <a16:creationId xmlns:a16="http://schemas.microsoft.com/office/drawing/2014/main" id="{B9EEF21D-E2EA-4DAF-8B73-FE968F7DAE9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662" name="Text Box 48">
          <a:extLst>
            <a:ext uri="{FF2B5EF4-FFF2-40B4-BE49-F238E27FC236}">
              <a16:creationId xmlns:a16="http://schemas.microsoft.com/office/drawing/2014/main" id="{BF6EC68F-DCC1-4363-B9B0-A73B2A72CB0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663" name="Text Box 49">
          <a:extLst>
            <a:ext uri="{FF2B5EF4-FFF2-40B4-BE49-F238E27FC236}">
              <a16:creationId xmlns:a16="http://schemas.microsoft.com/office/drawing/2014/main" id="{1B564BC0-074C-4EF4-B8F3-A9680BC94EC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664" name="Text Box 50">
          <a:extLst>
            <a:ext uri="{FF2B5EF4-FFF2-40B4-BE49-F238E27FC236}">
              <a16:creationId xmlns:a16="http://schemas.microsoft.com/office/drawing/2014/main" id="{99CE7AA6-42EA-4E02-A505-F72B6985930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665" name="Text Box 52">
          <a:extLst>
            <a:ext uri="{FF2B5EF4-FFF2-40B4-BE49-F238E27FC236}">
              <a16:creationId xmlns:a16="http://schemas.microsoft.com/office/drawing/2014/main" id="{8BA8B300-CFC1-47C2-9496-69046E4486F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666" name="Text Box 53">
          <a:extLst>
            <a:ext uri="{FF2B5EF4-FFF2-40B4-BE49-F238E27FC236}">
              <a16:creationId xmlns:a16="http://schemas.microsoft.com/office/drawing/2014/main" id="{E1940AAC-F025-4D41-8D5E-158230CCA61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667" name="Text Box 55">
          <a:extLst>
            <a:ext uri="{FF2B5EF4-FFF2-40B4-BE49-F238E27FC236}">
              <a16:creationId xmlns:a16="http://schemas.microsoft.com/office/drawing/2014/main" id="{6FD2FB78-B0C0-40A6-8BFE-69114A2EB22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668" name="Text Box 56">
          <a:extLst>
            <a:ext uri="{FF2B5EF4-FFF2-40B4-BE49-F238E27FC236}">
              <a16:creationId xmlns:a16="http://schemas.microsoft.com/office/drawing/2014/main" id="{AA53DD4B-46C9-4623-AB11-C18E2E4CDAE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669" name="Text Box 57">
          <a:extLst>
            <a:ext uri="{FF2B5EF4-FFF2-40B4-BE49-F238E27FC236}">
              <a16:creationId xmlns:a16="http://schemas.microsoft.com/office/drawing/2014/main" id="{A59D45F7-DAC1-46DE-A0AE-F939BEA5971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670" name="Text Box 58">
          <a:extLst>
            <a:ext uri="{FF2B5EF4-FFF2-40B4-BE49-F238E27FC236}">
              <a16:creationId xmlns:a16="http://schemas.microsoft.com/office/drawing/2014/main" id="{12083B7D-953A-40F8-BFA7-CF9280A6116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671" name="Text Box 59">
          <a:extLst>
            <a:ext uri="{FF2B5EF4-FFF2-40B4-BE49-F238E27FC236}">
              <a16:creationId xmlns:a16="http://schemas.microsoft.com/office/drawing/2014/main" id="{B1B8BCF3-7EAC-4E02-A5B7-D9C9AA89949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672" name="Text Box 60">
          <a:extLst>
            <a:ext uri="{FF2B5EF4-FFF2-40B4-BE49-F238E27FC236}">
              <a16:creationId xmlns:a16="http://schemas.microsoft.com/office/drawing/2014/main" id="{64497BFF-E7A3-4D91-A91B-32D3A63CCAC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673" name="Text Box 61">
          <a:extLst>
            <a:ext uri="{FF2B5EF4-FFF2-40B4-BE49-F238E27FC236}">
              <a16:creationId xmlns:a16="http://schemas.microsoft.com/office/drawing/2014/main" id="{23D9078A-52E7-4F02-A34E-CF4FD1C4C3B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674" name="Text Box 62">
          <a:extLst>
            <a:ext uri="{FF2B5EF4-FFF2-40B4-BE49-F238E27FC236}">
              <a16:creationId xmlns:a16="http://schemas.microsoft.com/office/drawing/2014/main" id="{A9F0404D-1872-4743-B3A5-B9A7AA390D7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675" name="Text Box 63">
          <a:extLst>
            <a:ext uri="{FF2B5EF4-FFF2-40B4-BE49-F238E27FC236}">
              <a16:creationId xmlns:a16="http://schemas.microsoft.com/office/drawing/2014/main" id="{0E1C5BED-CC65-489B-89FE-137C8D9CBE5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676" name="Text Box 64">
          <a:extLst>
            <a:ext uri="{FF2B5EF4-FFF2-40B4-BE49-F238E27FC236}">
              <a16:creationId xmlns:a16="http://schemas.microsoft.com/office/drawing/2014/main" id="{F0962361-D2DC-4649-B3D4-F5203DA489C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677" name="Text Box 66">
          <a:extLst>
            <a:ext uri="{FF2B5EF4-FFF2-40B4-BE49-F238E27FC236}">
              <a16:creationId xmlns:a16="http://schemas.microsoft.com/office/drawing/2014/main" id="{4985DCB3-FBEE-4E73-AF5F-ECC154992D7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678" name="Text Box 67">
          <a:extLst>
            <a:ext uri="{FF2B5EF4-FFF2-40B4-BE49-F238E27FC236}">
              <a16:creationId xmlns:a16="http://schemas.microsoft.com/office/drawing/2014/main" id="{57443A21-ABAB-4D16-8DA8-32926F36C8A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679" name="Text Box 68">
          <a:extLst>
            <a:ext uri="{FF2B5EF4-FFF2-40B4-BE49-F238E27FC236}">
              <a16:creationId xmlns:a16="http://schemas.microsoft.com/office/drawing/2014/main" id="{C258479D-EB51-470C-A1D6-148146FBEF7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680" name="Text Box 69">
          <a:extLst>
            <a:ext uri="{FF2B5EF4-FFF2-40B4-BE49-F238E27FC236}">
              <a16:creationId xmlns:a16="http://schemas.microsoft.com/office/drawing/2014/main" id="{4BBBF469-06C3-4033-9C4D-A9AE259631A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681" name="Text Box 70">
          <a:extLst>
            <a:ext uri="{FF2B5EF4-FFF2-40B4-BE49-F238E27FC236}">
              <a16:creationId xmlns:a16="http://schemas.microsoft.com/office/drawing/2014/main" id="{EAAA54AE-776E-40CA-829B-C1DE4C92F57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682" name="Text Box 71">
          <a:extLst>
            <a:ext uri="{FF2B5EF4-FFF2-40B4-BE49-F238E27FC236}">
              <a16:creationId xmlns:a16="http://schemas.microsoft.com/office/drawing/2014/main" id="{AE359399-361C-44A8-9990-575180D88DC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683" name="Text Box 72">
          <a:extLst>
            <a:ext uri="{FF2B5EF4-FFF2-40B4-BE49-F238E27FC236}">
              <a16:creationId xmlns:a16="http://schemas.microsoft.com/office/drawing/2014/main" id="{65EFC1EF-5296-49B3-B129-1099B3BAD40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684" name="Text Box 73">
          <a:extLst>
            <a:ext uri="{FF2B5EF4-FFF2-40B4-BE49-F238E27FC236}">
              <a16:creationId xmlns:a16="http://schemas.microsoft.com/office/drawing/2014/main" id="{D19A1657-CC3B-42BB-B5E7-86AC4F89856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685" name="Text Box 74">
          <a:extLst>
            <a:ext uri="{FF2B5EF4-FFF2-40B4-BE49-F238E27FC236}">
              <a16:creationId xmlns:a16="http://schemas.microsoft.com/office/drawing/2014/main" id="{68E40CC6-8A39-49ED-8BEF-F27E906BC8A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686" name="Text Box 75">
          <a:extLst>
            <a:ext uri="{FF2B5EF4-FFF2-40B4-BE49-F238E27FC236}">
              <a16:creationId xmlns:a16="http://schemas.microsoft.com/office/drawing/2014/main" id="{985CBFD3-C2ED-42F6-8213-CD79A58E520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687" name="Text Box 77">
          <a:extLst>
            <a:ext uri="{FF2B5EF4-FFF2-40B4-BE49-F238E27FC236}">
              <a16:creationId xmlns:a16="http://schemas.microsoft.com/office/drawing/2014/main" id="{4D5B0D15-327F-4C58-9A50-348F533B08D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688" name="Text Box 78">
          <a:extLst>
            <a:ext uri="{FF2B5EF4-FFF2-40B4-BE49-F238E27FC236}">
              <a16:creationId xmlns:a16="http://schemas.microsoft.com/office/drawing/2014/main" id="{0FDFE8AF-D0DF-45CB-B456-98F9B8D0A95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689" name="Text Box 80">
          <a:extLst>
            <a:ext uri="{FF2B5EF4-FFF2-40B4-BE49-F238E27FC236}">
              <a16:creationId xmlns:a16="http://schemas.microsoft.com/office/drawing/2014/main" id="{63380ABF-E6F5-4B28-99E5-AE59F1797DD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690" name="Text Box 81">
          <a:extLst>
            <a:ext uri="{FF2B5EF4-FFF2-40B4-BE49-F238E27FC236}">
              <a16:creationId xmlns:a16="http://schemas.microsoft.com/office/drawing/2014/main" id="{8AC12DFF-F8DF-4FB5-AB34-B87BD8835FE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691" name="Text Box 39">
          <a:extLst>
            <a:ext uri="{FF2B5EF4-FFF2-40B4-BE49-F238E27FC236}">
              <a16:creationId xmlns:a16="http://schemas.microsoft.com/office/drawing/2014/main" id="{AE21C859-2721-470C-877A-B3B46043A23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692" name="Text Box 40">
          <a:extLst>
            <a:ext uri="{FF2B5EF4-FFF2-40B4-BE49-F238E27FC236}">
              <a16:creationId xmlns:a16="http://schemas.microsoft.com/office/drawing/2014/main" id="{CEED2BEF-0F2F-466F-9D0C-E38643B5DDC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693" name="Text Box 41">
          <a:extLst>
            <a:ext uri="{FF2B5EF4-FFF2-40B4-BE49-F238E27FC236}">
              <a16:creationId xmlns:a16="http://schemas.microsoft.com/office/drawing/2014/main" id="{42959A00-BD34-4BE0-8EF3-9E8D956E27A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694" name="Text Box 42">
          <a:extLst>
            <a:ext uri="{FF2B5EF4-FFF2-40B4-BE49-F238E27FC236}">
              <a16:creationId xmlns:a16="http://schemas.microsoft.com/office/drawing/2014/main" id="{946FC955-4163-48E9-BE0C-92D0983004B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695" name="Text Box 43">
          <a:extLst>
            <a:ext uri="{FF2B5EF4-FFF2-40B4-BE49-F238E27FC236}">
              <a16:creationId xmlns:a16="http://schemas.microsoft.com/office/drawing/2014/main" id="{77195587-563D-48CC-A495-C958417D09A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696" name="Text Box 44">
          <a:extLst>
            <a:ext uri="{FF2B5EF4-FFF2-40B4-BE49-F238E27FC236}">
              <a16:creationId xmlns:a16="http://schemas.microsoft.com/office/drawing/2014/main" id="{1F9949B2-9C32-431F-9556-49069B2F561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697" name="Text Box 45">
          <a:extLst>
            <a:ext uri="{FF2B5EF4-FFF2-40B4-BE49-F238E27FC236}">
              <a16:creationId xmlns:a16="http://schemas.microsoft.com/office/drawing/2014/main" id="{888A8432-21FC-4B9D-8E7B-172B0CCA8F2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698" name="Text Box 46">
          <a:extLst>
            <a:ext uri="{FF2B5EF4-FFF2-40B4-BE49-F238E27FC236}">
              <a16:creationId xmlns:a16="http://schemas.microsoft.com/office/drawing/2014/main" id="{4B19B0BD-B55E-4C35-81E2-90418FE64CA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699" name="Text Box 47">
          <a:extLst>
            <a:ext uri="{FF2B5EF4-FFF2-40B4-BE49-F238E27FC236}">
              <a16:creationId xmlns:a16="http://schemas.microsoft.com/office/drawing/2014/main" id="{1E4FDCD8-FC79-439B-A32E-80445B7D750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700" name="Text Box 48">
          <a:extLst>
            <a:ext uri="{FF2B5EF4-FFF2-40B4-BE49-F238E27FC236}">
              <a16:creationId xmlns:a16="http://schemas.microsoft.com/office/drawing/2014/main" id="{B2964D89-06F0-4F5E-9CD9-47AA127A897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701" name="Text Box 55">
          <a:extLst>
            <a:ext uri="{FF2B5EF4-FFF2-40B4-BE49-F238E27FC236}">
              <a16:creationId xmlns:a16="http://schemas.microsoft.com/office/drawing/2014/main" id="{49AA30C0-D7AD-4D6E-8175-8079B9C0E61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702" name="Text Box 56">
          <a:extLst>
            <a:ext uri="{FF2B5EF4-FFF2-40B4-BE49-F238E27FC236}">
              <a16:creationId xmlns:a16="http://schemas.microsoft.com/office/drawing/2014/main" id="{CF3C181B-D6C2-4711-B842-37E2A130F1B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703" name="Text Box 57">
          <a:extLst>
            <a:ext uri="{FF2B5EF4-FFF2-40B4-BE49-F238E27FC236}">
              <a16:creationId xmlns:a16="http://schemas.microsoft.com/office/drawing/2014/main" id="{40F2C501-E118-4F84-B5AE-9C175EAF408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704" name="Text Box 58">
          <a:extLst>
            <a:ext uri="{FF2B5EF4-FFF2-40B4-BE49-F238E27FC236}">
              <a16:creationId xmlns:a16="http://schemas.microsoft.com/office/drawing/2014/main" id="{656B6DAA-4D3F-485F-B7B5-3D817843167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705" name="Text Box 59">
          <a:extLst>
            <a:ext uri="{FF2B5EF4-FFF2-40B4-BE49-F238E27FC236}">
              <a16:creationId xmlns:a16="http://schemas.microsoft.com/office/drawing/2014/main" id="{08B73DD0-591A-4E45-977B-5F47336A312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706" name="Text Box 60">
          <a:extLst>
            <a:ext uri="{FF2B5EF4-FFF2-40B4-BE49-F238E27FC236}">
              <a16:creationId xmlns:a16="http://schemas.microsoft.com/office/drawing/2014/main" id="{5B96F9C4-3334-47E4-8C51-2914A190A3C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707" name="Text Box 61">
          <a:extLst>
            <a:ext uri="{FF2B5EF4-FFF2-40B4-BE49-F238E27FC236}">
              <a16:creationId xmlns:a16="http://schemas.microsoft.com/office/drawing/2014/main" id="{12B93E78-6ED7-4CD6-9D81-55BEA7DE8B8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708" name="Text Box 62">
          <a:extLst>
            <a:ext uri="{FF2B5EF4-FFF2-40B4-BE49-F238E27FC236}">
              <a16:creationId xmlns:a16="http://schemas.microsoft.com/office/drawing/2014/main" id="{638BD4EF-9187-47CA-BFA1-ACF89F75274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709" name="Text Box 63">
          <a:extLst>
            <a:ext uri="{FF2B5EF4-FFF2-40B4-BE49-F238E27FC236}">
              <a16:creationId xmlns:a16="http://schemas.microsoft.com/office/drawing/2014/main" id="{45FBF4AF-FBD1-46F9-A972-1FCFBDF5FAC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710" name="Text Box 64">
          <a:extLst>
            <a:ext uri="{FF2B5EF4-FFF2-40B4-BE49-F238E27FC236}">
              <a16:creationId xmlns:a16="http://schemas.microsoft.com/office/drawing/2014/main" id="{462591CD-0CE7-4482-859F-0C08B903CF8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711" name="Text Box 66">
          <a:extLst>
            <a:ext uri="{FF2B5EF4-FFF2-40B4-BE49-F238E27FC236}">
              <a16:creationId xmlns:a16="http://schemas.microsoft.com/office/drawing/2014/main" id="{6FA4C4EC-CD4B-4FE2-9153-365D76DFC8C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712" name="Text Box 67">
          <a:extLst>
            <a:ext uri="{FF2B5EF4-FFF2-40B4-BE49-F238E27FC236}">
              <a16:creationId xmlns:a16="http://schemas.microsoft.com/office/drawing/2014/main" id="{899A0863-32E3-4D1C-9F10-85E6BB5F60C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713" name="Text Box 68">
          <a:extLst>
            <a:ext uri="{FF2B5EF4-FFF2-40B4-BE49-F238E27FC236}">
              <a16:creationId xmlns:a16="http://schemas.microsoft.com/office/drawing/2014/main" id="{F2095750-90AE-4FC3-A102-16B43741BBB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714" name="Text Box 69">
          <a:extLst>
            <a:ext uri="{FF2B5EF4-FFF2-40B4-BE49-F238E27FC236}">
              <a16:creationId xmlns:a16="http://schemas.microsoft.com/office/drawing/2014/main" id="{5086F666-39D4-4498-83EA-31D369FEBE2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715" name="Text Box 70">
          <a:extLst>
            <a:ext uri="{FF2B5EF4-FFF2-40B4-BE49-F238E27FC236}">
              <a16:creationId xmlns:a16="http://schemas.microsoft.com/office/drawing/2014/main" id="{2922FC4A-4D1A-4518-85AD-8636ADD0D65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716" name="Text Box 71">
          <a:extLst>
            <a:ext uri="{FF2B5EF4-FFF2-40B4-BE49-F238E27FC236}">
              <a16:creationId xmlns:a16="http://schemas.microsoft.com/office/drawing/2014/main" id="{1F781CA6-33C7-4F37-BB15-D3C70D7360B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717" name="Text Box 72">
          <a:extLst>
            <a:ext uri="{FF2B5EF4-FFF2-40B4-BE49-F238E27FC236}">
              <a16:creationId xmlns:a16="http://schemas.microsoft.com/office/drawing/2014/main" id="{A086DFD2-8C9A-481A-83E8-1D2B7E31954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718" name="Text Box 73">
          <a:extLst>
            <a:ext uri="{FF2B5EF4-FFF2-40B4-BE49-F238E27FC236}">
              <a16:creationId xmlns:a16="http://schemas.microsoft.com/office/drawing/2014/main" id="{9EB30A8F-351C-4661-B247-D31FDEAB209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719" name="Text Box 74">
          <a:extLst>
            <a:ext uri="{FF2B5EF4-FFF2-40B4-BE49-F238E27FC236}">
              <a16:creationId xmlns:a16="http://schemas.microsoft.com/office/drawing/2014/main" id="{BC42B580-430C-4231-9226-F08382F7685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720" name="Text Box 75">
          <a:extLst>
            <a:ext uri="{FF2B5EF4-FFF2-40B4-BE49-F238E27FC236}">
              <a16:creationId xmlns:a16="http://schemas.microsoft.com/office/drawing/2014/main" id="{EB997B4A-4D90-4074-9632-D84C68D7154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721" name="Text Box 77">
          <a:extLst>
            <a:ext uri="{FF2B5EF4-FFF2-40B4-BE49-F238E27FC236}">
              <a16:creationId xmlns:a16="http://schemas.microsoft.com/office/drawing/2014/main" id="{5F8FCD05-D387-417B-957B-18BFAF12986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722" name="Text Box 78">
          <a:extLst>
            <a:ext uri="{FF2B5EF4-FFF2-40B4-BE49-F238E27FC236}">
              <a16:creationId xmlns:a16="http://schemas.microsoft.com/office/drawing/2014/main" id="{7DA0710A-84B3-4D2A-B72C-A1FCA799CD9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723" name="Text Box 80">
          <a:extLst>
            <a:ext uri="{FF2B5EF4-FFF2-40B4-BE49-F238E27FC236}">
              <a16:creationId xmlns:a16="http://schemas.microsoft.com/office/drawing/2014/main" id="{9F71469B-A278-45F6-81D7-F00CD44B6F1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724" name="Text Box 81">
          <a:extLst>
            <a:ext uri="{FF2B5EF4-FFF2-40B4-BE49-F238E27FC236}">
              <a16:creationId xmlns:a16="http://schemas.microsoft.com/office/drawing/2014/main" id="{67F92520-46BE-46E4-9FDB-1EFBE7BF088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725" name="Text Box 39">
          <a:extLst>
            <a:ext uri="{FF2B5EF4-FFF2-40B4-BE49-F238E27FC236}">
              <a16:creationId xmlns:a16="http://schemas.microsoft.com/office/drawing/2014/main" id="{F9EDF52F-F254-4EB4-981D-4AA82058F77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726" name="Text Box 40">
          <a:extLst>
            <a:ext uri="{FF2B5EF4-FFF2-40B4-BE49-F238E27FC236}">
              <a16:creationId xmlns:a16="http://schemas.microsoft.com/office/drawing/2014/main" id="{2152BAC3-29F7-44FD-92BA-C4B9C052199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727" name="Text Box 41">
          <a:extLst>
            <a:ext uri="{FF2B5EF4-FFF2-40B4-BE49-F238E27FC236}">
              <a16:creationId xmlns:a16="http://schemas.microsoft.com/office/drawing/2014/main" id="{4993802E-92D9-4D39-A036-9734CAFFD84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728" name="Text Box 42">
          <a:extLst>
            <a:ext uri="{FF2B5EF4-FFF2-40B4-BE49-F238E27FC236}">
              <a16:creationId xmlns:a16="http://schemas.microsoft.com/office/drawing/2014/main" id="{561F9353-7A46-4E88-8F8F-B644B9C986E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729" name="Text Box 43">
          <a:extLst>
            <a:ext uri="{FF2B5EF4-FFF2-40B4-BE49-F238E27FC236}">
              <a16:creationId xmlns:a16="http://schemas.microsoft.com/office/drawing/2014/main" id="{ECBB372E-B53E-4FE0-9611-F9A20621AC0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730" name="Text Box 44">
          <a:extLst>
            <a:ext uri="{FF2B5EF4-FFF2-40B4-BE49-F238E27FC236}">
              <a16:creationId xmlns:a16="http://schemas.microsoft.com/office/drawing/2014/main" id="{0E029EAB-2561-4A79-99D9-3873749B3E3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731" name="Text Box 45">
          <a:extLst>
            <a:ext uri="{FF2B5EF4-FFF2-40B4-BE49-F238E27FC236}">
              <a16:creationId xmlns:a16="http://schemas.microsoft.com/office/drawing/2014/main" id="{FE773DC6-3A4C-4DE1-954C-A6B3A523142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732" name="Text Box 46">
          <a:extLst>
            <a:ext uri="{FF2B5EF4-FFF2-40B4-BE49-F238E27FC236}">
              <a16:creationId xmlns:a16="http://schemas.microsoft.com/office/drawing/2014/main" id="{8F2CC866-863C-4E00-8C9A-C29D068BE40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733" name="Text Box 47">
          <a:extLst>
            <a:ext uri="{FF2B5EF4-FFF2-40B4-BE49-F238E27FC236}">
              <a16:creationId xmlns:a16="http://schemas.microsoft.com/office/drawing/2014/main" id="{EC2ECC60-872B-4B6D-BF15-29AA41E8F02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734" name="Text Box 48">
          <a:extLst>
            <a:ext uri="{FF2B5EF4-FFF2-40B4-BE49-F238E27FC236}">
              <a16:creationId xmlns:a16="http://schemas.microsoft.com/office/drawing/2014/main" id="{674B6B1B-5E49-4683-A78A-DABDFC02D74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735" name="Text Box 55">
          <a:extLst>
            <a:ext uri="{FF2B5EF4-FFF2-40B4-BE49-F238E27FC236}">
              <a16:creationId xmlns:a16="http://schemas.microsoft.com/office/drawing/2014/main" id="{2C06CF34-9D25-4508-B794-08576953D48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736" name="Text Box 56">
          <a:extLst>
            <a:ext uri="{FF2B5EF4-FFF2-40B4-BE49-F238E27FC236}">
              <a16:creationId xmlns:a16="http://schemas.microsoft.com/office/drawing/2014/main" id="{DBE460F3-9444-4E1C-BBE2-632063D3E79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737" name="Text Box 57">
          <a:extLst>
            <a:ext uri="{FF2B5EF4-FFF2-40B4-BE49-F238E27FC236}">
              <a16:creationId xmlns:a16="http://schemas.microsoft.com/office/drawing/2014/main" id="{30A4EBC3-C9DC-4344-A49D-21254EB9C89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738" name="Text Box 58">
          <a:extLst>
            <a:ext uri="{FF2B5EF4-FFF2-40B4-BE49-F238E27FC236}">
              <a16:creationId xmlns:a16="http://schemas.microsoft.com/office/drawing/2014/main" id="{A5239319-1639-4F78-B8E5-97508302620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739" name="Text Box 59">
          <a:extLst>
            <a:ext uri="{FF2B5EF4-FFF2-40B4-BE49-F238E27FC236}">
              <a16:creationId xmlns:a16="http://schemas.microsoft.com/office/drawing/2014/main" id="{380B6848-D755-4966-AE63-042A8AF5E8A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740" name="Text Box 60">
          <a:extLst>
            <a:ext uri="{FF2B5EF4-FFF2-40B4-BE49-F238E27FC236}">
              <a16:creationId xmlns:a16="http://schemas.microsoft.com/office/drawing/2014/main" id="{69DCC043-E323-452A-8EA2-9E5AF92DA39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741" name="Text Box 61">
          <a:extLst>
            <a:ext uri="{FF2B5EF4-FFF2-40B4-BE49-F238E27FC236}">
              <a16:creationId xmlns:a16="http://schemas.microsoft.com/office/drawing/2014/main" id="{A1EEA353-D373-484E-991E-C7F48900EED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742" name="Text Box 62">
          <a:extLst>
            <a:ext uri="{FF2B5EF4-FFF2-40B4-BE49-F238E27FC236}">
              <a16:creationId xmlns:a16="http://schemas.microsoft.com/office/drawing/2014/main" id="{B25AFCAE-8550-45D9-AA61-91369649769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743" name="Text Box 63">
          <a:extLst>
            <a:ext uri="{FF2B5EF4-FFF2-40B4-BE49-F238E27FC236}">
              <a16:creationId xmlns:a16="http://schemas.microsoft.com/office/drawing/2014/main" id="{0EA62E2F-A5B1-4A84-A282-4D500D29EAC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744" name="Text Box 64">
          <a:extLst>
            <a:ext uri="{FF2B5EF4-FFF2-40B4-BE49-F238E27FC236}">
              <a16:creationId xmlns:a16="http://schemas.microsoft.com/office/drawing/2014/main" id="{B33C99F8-CA88-4909-9DD6-8E7F0DF5EEA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745" name="Text Box 66">
          <a:extLst>
            <a:ext uri="{FF2B5EF4-FFF2-40B4-BE49-F238E27FC236}">
              <a16:creationId xmlns:a16="http://schemas.microsoft.com/office/drawing/2014/main" id="{08A68E82-13E4-4B06-94F8-2F4A2FF91FD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746" name="Text Box 67">
          <a:extLst>
            <a:ext uri="{FF2B5EF4-FFF2-40B4-BE49-F238E27FC236}">
              <a16:creationId xmlns:a16="http://schemas.microsoft.com/office/drawing/2014/main" id="{52929ACD-7ECF-4F6A-B632-B03F294D8EF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747" name="Text Box 68">
          <a:extLst>
            <a:ext uri="{FF2B5EF4-FFF2-40B4-BE49-F238E27FC236}">
              <a16:creationId xmlns:a16="http://schemas.microsoft.com/office/drawing/2014/main" id="{72F512A4-693F-4439-9156-13F985A0121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748" name="Text Box 69">
          <a:extLst>
            <a:ext uri="{FF2B5EF4-FFF2-40B4-BE49-F238E27FC236}">
              <a16:creationId xmlns:a16="http://schemas.microsoft.com/office/drawing/2014/main" id="{82B3A795-B373-4D9F-BAD7-A5DD6818E1D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749" name="Text Box 70">
          <a:extLst>
            <a:ext uri="{FF2B5EF4-FFF2-40B4-BE49-F238E27FC236}">
              <a16:creationId xmlns:a16="http://schemas.microsoft.com/office/drawing/2014/main" id="{D30C80F0-4C34-4C66-AC24-5C6D7C8D6D1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750" name="Text Box 71">
          <a:extLst>
            <a:ext uri="{FF2B5EF4-FFF2-40B4-BE49-F238E27FC236}">
              <a16:creationId xmlns:a16="http://schemas.microsoft.com/office/drawing/2014/main" id="{904781E0-BA66-42FF-B3AF-D6056D88AE4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751" name="Text Box 72">
          <a:extLst>
            <a:ext uri="{FF2B5EF4-FFF2-40B4-BE49-F238E27FC236}">
              <a16:creationId xmlns:a16="http://schemas.microsoft.com/office/drawing/2014/main" id="{E9C6315E-FC30-4562-87D4-9332461AB50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752" name="Text Box 73">
          <a:extLst>
            <a:ext uri="{FF2B5EF4-FFF2-40B4-BE49-F238E27FC236}">
              <a16:creationId xmlns:a16="http://schemas.microsoft.com/office/drawing/2014/main" id="{C073460D-D37D-4884-AD11-3659BD513BC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753" name="Text Box 74">
          <a:extLst>
            <a:ext uri="{FF2B5EF4-FFF2-40B4-BE49-F238E27FC236}">
              <a16:creationId xmlns:a16="http://schemas.microsoft.com/office/drawing/2014/main" id="{3FAB9145-8870-457A-9EDB-7333CAEEBA1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754" name="Text Box 75">
          <a:extLst>
            <a:ext uri="{FF2B5EF4-FFF2-40B4-BE49-F238E27FC236}">
              <a16:creationId xmlns:a16="http://schemas.microsoft.com/office/drawing/2014/main" id="{21AE7D07-5CEB-4988-BF93-E693B4DB2F1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755" name="Text Box 77">
          <a:extLst>
            <a:ext uri="{FF2B5EF4-FFF2-40B4-BE49-F238E27FC236}">
              <a16:creationId xmlns:a16="http://schemas.microsoft.com/office/drawing/2014/main" id="{4C8995C6-F1E2-43CD-AA40-59AD8BAF2D4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756" name="Text Box 78">
          <a:extLst>
            <a:ext uri="{FF2B5EF4-FFF2-40B4-BE49-F238E27FC236}">
              <a16:creationId xmlns:a16="http://schemas.microsoft.com/office/drawing/2014/main" id="{78022049-5121-4FE5-BF43-0F23E8FCBE8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757" name="Text Box 80">
          <a:extLst>
            <a:ext uri="{FF2B5EF4-FFF2-40B4-BE49-F238E27FC236}">
              <a16:creationId xmlns:a16="http://schemas.microsoft.com/office/drawing/2014/main" id="{973B89B6-A209-4D6C-9E8E-060202417E5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758" name="Text Box 81">
          <a:extLst>
            <a:ext uri="{FF2B5EF4-FFF2-40B4-BE49-F238E27FC236}">
              <a16:creationId xmlns:a16="http://schemas.microsoft.com/office/drawing/2014/main" id="{965CDEE4-47E5-4D4B-9F97-F13C0C4A512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759" name="Text Box 39">
          <a:extLst>
            <a:ext uri="{FF2B5EF4-FFF2-40B4-BE49-F238E27FC236}">
              <a16:creationId xmlns:a16="http://schemas.microsoft.com/office/drawing/2014/main" id="{72123F8A-8D1E-4C61-A2EA-950E93CFE4F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760" name="Text Box 40">
          <a:extLst>
            <a:ext uri="{FF2B5EF4-FFF2-40B4-BE49-F238E27FC236}">
              <a16:creationId xmlns:a16="http://schemas.microsoft.com/office/drawing/2014/main" id="{6887A265-D6FC-451C-A139-753824D00D8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761" name="Text Box 41">
          <a:extLst>
            <a:ext uri="{FF2B5EF4-FFF2-40B4-BE49-F238E27FC236}">
              <a16:creationId xmlns:a16="http://schemas.microsoft.com/office/drawing/2014/main" id="{784DEF52-A8C0-4728-A36B-BBE9F473040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762" name="Text Box 42">
          <a:extLst>
            <a:ext uri="{FF2B5EF4-FFF2-40B4-BE49-F238E27FC236}">
              <a16:creationId xmlns:a16="http://schemas.microsoft.com/office/drawing/2014/main" id="{4EECE808-7E17-4996-8EAB-72550094059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763" name="Text Box 43">
          <a:extLst>
            <a:ext uri="{FF2B5EF4-FFF2-40B4-BE49-F238E27FC236}">
              <a16:creationId xmlns:a16="http://schemas.microsoft.com/office/drawing/2014/main" id="{1F340171-6489-4A3C-8E3C-136361E7B13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764" name="Text Box 44">
          <a:extLst>
            <a:ext uri="{FF2B5EF4-FFF2-40B4-BE49-F238E27FC236}">
              <a16:creationId xmlns:a16="http://schemas.microsoft.com/office/drawing/2014/main" id="{853998B0-9DFF-4814-9688-CDC06C80730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765" name="Text Box 45">
          <a:extLst>
            <a:ext uri="{FF2B5EF4-FFF2-40B4-BE49-F238E27FC236}">
              <a16:creationId xmlns:a16="http://schemas.microsoft.com/office/drawing/2014/main" id="{56E7377C-63D4-4228-9C40-B12C652B9EC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766" name="Text Box 46">
          <a:extLst>
            <a:ext uri="{FF2B5EF4-FFF2-40B4-BE49-F238E27FC236}">
              <a16:creationId xmlns:a16="http://schemas.microsoft.com/office/drawing/2014/main" id="{002907CD-D30F-4BE6-9B27-9C1DA57F77A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767" name="Text Box 47">
          <a:extLst>
            <a:ext uri="{FF2B5EF4-FFF2-40B4-BE49-F238E27FC236}">
              <a16:creationId xmlns:a16="http://schemas.microsoft.com/office/drawing/2014/main" id="{D8B709AC-75CD-4A12-B5EA-9FE4409BB98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768" name="Text Box 48">
          <a:extLst>
            <a:ext uri="{FF2B5EF4-FFF2-40B4-BE49-F238E27FC236}">
              <a16:creationId xmlns:a16="http://schemas.microsoft.com/office/drawing/2014/main" id="{87ABE3FA-1D35-4956-ACD6-B800EAAD739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769" name="Text Box 55">
          <a:extLst>
            <a:ext uri="{FF2B5EF4-FFF2-40B4-BE49-F238E27FC236}">
              <a16:creationId xmlns:a16="http://schemas.microsoft.com/office/drawing/2014/main" id="{3B4B4B6C-4787-44E8-974E-50DE85C2F69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770" name="Text Box 56">
          <a:extLst>
            <a:ext uri="{FF2B5EF4-FFF2-40B4-BE49-F238E27FC236}">
              <a16:creationId xmlns:a16="http://schemas.microsoft.com/office/drawing/2014/main" id="{748ABA03-93BD-40F0-BBC3-0452FB12F01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771" name="Text Box 57">
          <a:extLst>
            <a:ext uri="{FF2B5EF4-FFF2-40B4-BE49-F238E27FC236}">
              <a16:creationId xmlns:a16="http://schemas.microsoft.com/office/drawing/2014/main" id="{40B5F682-B1A1-44F6-8FFA-DFADB3FC5D9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772" name="Text Box 58">
          <a:extLst>
            <a:ext uri="{FF2B5EF4-FFF2-40B4-BE49-F238E27FC236}">
              <a16:creationId xmlns:a16="http://schemas.microsoft.com/office/drawing/2014/main" id="{A282A97A-9D8D-4FFA-BC8D-DDA1805313A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773" name="Text Box 59">
          <a:extLst>
            <a:ext uri="{FF2B5EF4-FFF2-40B4-BE49-F238E27FC236}">
              <a16:creationId xmlns:a16="http://schemas.microsoft.com/office/drawing/2014/main" id="{AB068F58-C84C-4377-A1D3-F99919E3C59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774" name="Text Box 60">
          <a:extLst>
            <a:ext uri="{FF2B5EF4-FFF2-40B4-BE49-F238E27FC236}">
              <a16:creationId xmlns:a16="http://schemas.microsoft.com/office/drawing/2014/main" id="{915E58C6-0BA0-4924-84EB-97E8BDE81B4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775" name="Text Box 61">
          <a:extLst>
            <a:ext uri="{FF2B5EF4-FFF2-40B4-BE49-F238E27FC236}">
              <a16:creationId xmlns:a16="http://schemas.microsoft.com/office/drawing/2014/main" id="{A0B5E14B-3725-4472-B0D3-A59AA0DCB21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776" name="Text Box 62">
          <a:extLst>
            <a:ext uri="{FF2B5EF4-FFF2-40B4-BE49-F238E27FC236}">
              <a16:creationId xmlns:a16="http://schemas.microsoft.com/office/drawing/2014/main" id="{5E6DF8B8-EB54-469B-AE06-AFDF900C8F3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777" name="Text Box 63">
          <a:extLst>
            <a:ext uri="{FF2B5EF4-FFF2-40B4-BE49-F238E27FC236}">
              <a16:creationId xmlns:a16="http://schemas.microsoft.com/office/drawing/2014/main" id="{74D86DFD-58BE-4723-8102-F1153FF93C3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778" name="Text Box 64">
          <a:extLst>
            <a:ext uri="{FF2B5EF4-FFF2-40B4-BE49-F238E27FC236}">
              <a16:creationId xmlns:a16="http://schemas.microsoft.com/office/drawing/2014/main" id="{24487516-6D05-4EA8-B9D3-EEAD17937FB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779" name="Text Box 66">
          <a:extLst>
            <a:ext uri="{FF2B5EF4-FFF2-40B4-BE49-F238E27FC236}">
              <a16:creationId xmlns:a16="http://schemas.microsoft.com/office/drawing/2014/main" id="{C2DDE2E7-7215-4A82-B561-86514ECB3AC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780" name="Text Box 67">
          <a:extLst>
            <a:ext uri="{FF2B5EF4-FFF2-40B4-BE49-F238E27FC236}">
              <a16:creationId xmlns:a16="http://schemas.microsoft.com/office/drawing/2014/main" id="{2021EAD2-CCF5-4B45-AFFA-78E740C9FFA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781" name="Text Box 68">
          <a:extLst>
            <a:ext uri="{FF2B5EF4-FFF2-40B4-BE49-F238E27FC236}">
              <a16:creationId xmlns:a16="http://schemas.microsoft.com/office/drawing/2014/main" id="{5993CA25-D0AA-4752-ACB2-E38E4F18178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782" name="Text Box 69">
          <a:extLst>
            <a:ext uri="{FF2B5EF4-FFF2-40B4-BE49-F238E27FC236}">
              <a16:creationId xmlns:a16="http://schemas.microsoft.com/office/drawing/2014/main" id="{0ED1B109-3EE5-4538-BF85-EC696CF6AA4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783" name="Text Box 70">
          <a:extLst>
            <a:ext uri="{FF2B5EF4-FFF2-40B4-BE49-F238E27FC236}">
              <a16:creationId xmlns:a16="http://schemas.microsoft.com/office/drawing/2014/main" id="{9B790BEF-5B62-4442-9663-AB488A5E56D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784" name="Text Box 71">
          <a:extLst>
            <a:ext uri="{FF2B5EF4-FFF2-40B4-BE49-F238E27FC236}">
              <a16:creationId xmlns:a16="http://schemas.microsoft.com/office/drawing/2014/main" id="{397B0A79-5571-4C2F-A174-4484AC11B5B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785" name="Text Box 72">
          <a:extLst>
            <a:ext uri="{FF2B5EF4-FFF2-40B4-BE49-F238E27FC236}">
              <a16:creationId xmlns:a16="http://schemas.microsoft.com/office/drawing/2014/main" id="{4EF36859-9FA8-49AD-93B6-D524F2F7DB2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786" name="Text Box 73">
          <a:extLst>
            <a:ext uri="{FF2B5EF4-FFF2-40B4-BE49-F238E27FC236}">
              <a16:creationId xmlns:a16="http://schemas.microsoft.com/office/drawing/2014/main" id="{B1DF739F-71FA-4B64-B990-3E764786434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787" name="Text Box 74">
          <a:extLst>
            <a:ext uri="{FF2B5EF4-FFF2-40B4-BE49-F238E27FC236}">
              <a16:creationId xmlns:a16="http://schemas.microsoft.com/office/drawing/2014/main" id="{14E34E6B-A544-4509-AD01-A1208701C31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788" name="Text Box 75">
          <a:extLst>
            <a:ext uri="{FF2B5EF4-FFF2-40B4-BE49-F238E27FC236}">
              <a16:creationId xmlns:a16="http://schemas.microsoft.com/office/drawing/2014/main" id="{5EB15350-F09A-41E9-93BA-4330B08A175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789" name="Text Box 77">
          <a:extLst>
            <a:ext uri="{FF2B5EF4-FFF2-40B4-BE49-F238E27FC236}">
              <a16:creationId xmlns:a16="http://schemas.microsoft.com/office/drawing/2014/main" id="{12B096CD-BB6E-440B-A05F-5D12F831A44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790" name="Text Box 78">
          <a:extLst>
            <a:ext uri="{FF2B5EF4-FFF2-40B4-BE49-F238E27FC236}">
              <a16:creationId xmlns:a16="http://schemas.microsoft.com/office/drawing/2014/main" id="{C0915B70-2C49-4EC2-91CE-ABC1FC07B3C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791" name="Text Box 80">
          <a:extLst>
            <a:ext uri="{FF2B5EF4-FFF2-40B4-BE49-F238E27FC236}">
              <a16:creationId xmlns:a16="http://schemas.microsoft.com/office/drawing/2014/main" id="{4B506F53-0957-4944-A9B6-A4E2C7C202F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792" name="Text Box 8">
          <a:extLst>
            <a:ext uri="{FF2B5EF4-FFF2-40B4-BE49-F238E27FC236}">
              <a16:creationId xmlns:a16="http://schemas.microsoft.com/office/drawing/2014/main" id="{596402CF-87CD-4F59-A743-3E481B9A59A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793" name="Text Box 9">
          <a:extLst>
            <a:ext uri="{FF2B5EF4-FFF2-40B4-BE49-F238E27FC236}">
              <a16:creationId xmlns:a16="http://schemas.microsoft.com/office/drawing/2014/main" id="{14C5280D-D30D-406D-A8C2-5F717B97FC1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794" name="Text Box 10">
          <a:extLst>
            <a:ext uri="{FF2B5EF4-FFF2-40B4-BE49-F238E27FC236}">
              <a16:creationId xmlns:a16="http://schemas.microsoft.com/office/drawing/2014/main" id="{EB24EB4B-E4AD-499D-8EA2-BC26106F345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795" name="Text Box 11">
          <a:extLst>
            <a:ext uri="{FF2B5EF4-FFF2-40B4-BE49-F238E27FC236}">
              <a16:creationId xmlns:a16="http://schemas.microsoft.com/office/drawing/2014/main" id="{45C4A997-056B-4DA3-A420-2C75118B87A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796" name="Text Box 12">
          <a:extLst>
            <a:ext uri="{FF2B5EF4-FFF2-40B4-BE49-F238E27FC236}">
              <a16:creationId xmlns:a16="http://schemas.microsoft.com/office/drawing/2014/main" id="{F0CB5C23-42FF-4FFC-A648-13C71B52A34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797" name="Text Box 49">
          <a:extLst>
            <a:ext uri="{FF2B5EF4-FFF2-40B4-BE49-F238E27FC236}">
              <a16:creationId xmlns:a16="http://schemas.microsoft.com/office/drawing/2014/main" id="{F2021E2A-B80D-40EE-9411-F67E58EF240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798" name="Text Box 50">
          <a:extLst>
            <a:ext uri="{FF2B5EF4-FFF2-40B4-BE49-F238E27FC236}">
              <a16:creationId xmlns:a16="http://schemas.microsoft.com/office/drawing/2014/main" id="{40A2D02D-8E9C-4693-90E2-1F34FAFC287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799" name="Text Box 52">
          <a:extLst>
            <a:ext uri="{FF2B5EF4-FFF2-40B4-BE49-F238E27FC236}">
              <a16:creationId xmlns:a16="http://schemas.microsoft.com/office/drawing/2014/main" id="{2FA01C69-8284-4386-82F3-8F24A1C1649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800" name="Text Box 53">
          <a:extLst>
            <a:ext uri="{FF2B5EF4-FFF2-40B4-BE49-F238E27FC236}">
              <a16:creationId xmlns:a16="http://schemas.microsoft.com/office/drawing/2014/main" id="{D980E875-9459-4E97-AD28-76B49841D66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801" name="Text Box 39">
          <a:extLst>
            <a:ext uri="{FF2B5EF4-FFF2-40B4-BE49-F238E27FC236}">
              <a16:creationId xmlns:a16="http://schemas.microsoft.com/office/drawing/2014/main" id="{59635BA6-E5A8-44D6-8704-AACA415D441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802" name="Text Box 40">
          <a:extLst>
            <a:ext uri="{FF2B5EF4-FFF2-40B4-BE49-F238E27FC236}">
              <a16:creationId xmlns:a16="http://schemas.microsoft.com/office/drawing/2014/main" id="{6915B342-0D20-45ED-BC2B-EDF103E7253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803" name="Text Box 41">
          <a:extLst>
            <a:ext uri="{FF2B5EF4-FFF2-40B4-BE49-F238E27FC236}">
              <a16:creationId xmlns:a16="http://schemas.microsoft.com/office/drawing/2014/main" id="{A472CA63-E65C-4126-8CFB-F5BF0DA110A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804" name="Text Box 42">
          <a:extLst>
            <a:ext uri="{FF2B5EF4-FFF2-40B4-BE49-F238E27FC236}">
              <a16:creationId xmlns:a16="http://schemas.microsoft.com/office/drawing/2014/main" id="{7845075A-DB55-49A2-98E7-2D560E6BA80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805" name="Text Box 43">
          <a:extLst>
            <a:ext uri="{FF2B5EF4-FFF2-40B4-BE49-F238E27FC236}">
              <a16:creationId xmlns:a16="http://schemas.microsoft.com/office/drawing/2014/main" id="{88A10CBD-B5E8-4607-B31B-D6FFBFEAFFE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806" name="Text Box 44">
          <a:extLst>
            <a:ext uri="{FF2B5EF4-FFF2-40B4-BE49-F238E27FC236}">
              <a16:creationId xmlns:a16="http://schemas.microsoft.com/office/drawing/2014/main" id="{67A55148-1D56-4194-B78D-A3DB436696D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807" name="Text Box 45">
          <a:extLst>
            <a:ext uri="{FF2B5EF4-FFF2-40B4-BE49-F238E27FC236}">
              <a16:creationId xmlns:a16="http://schemas.microsoft.com/office/drawing/2014/main" id="{7027E957-A890-4E0D-9A0C-D161449B36A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808" name="Text Box 46">
          <a:extLst>
            <a:ext uri="{FF2B5EF4-FFF2-40B4-BE49-F238E27FC236}">
              <a16:creationId xmlns:a16="http://schemas.microsoft.com/office/drawing/2014/main" id="{8B29D495-A845-4957-90E0-9FEB3079760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809" name="Text Box 47">
          <a:extLst>
            <a:ext uri="{FF2B5EF4-FFF2-40B4-BE49-F238E27FC236}">
              <a16:creationId xmlns:a16="http://schemas.microsoft.com/office/drawing/2014/main" id="{5F0096A2-BCE5-4D75-8B3D-B81300C7380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810" name="Text Box 48">
          <a:extLst>
            <a:ext uri="{FF2B5EF4-FFF2-40B4-BE49-F238E27FC236}">
              <a16:creationId xmlns:a16="http://schemas.microsoft.com/office/drawing/2014/main" id="{4EFF188A-EB1E-40F0-AA25-7784E5E433A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811" name="Text Box 55">
          <a:extLst>
            <a:ext uri="{FF2B5EF4-FFF2-40B4-BE49-F238E27FC236}">
              <a16:creationId xmlns:a16="http://schemas.microsoft.com/office/drawing/2014/main" id="{A5A700B4-5085-437B-8519-39C438F7C13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812" name="Text Box 56">
          <a:extLst>
            <a:ext uri="{FF2B5EF4-FFF2-40B4-BE49-F238E27FC236}">
              <a16:creationId xmlns:a16="http://schemas.microsoft.com/office/drawing/2014/main" id="{A8E91FE4-FE8E-4676-9F36-FB1A7763F10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813" name="Text Box 57">
          <a:extLst>
            <a:ext uri="{FF2B5EF4-FFF2-40B4-BE49-F238E27FC236}">
              <a16:creationId xmlns:a16="http://schemas.microsoft.com/office/drawing/2014/main" id="{A9049345-09EA-4CCE-BE3E-6B20EFAC7F4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814" name="Text Box 58">
          <a:extLst>
            <a:ext uri="{FF2B5EF4-FFF2-40B4-BE49-F238E27FC236}">
              <a16:creationId xmlns:a16="http://schemas.microsoft.com/office/drawing/2014/main" id="{6332165B-E906-4170-9D76-ACAF9DD1B08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815" name="Text Box 59">
          <a:extLst>
            <a:ext uri="{FF2B5EF4-FFF2-40B4-BE49-F238E27FC236}">
              <a16:creationId xmlns:a16="http://schemas.microsoft.com/office/drawing/2014/main" id="{14585610-D37C-4163-965B-B9FEAD11167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816" name="Text Box 60">
          <a:extLst>
            <a:ext uri="{FF2B5EF4-FFF2-40B4-BE49-F238E27FC236}">
              <a16:creationId xmlns:a16="http://schemas.microsoft.com/office/drawing/2014/main" id="{F1346421-28D5-4348-8A69-7D64AFC3424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817" name="Text Box 61">
          <a:extLst>
            <a:ext uri="{FF2B5EF4-FFF2-40B4-BE49-F238E27FC236}">
              <a16:creationId xmlns:a16="http://schemas.microsoft.com/office/drawing/2014/main" id="{EA5C95ED-8FD5-439B-AB06-473D4D4F9E1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818" name="Text Box 62">
          <a:extLst>
            <a:ext uri="{FF2B5EF4-FFF2-40B4-BE49-F238E27FC236}">
              <a16:creationId xmlns:a16="http://schemas.microsoft.com/office/drawing/2014/main" id="{48F6B09F-42FE-4334-8356-6B56D324FEC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819" name="Text Box 63">
          <a:extLst>
            <a:ext uri="{FF2B5EF4-FFF2-40B4-BE49-F238E27FC236}">
              <a16:creationId xmlns:a16="http://schemas.microsoft.com/office/drawing/2014/main" id="{706EC302-5761-4EEF-9E9C-C7549997CBE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820" name="Text Box 64">
          <a:extLst>
            <a:ext uri="{FF2B5EF4-FFF2-40B4-BE49-F238E27FC236}">
              <a16:creationId xmlns:a16="http://schemas.microsoft.com/office/drawing/2014/main" id="{0BEF92E3-3239-4BB3-B200-14ABF3E44CD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821" name="Text Box 66">
          <a:extLst>
            <a:ext uri="{FF2B5EF4-FFF2-40B4-BE49-F238E27FC236}">
              <a16:creationId xmlns:a16="http://schemas.microsoft.com/office/drawing/2014/main" id="{6B0F7918-A4DD-4245-85E4-DA341C61276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822" name="Text Box 67">
          <a:extLst>
            <a:ext uri="{FF2B5EF4-FFF2-40B4-BE49-F238E27FC236}">
              <a16:creationId xmlns:a16="http://schemas.microsoft.com/office/drawing/2014/main" id="{971BC747-9C8E-4B74-805F-F753E7E67F4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823" name="Text Box 68">
          <a:extLst>
            <a:ext uri="{FF2B5EF4-FFF2-40B4-BE49-F238E27FC236}">
              <a16:creationId xmlns:a16="http://schemas.microsoft.com/office/drawing/2014/main" id="{B705A8B0-9F2C-44B2-9BC9-284E73931D0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824" name="Text Box 69">
          <a:extLst>
            <a:ext uri="{FF2B5EF4-FFF2-40B4-BE49-F238E27FC236}">
              <a16:creationId xmlns:a16="http://schemas.microsoft.com/office/drawing/2014/main" id="{8725DF71-1295-4E8B-831B-3C4F290F0AA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825" name="Text Box 70">
          <a:extLst>
            <a:ext uri="{FF2B5EF4-FFF2-40B4-BE49-F238E27FC236}">
              <a16:creationId xmlns:a16="http://schemas.microsoft.com/office/drawing/2014/main" id="{17D24B10-6B14-4ED2-9D17-2B955E44C6D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826" name="Text Box 71">
          <a:extLst>
            <a:ext uri="{FF2B5EF4-FFF2-40B4-BE49-F238E27FC236}">
              <a16:creationId xmlns:a16="http://schemas.microsoft.com/office/drawing/2014/main" id="{911E3B21-B250-4A14-BFE5-EC42AADA117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827" name="Text Box 72">
          <a:extLst>
            <a:ext uri="{FF2B5EF4-FFF2-40B4-BE49-F238E27FC236}">
              <a16:creationId xmlns:a16="http://schemas.microsoft.com/office/drawing/2014/main" id="{89593846-4493-48E7-B056-C100C6A9FCF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828" name="Text Box 73">
          <a:extLst>
            <a:ext uri="{FF2B5EF4-FFF2-40B4-BE49-F238E27FC236}">
              <a16:creationId xmlns:a16="http://schemas.microsoft.com/office/drawing/2014/main" id="{1836A38A-7B20-44C4-A35C-458BA454F2D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829" name="Text Box 74">
          <a:extLst>
            <a:ext uri="{FF2B5EF4-FFF2-40B4-BE49-F238E27FC236}">
              <a16:creationId xmlns:a16="http://schemas.microsoft.com/office/drawing/2014/main" id="{AAA7D5F0-72A5-4A05-83B3-C6340640AD7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830" name="Text Box 75">
          <a:extLst>
            <a:ext uri="{FF2B5EF4-FFF2-40B4-BE49-F238E27FC236}">
              <a16:creationId xmlns:a16="http://schemas.microsoft.com/office/drawing/2014/main" id="{8A980744-6F5A-4EED-9043-E501C00F620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831" name="Text Box 77">
          <a:extLst>
            <a:ext uri="{FF2B5EF4-FFF2-40B4-BE49-F238E27FC236}">
              <a16:creationId xmlns:a16="http://schemas.microsoft.com/office/drawing/2014/main" id="{3147C831-45A1-46E2-AF15-F990818854F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832" name="Text Box 78">
          <a:extLst>
            <a:ext uri="{FF2B5EF4-FFF2-40B4-BE49-F238E27FC236}">
              <a16:creationId xmlns:a16="http://schemas.microsoft.com/office/drawing/2014/main" id="{46567550-C1BD-4BB3-868E-6735EFAB664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833" name="Text Box 80">
          <a:extLst>
            <a:ext uri="{FF2B5EF4-FFF2-40B4-BE49-F238E27FC236}">
              <a16:creationId xmlns:a16="http://schemas.microsoft.com/office/drawing/2014/main" id="{87CFD4D9-2DC9-4C42-B706-148E6BD08E9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834" name="Text Box 81">
          <a:extLst>
            <a:ext uri="{FF2B5EF4-FFF2-40B4-BE49-F238E27FC236}">
              <a16:creationId xmlns:a16="http://schemas.microsoft.com/office/drawing/2014/main" id="{C3D32D9E-5520-427D-9068-B8CC8468E94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835" name="Text Box 39">
          <a:extLst>
            <a:ext uri="{FF2B5EF4-FFF2-40B4-BE49-F238E27FC236}">
              <a16:creationId xmlns:a16="http://schemas.microsoft.com/office/drawing/2014/main" id="{E31606AE-AEF8-4B4C-9DB5-83B3185586F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836" name="Text Box 40">
          <a:extLst>
            <a:ext uri="{FF2B5EF4-FFF2-40B4-BE49-F238E27FC236}">
              <a16:creationId xmlns:a16="http://schemas.microsoft.com/office/drawing/2014/main" id="{751AAD0D-ACBE-4DF4-8CE0-276CD4E2784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837" name="Text Box 41">
          <a:extLst>
            <a:ext uri="{FF2B5EF4-FFF2-40B4-BE49-F238E27FC236}">
              <a16:creationId xmlns:a16="http://schemas.microsoft.com/office/drawing/2014/main" id="{51ABCD63-067F-4ABD-8592-B7FE6F3542C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838" name="Text Box 42">
          <a:extLst>
            <a:ext uri="{FF2B5EF4-FFF2-40B4-BE49-F238E27FC236}">
              <a16:creationId xmlns:a16="http://schemas.microsoft.com/office/drawing/2014/main" id="{A73676D8-74A6-47D4-B811-E66DAD05B72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839" name="Text Box 43">
          <a:extLst>
            <a:ext uri="{FF2B5EF4-FFF2-40B4-BE49-F238E27FC236}">
              <a16:creationId xmlns:a16="http://schemas.microsoft.com/office/drawing/2014/main" id="{D911341E-7DC3-4B4A-9CB2-13A02CCE3C4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840" name="Text Box 44">
          <a:extLst>
            <a:ext uri="{FF2B5EF4-FFF2-40B4-BE49-F238E27FC236}">
              <a16:creationId xmlns:a16="http://schemas.microsoft.com/office/drawing/2014/main" id="{170637E3-EE91-46D5-8947-C3757392FF9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841" name="Text Box 45">
          <a:extLst>
            <a:ext uri="{FF2B5EF4-FFF2-40B4-BE49-F238E27FC236}">
              <a16:creationId xmlns:a16="http://schemas.microsoft.com/office/drawing/2014/main" id="{77341523-E6EC-49E5-B893-11D11ECDADE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842" name="Text Box 46">
          <a:extLst>
            <a:ext uri="{FF2B5EF4-FFF2-40B4-BE49-F238E27FC236}">
              <a16:creationId xmlns:a16="http://schemas.microsoft.com/office/drawing/2014/main" id="{AB8553D7-861E-4755-B2AD-579A73A5B67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843" name="Text Box 47">
          <a:extLst>
            <a:ext uri="{FF2B5EF4-FFF2-40B4-BE49-F238E27FC236}">
              <a16:creationId xmlns:a16="http://schemas.microsoft.com/office/drawing/2014/main" id="{2E74C22D-66D0-4950-84C7-DD5D015CFA1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844" name="Text Box 48">
          <a:extLst>
            <a:ext uri="{FF2B5EF4-FFF2-40B4-BE49-F238E27FC236}">
              <a16:creationId xmlns:a16="http://schemas.microsoft.com/office/drawing/2014/main" id="{28AE2ED3-A492-4643-B383-FF1BD0E4C04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845" name="Text Box 55">
          <a:extLst>
            <a:ext uri="{FF2B5EF4-FFF2-40B4-BE49-F238E27FC236}">
              <a16:creationId xmlns:a16="http://schemas.microsoft.com/office/drawing/2014/main" id="{C6AB67F3-C932-4446-8CB0-4C1FDE46D02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846" name="Text Box 56">
          <a:extLst>
            <a:ext uri="{FF2B5EF4-FFF2-40B4-BE49-F238E27FC236}">
              <a16:creationId xmlns:a16="http://schemas.microsoft.com/office/drawing/2014/main" id="{FF7BE04D-12CB-40F8-9CE5-C1499A26238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847" name="Text Box 57">
          <a:extLst>
            <a:ext uri="{FF2B5EF4-FFF2-40B4-BE49-F238E27FC236}">
              <a16:creationId xmlns:a16="http://schemas.microsoft.com/office/drawing/2014/main" id="{C85CD76C-2DA5-4F53-A7E6-CEEB6F1B71E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848" name="Text Box 58">
          <a:extLst>
            <a:ext uri="{FF2B5EF4-FFF2-40B4-BE49-F238E27FC236}">
              <a16:creationId xmlns:a16="http://schemas.microsoft.com/office/drawing/2014/main" id="{DF05531E-194D-4A2E-BCE0-61970ABACB0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849" name="Text Box 59">
          <a:extLst>
            <a:ext uri="{FF2B5EF4-FFF2-40B4-BE49-F238E27FC236}">
              <a16:creationId xmlns:a16="http://schemas.microsoft.com/office/drawing/2014/main" id="{11DE1CAA-1BB2-44C9-84AD-E9D49EF0355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850" name="Text Box 60">
          <a:extLst>
            <a:ext uri="{FF2B5EF4-FFF2-40B4-BE49-F238E27FC236}">
              <a16:creationId xmlns:a16="http://schemas.microsoft.com/office/drawing/2014/main" id="{EB8C3059-C50B-4019-A121-1B94CC60A82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851" name="Text Box 61">
          <a:extLst>
            <a:ext uri="{FF2B5EF4-FFF2-40B4-BE49-F238E27FC236}">
              <a16:creationId xmlns:a16="http://schemas.microsoft.com/office/drawing/2014/main" id="{5BFA058B-7B68-4448-B526-D567DDF5493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852" name="Text Box 62">
          <a:extLst>
            <a:ext uri="{FF2B5EF4-FFF2-40B4-BE49-F238E27FC236}">
              <a16:creationId xmlns:a16="http://schemas.microsoft.com/office/drawing/2014/main" id="{B0396FD3-F6C6-42DD-BA38-1709BD5DB62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853" name="Text Box 63">
          <a:extLst>
            <a:ext uri="{FF2B5EF4-FFF2-40B4-BE49-F238E27FC236}">
              <a16:creationId xmlns:a16="http://schemas.microsoft.com/office/drawing/2014/main" id="{5BE2E1EF-B283-403C-B6D7-38527C0ED05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854" name="Text Box 64">
          <a:extLst>
            <a:ext uri="{FF2B5EF4-FFF2-40B4-BE49-F238E27FC236}">
              <a16:creationId xmlns:a16="http://schemas.microsoft.com/office/drawing/2014/main" id="{43DF1BCC-4FBB-4B96-8B9A-1ECF66D4F50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855" name="Text Box 66">
          <a:extLst>
            <a:ext uri="{FF2B5EF4-FFF2-40B4-BE49-F238E27FC236}">
              <a16:creationId xmlns:a16="http://schemas.microsoft.com/office/drawing/2014/main" id="{6BF0E124-22E8-4E86-A3C2-8E992B4119F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856" name="Text Box 67">
          <a:extLst>
            <a:ext uri="{FF2B5EF4-FFF2-40B4-BE49-F238E27FC236}">
              <a16:creationId xmlns:a16="http://schemas.microsoft.com/office/drawing/2014/main" id="{C2473814-B15A-4C84-83BD-EC284E57533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857" name="Text Box 68">
          <a:extLst>
            <a:ext uri="{FF2B5EF4-FFF2-40B4-BE49-F238E27FC236}">
              <a16:creationId xmlns:a16="http://schemas.microsoft.com/office/drawing/2014/main" id="{64C4E953-810E-4DD6-9DC4-1D814B43464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858" name="Text Box 69">
          <a:extLst>
            <a:ext uri="{FF2B5EF4-FFF2-40B4-BE49-F238E27FC236}">
              <a16:creationId xmlns:a16="http://schemas.microsoft.com/office/drawing/2014/main" id="{F137FDEB-6395-4421-B45C-8ADB89C0D86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859" name="Text Box 70">
          <a:extLst>
            <a:ext uri="{FF2B5EF4-FFF2-40B4-BE49-F238E27FC236}">
              <a16:creationId xmlns:a16="http://schemas.microsoft.com/office/drawing/2014/main" id="{9F3CCC10-0616-4393-8AB0-D5A7BB3E8DF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860" name="Text Box 71">
          <a:extLst>
            <a:ext uri="{FF2B5EF4-FFF2-40B4-BE49-F238E27FC236}">
              <a16:creationId xmlns:a16="http://schemas.microsoft.com/office/drawing/2014/main" id="{54C38A55-9DE3-4EC3-BA67-070382DEF08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861" name="Text Box 72">
          <a:extLst>
            <a:ext uri="{FF2B5EF4-FFF2-40B4-BE49-F238E27FC236}">
              <a16:creationId xmlns:a16="http://schemas.microsoft.com/office/drawing/2014/main" id="{87C22A5C-81DE-409F-B1D7-764B7D391D7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862" name="Text Box 73">
          <a:extLst>
            <a:ext uri="{FF2B5EF4-FFF2-40B4-BE49-F238E27FC236}">
              <a16:creationId xmlns:a16="http://schemas.microsoft.com/office/drawing/2014/main" id="{A8B6EB01-6BDA-4F25-8BEF-9827C44E692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863" name="Text Box 74">
          <a:extLst>
            <a:ext uri="{FF2B5EF4-FFF2-40B4-BE49-F238E27FC236}">
              <a16:creationId xmlns:a16="http://schemas.microsoft.com/office/drawing/2014/main" id="{27ED6198-21A2-4790-BCEA-3A6492509DE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864" name="Text Box 75">
          <a:extLst>
            <a:ext uri="{FF2B5EF4-FFF2-40B4-BE49-F238E27FC236}">
              <a16:creationId xmlns:a16="http://schemas.microsoft.com/office/drawing/2014/main" id="{B59E0A61-7C88-486C-9FCF-F4FA6B7E69A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865" name="Text Box 77">
          <a:extLst>
            <a:ext uri="{FF2B5EF4-FFF2-40B4-BE49-F238E27FC236}">
              <a16:creationId xmlns:a16="http://schemas.microsoft.com/office/drawing/2014/main" id="{7DB61C36-F521-4A73-A2B5-CEC242EF025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866" name="Text Box 78">
          <a:extLst>
            <a:ext uri="{FF2B5EF4-FFF2-40B4-BE49-F238E27FC236}">
              <a16:creationId xmlns:a16="http://schemas.microsoft.com/office/drawing/2014/main" id="{04E9276A-6FA3-44D9-9643-8598C7D6405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867" name="Text Box 80">
          <a:extLst>
            <a:ext uri="{FF2B5EF4-FFF2-40B4-BE49-F238E27FC236}">
              <a16:creationId xmlns:a16="http://schemas.microsoft.com/office/drawing/2014/main" id="{B136D51C-C68B-4DCD-B61D-ABA59F44C39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868" name="Text Box 81">
          <a:extLst>
            <a:ext uri="{FF2B5EF4-FFF2-40B4-BE49-F238E27FC236}">
              <a16:creationId xmlns:a16="http://schemas.microsoft.com/office/drawing/2014/main" id="{6B3C6B73-37FA-438F-B54C-A0F1F8F1A6C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869" name="Text Box 39">
          <a:extLst>
            <a:ext uri="{FF2B5EF4-FFF2-40B4-BE49-F238E27FC236}">
              <a16:creationId xmlns:a16="http://schemas.microsoft.com/office/drawing/2014/main" id="{928EA529-3476-4168-9304-9A9E574B2E4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870" name="Text Box 40">
          <a:extLst>
            <a:ext uri="{FF2B5EF4-FFF2-40B4-BE49-F238E27FC236}">
              <a16:creationId xmlns:a16="http://schemas.microsoft.com/office/drawing/2014/main" id="{5FA6084A-E2FA-4926-AAFF-3FF20FD3019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871" name="Text Box 41">
          <a:extLst>
            <a:ext uri="{FF2B5EF4-FFF2-40B4-BE49-F238E27FC236}">
              <a16:creationId xmlns:a16="http://schemas.microsoft.com/office/drawing/2014/main" id="{F8789F89-A577-49F3-94C7-91622AB1A95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872" name="Text Box 42">
          <a:extLst>
            <a:ext uri="{FF2B5EF4-FFF2-40B4-BE49-F238E27FC236}">
              <a16:creationId xmlns:a16="http://schemas.microsoft.com/office/drawing/2014/main" id="{D2CE871E-8B04-4836-A39A-D22120F9C8A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873" name="Text Box 43">
          <a:extLst>
            <a:ext uri="{FF2B5EF4-FFF2-40B4-BE49-F238E27FC236}">
              <a16:creationId xmlns:a16="http://schemas.microsoft.com/office/drawing/2014/main" id="{233B7FF8-7091-484B-A05E-BD2AB04501E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874" name="Text Box 44">
          <a:extLst>
            <a:ext uri="{FF2B5EF4-FFF2-40B4-BE49-F238E27FC236}">
              <a16:creationId xmlns:a16="http://schemas.microsoft.com/office/drawing/2014/main" id="{1FA8E2FC-5439-43D7-91A1-4FB8F126196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875" name="Text Box 45">
          <a:extLst>
            <a:ext uri="{FF2B5EF4-FFF2-40B4-BE49-F238E27FC236}">
              <a16:creationId xmlns:a16="http://schemas.microsoft.com/office/drawing/2014/main" id="{CC712434-D9F4-41F5-956D-E7EABA3AEF7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876" name="Text Box 46">
          <a:extLst>
            <a:ext uri="{FF2B5EF4-FFF2-40B4-BE49-F238E27FC236}">
              <a16:creationId xmlns:a16="http://schemas.microsoft.com/office/drawing/2014/main" id="{CCDC0919-D181-4026-9E98-FF8AF019B57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877" name="Text Box 47">
          <a:extLst>
            <a:ext uri="{FF2B5EF4-FFF2-40B4-BE49-F238E27FC236}">
              <a16:creationId xmlns:a16="http://schemas.microsoft.com/office/drawing/2014/main" id="{8A76EF0F-B8FF-4729-8130-77C1EA77A23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878" name="Text Box 48">
          <a:extLst>
            <a:ext uri="{FF2B5EF4-FFF2-40B4-BE49-F238E27FC236}">
              <a16:creationId xmlns:a16="http://schemas.microsoft.com/office/drawing/2014/main" id="{CC3EEBBB-E5ED-43AE-89C1-481D6DEDA72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879" name="Text Box 55">
          <a:extLst>
            <a:ext uri="{FF2B5EF4-FFF2-40B4-BE49-F238E27FC236}">
              <a16:creationId xmlns:a16="http://schemas.microsoft.com/office/drawing/2014/main" id="{292D0373-50ED-4B75-B2BE-7653E5ED90F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880" name="Text Box 56">
          <a:extLst>
            <a:ext uri="{FF2B5EF4-FFF2-40B4-BE49-F238E27FC236}">
              <a16:creationId xmlns:a16="http://schemas.microsoft.com/office/drawing/2014/main" id="{AE150DD2-82DB-48FD-86E3-AC7FA07385B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881" name="Text Box 57">
          <a:extLst>
            <a:ext uri="{FF2B5EF4-FFF2-40B4-BE49-F238E27FC236}">
              <a16:creationId xmlns:a16="http://schemas.microsoft.com/office/drawing/2014/main" id="{1887003F-CF8B-4634-86C0-4E94A9508BE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882" name="Text Box 58">
          <a:extLst>
            <a:ext uri="{FF2B5EF4-FFF2-40B4-BE49-F238E27FC236}">
              <a16:creationId xmlns:a16="http://schemas.microsoft.com/office/drawing/2014/main" id="{52C57EFF-A103-47E4-AD86-52B218A785E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883" name="Text Box 59">
          <a:extLst>
            <a:ext uri="{FF2B5EF4-FFF2-40B4-BE49-F238E27FC236}">
              <a16:creationId xmlns:a16="http://schemas.microsoft.com/office/drawing/2014/main" id="{89504353-3B63-4ED8-A22B-7E4B75F6A9F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884" name="Text Box 60">
          <a:extLst>
            <a:ext uri="{FF2B5EF4-FFF2-40B4-BE49-F238E27FC236}">
              <a16:creationId xmlns:a16="http://schemas.microsoft.com/office/drawing/2014/main" id="{430C702C-5B34-4ED1-85EE-D1B8F4D8979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885" name="Text Box 61">
          <a:extLst>
            <a:ext uri="{FF2B5EF4-FFF2-40B4-BE49-F238E27FC236}">
              <a16:creationId xmlns:a16="http://schemas.microsoft.com/office/drawing/2014/main" id="{3A39774E-1775-4CD2-858A-ED5C4CFD489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886" name="Text Box 62">
          <a:extLst>
            <a:ext uri="{FF2B5EF4-FFF2-40B4-BE49-F238E27FC236}">
              <a16:creationId xmlns:a16="http://schemas.microsoft.com/office/drawing/2014/main" id="{B3906D7D-DC91-474E-8AF3-49492E5C7AD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887" name="Text Box 63">
          <a:extLst>
            <a:ext uri="{FF2B5EF4-FFF2-40B4-BE49-F238E27FC236}">
              <a16:creationId xmlns:a16="http://schemas.microsoft.com/office/drawing/2014/main" id="{B43C93F0-8A7D-47F1-804A-5B22FD3F339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888" name="Text Box 64">
          <a:extLst>
            <a:ext uri="{FF2B5EF4-FFF2-40B4-BE49-F238E27FC236}">
              <a16:creationId xmlns:a16="http://schemas.microsoft.com/office/drawing/2014/main" id="{E5E38023-C98E-433D-818A-A53CBBBCD71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889" name="Text Box 66">
          <a:extLst>
            <a:ext uri="{FF2B5EF4-FFF2-40B4-BE49-F238E27FC236}">
              <a16:creationId xmlns:a16="http://schemas.microsoft.com/office/drawing/2014/main" id="{7B4EAEF8-9BA9-4900-9EEB-5ADE7B4E100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890" name="Text Box 67">
          <a:extLst>
            <a:ext uri="{FF2B5EF4-FFF2-40B4-BE49-F238E27FC236}">
              <a16:creationId xmlns:a16="http://schemas.microsoft.com/office/drawing/2014/main" id="{EAFF8592-4562-42AE-9AAF-27222FBF9EF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891" name="Text Box 68">
          <a:extLst>
            <a:ext uri="{FF2B5EF4-FFF2-40B4-BE49-F238E27FC236}">
              <a16:creationId xmlns:a16="http://schemas.microsoft.com/office/drawing/2014/main" id="{E8FCC0FA-5BC9-4260-A7B9-F9FA1064D7B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892" name="Text Box 69">
          <a:extLst>
            <a:ext uri="{FF2B5EF4-FFF2-40B4-BE49-F238E27FC236}">
              <a16:creationId xmlns:a16="http://schemas.microsoft.com/office/drawing/2014/main" id="{180C37B5-7C9A-4089-805C-00960CB9C3A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893" name="Text Box 70">
          <a:extLst>
            <a:ext uri="{FF2B5EF4-FFF2-40B4-BE49-F238E27FC236}">
              <a16:creationId xmlns:a16="http://schemas.microsoft.com/office/drawing/2014/main" id="{F672F35E-7EF6-4560-B1F2-887A482C442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894" name="Text Box 71">
          <a:extLst>
            <a:ext uri="{FF2B5EF4-FFF2-40B4-BE49-F238E27FC236}">
              <a16:creationId xmlns:a16="http://schemas.microsoft.com/office/drawing/2014/main" id="{52A8935E-E59F-4811-B8DE-F3E552261C0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895" name="Text Box 72">
          <a:extLst>
            <a:ext uri="{FF2B5EF4-FFF2-40B4-BE49-F238E27FC236}">
              <a16:creationId xmlns:a16="http://schemas.microsoft.com/office/drawing/2014/main" id="{AA0E10F7-9B21-4099-B27C-278DA45C1C2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896" name="Text Box 73">
          <a:extLst>
            <a:ext uri="{FF2B5EF4-FFF2-40B4-BE49-F238E27FC236}">
              <a16:creationId xmlns:a16="http://schemas.microsoft.com/office/drawing/2014/main" id="{28DAD0DE-9758-46A7-98E3-DB9040843E3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897" name="Text Box 74">
          <a:extLst>
            <a:ext uri="{FF2B5EF4-FFF2-40B4-BE49-F238E27FC236}">
              <a16:creationId xmlns:a16="http://schemas.microsoft.com/office/drawing/2014/main" id="{E207E185-0C95-41E6-98F3-B660802D849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898" name="Text Box 75">
          <a:extLst>
            <a:ext uri="{FF2B5EF4-FFF2-40B4-BE49-F238E27FC236}">
              <a16:creationId xmlns:a16="http://schemas.microsoft.com/office/drawing/2014/main" id="{91CE0EAA-B948-4EC0-8DC2-643F9BFF5EC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899" name="Text Box 77">
          <a:extLst>
            <a:ext uri="{FF2B5EF4-FFF2-40B4-BE49-F238E27FC236}">
              <a16:creationId xmlns:a16="http://schemas.microsoft.com/office/drawing/2014/main" id="{0CBBF1D9-E9D3-437D-98F2-D24D8DB402D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900" name="Text Box 78">
          <a:extLst>
            <a:ext uri="{FF2B5EF4-FFF2-40B4-BE49-F238E27FC236}">
              <a16:creationId xmlns:a16="http://schemas.microsoft.com/office/drawing/2014/main" id="{C78C6CB4-30B6-4FC1-9F02-9A3FF653F4D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901" name="Text Box 80">
          <a:extLst>
            <a:ext uri="{FF2B5EF4-FFF2-40B4-BE49-F238E27FC236}">
              <a16:creationId xmlns:a16="http://schemas.microsoft.com/office/drawing/2014/main" id="{E47A1070-AB59-4AFE-AEBA-690BFCF8C17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902" name="Text Box 81">
          <a:extLst>
            <a:ext uri="{FF2B5EF4-FFF2-40B4-BE49-F238E27FC236}">
              <a16:creationId xmlns:a16="http://schemas.microsoft.com/office/drawing/2014/main" id="{BF214F28-9DAB-436D-A953-83E0C3B0639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903" name="Text Box 3">
          <a:extLst>
            <a:ext uri="{FF2B5EF4-FFF2-40B4-BE49-F238E27FC236}">
              <a16:creationId xmlns:a16="http://schemas.microsoft.com/office/drawing/2014/main" id="{CAF7FD6F-03DE-4AE8-B9F5-49524C54159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904" name="Text Box 4">
          <a:extLst>
            <a:ext uri="{FF2B5EF4-FFF2-40B4-BE49-F238E27FC236}">
              <a16:creationId xmlns:a16="http://schemas.microsoft.com/office/drawing/2014/main" id="{99A40601-BB24-4672-8DDB-0637367F2F1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905" name="Text Box 5">
          <a:extLst>
            <a:ext uri="{FF2B5EF4-FFF2-40B4-BE49-F238E27FC236}">
              <a16:creationId xmlns:a16="http://schemas.microsoft.com/office/drawing/2014/main" id="{A25FD929-3212-4E8F-B447-5E704C5E97B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906" name="Text Box 6">
          <a:extLst>
            <a:ext uri="{FF2B5EF4-FFF2-40B4-BE49-F238E27FC236}">
              <a16:creationId xmlns:a16="http://schemas.microsoft.com/office/drawing/2014/main" id="{DAC4C874-1D53-493E-BCF4-A518EB8122F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907" name="Text Box 7">
          <a:extLst>
            <a:ext uri="{FF2B5EF4-FFF2-40B4-BE49-F238E27FC236}">
              <a16:creationId xmlns:a16="http://schemas.microsoft.com/office/drawing/2014/main" id="{8EB917D0-95D0-4926-8E66-62E093E88E7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908" name="Text Box 8">
          <a:extLst>
            <a:ext uri="{FF2B5EF4-FFF2-40B4-BE49-F238E27FC236}">
              <a16:creationId xmlns:a16="http://schemas.microsoft.com/office/drawing/2014/main" id="{380E2912-24FE-4539-ADD0-D48FFD5D67F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909" name="Text Box 9">
          <a:extLst>
            <a:ext uri="{FF2B5EF4-FFF2-40B4-BE49-F238E27FC236}">
              <a16:creationId xmlns:a16="http://schemas.microsoft.com/office/drawing/2014/main" id="{607DBCBB-B39C-49ED-8B27-6C946AF8746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910" name="Text Box 10">
          <a:extLst>
            <a:ext uri="{FF2B5EF4-FFF2-40B4-BE49-F238E27FC236}">
              <a16:creationId xmlns:a16="http://schemas.microsoft.com/office/drawing/2014/main" id="{8D9AA6AE-5AA4-4501-AE1F-D5713F209B2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911" name="Text Box 11">
          <a:extLst>
            <a:ext uri="{FF2B5EF4-FFF2-40B4-BE49-F238E27FC236}">
              <a16:creationId xmlns:a16="http://schemas.microsoft.com/office/drawing/2014/main" id="{420A818E-98B8-4356-A870-04EB5BD281A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912" name="Text Box 12">
          <a:extLst>
            <a:ext uri="{FF2B5EF4-FFF2-40B4-BE49-F238E27FC236}">
              <a16:creationId xmlns:a16="http://schemas.microsoft.com/office/drawing/2014/main" id="{1F662C4E-2590-45D2-868A-68179E97C6E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913" name="Text Box 49">
          <a:extLst>
            <a:ext uri="{FF2B5EF4-FFF2-40B4-BE49-F238E27FC236}">
              <a16:creationId xmlns:a16="http://schemas.microsoft.com/office/drawing/2014/main" id="{98EF88F3-FCBF-4924-A497-0394E8C4D79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914" name="Text Box 50">
          <a:extLst>
            <a:ext uri="{FF2B5EF4-FFF2-40B4-BE49-F238E27FC236}">
              <a16:creationId xmlns:a16="http://schemas.microsoft.com/office/drawing/2014/main" id="{4C96A80A-7713-45C3-9AF7-AEFBEB8BF72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915" name="Text Box 52">
          <a:extLst>
            <a:ext uri="{FF2B5EF4-FFF2-40B4-BE49-F238E27FC236}">
              <a16:creationId xmlns:a16="http://schemas.microsoft.com/office/drawing/2014/main" id="{C6AF7677-FDCF-46BC-96B9-DF8D4B461FE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916" name="Text Box 53">
          <a:extLst>
            <a:ext uri="{FF2B5EF4-FFF2-40B4-BE49-F238E27FC236}">
              <a16:creationId xmlns:a16="http://schemas.microsoft.com/office/drawing/2014/main" id="{65DFE5CF-83D2-4DCA-89B1-E5EE1D61338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917" name="Text Box 3">
          <a:extLst>
            <a:ext uri="{FF2B5EF4-FFF2-40B4-BE49-F238E27FC236}">
              <a16:creationId xmlns:a16="http://schemas.microsoft.com/office/drawing/2014/main" id="{AA6FBF8B-3158-49EE-B078-B18B7986966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918" name="Text Box 4">
          <a:extLst>
            <a:ext uri="{FF2B5EF4-FFF2-40B4-BE49-F238E27FC236}">
              <a16:creationId xmlns:a16="http://schemas.microsoft.com/office/drawing/2014/main" id="{7114AC4E-AF64-4605-A5A9-C21436C8767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919" name="Text Box 5">
          <a:extLst>
            <a:ext uri="{FF2B5EF4-FFF2-40B4-BE49-F238E27FC236}">
              <a16:creationId xmlns:a16="http://schemas.microsoft.com/office/drawing/2014/main" id="{7007DF2D-B4BB-41EB-B695-9143C01DAC2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920" name="Text Box 6">
          <a:extLst>
            <a:ext uri="{FF2B5EF4-FFF2-40B4-BE49-F238E27FC236}">
              <a16:creationId xmlns:a16="http://schemas.microsoft.com/office/drawing/2014/main" id="{3AAA407B-889E-4CED-9C21-22C1DD8794A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921" name="Text Box 7">
          <a:extLst>
            <a:ext uri="{FF2B5EF4-FFF2-40B4-BE49-F238E27FC236}">
              <a16:creationId xmlns:a16="http://schemas.microsoft.com/office/drawing/2014/main" id="{56B0532A-7DDE-4DA5-A27F-027928E7B68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922" name="Text Box 8">
          <a:extLst>
            <a:ext uri="{FF2B5EF4-FFF2-40B4-BE49-F238E27FC236}">
              <a16:creationId xmlns:a16="http://schemas.microsoft.com/office/drawing/2014/main" id="{A52E942A-F85B-4EBB-9DA2-03462D84C0A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923" name="Text Box 9">
          <a:extLst>
            <a:ext uri="{FF2B5EF4-FFF2-40B4-BE49-F238E27FC236}">
              <a16:creationId xmlns:a16="http://schemas.microsoft.com/office/drawing/2014/main" id="{9E101220-FF0E-4FD5-8437-6512F85A807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924" name="Text Box 10">
          <a:extLst>
            <a:ext uri="{FF2B5EF4-FFF2-40B4-BE49-F238E27FC236}">
              <a16:creationId xmlns:a16="http://schemas.microsoft.com/office/drawing/2014/main" id="{381954CD-484F-40CD-87EE-CDC62A660AD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925" name="Text Box 11">
          <a:extLst>
            <a:ext uri="{FF2B5EF4-FFF2-40B4-BE49-F238E27FC236}">
              <a16:creationId xmlns:a16="http://schemas.microsoft.com/office/drawing/2014/main" id="{087CF1DD-7751-4C73-A01F-6DA6E40B30D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926" name="Text Box 12">
          <a:extLst>
            <a:ext uri="{FF2B5EF4-FFF2-40B4-BE49-F238E27FC236}">
              <a16:creationId xmlns:a16="http://schemas.microsoft.com/office/drawing/2014/main" id="{EDAB5EAD-860E-481E-AEEF-362F2714598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927" name="Text Box 39">
          <a:extLst>
            <a:ext uri="{FF2B5EF4-FFF2-40B4-BE49-F238E27FC236}">
              <a16:creationId xmlns:a16="http://schemas.microsoft.com/office/drawing/2014/main" id="{1ADAB925-5BAA-4C75-B7B9-357509CB7FE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928" name="Text Box 40">
          <a:extLst>
            <a:ext uri="{FF2B5EF4-FFF2-40B4-BE49-F238E27FC236}">
              <a16:creationId xmlns:a16="http://schemas.microsoft.com/office/drawing/2014/main" id="{8852771A-90E7-4550-A91E-814037ACC04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929" name="Text Box 41">
          <a:extLst>
            <a:ext uri="{FF2B5EF4-FFF2-40B4-BE49-F238E27FC236}">
              <a16:creationId xmlns:a16="http://schemas.microsoft.com/office/drawing/2014/main" id="{8D2AEC99-8487-46E8-9C2B-CDAAA378A66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930" name="Text Box 42">
          <a:extLst>
            <a:ext uri="{FF2B5EF4-FFF2-40B4-BE49-F238E27FC236}">
              <a16:creationId xmlns:a16="http://schemas.microsoft.com/office/drawing/2014/main" id="{4645B53C-F2B0-4DDB-A8D9-DDB603F6BBE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931" name="Text Box 43">
          <a:extLst>
            <a:ext uri="{FF2B5EF4-FFF2-40B4-BE49-F238E27FC236}">
              <a16:creationId xmlns:a16="http://schemas.microsoft.com/office/drawing/2014/main" id="{38BE08D8-4CB5-4568-B364-A715264ABCC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932" name="Text Box 44">
          <a:extLst>
            <a:ext uri="{FF2B5EF4-FFF2-40B4-BE49-F238E27FC236}">
              <a16:creationId xmlns:a16="http://schemas.microsoft.com/office/drawing/2014/main" id="{36AEFE33-1EC2-498C-B003-D1AC80F457E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933" name="Text Box 45">
          <a:extLst>
            <a:ext uri="{FF2B5EF4-FFF2-40B4-BE49-F238E27FC236}">
              <a16:creationId xmlns:a16="http://schemas.microsoft.com/office/drawing/2014/main" id="{D9F60F6A-B48D-42C4-88BD-3DB2D509BBE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934" name="Text Box 46">
          <a:extLst>
            <a:ext uri="{FF2B5EF4-FFF2-40B4-BE49-F238E27FC236}">
              <a16:creationId xmlns:a16="http://schemas.microsoft.com/office/drawing/2014/main" id="{C548B7FB-4B4E-41D5-9C88-05A244B207C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935" name="Text Box 47">
          <a:extLst>
            <a:ext uri="{FF2B5EF4-FFF2-40B4-BE49-F238E27FC236}">
              <a16:creationId xmlns:a16="http://schemas.microsoft.com/office/drawing/2014/main" id="{CE278358-961D-48AD-9E34-31723BB7AF7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936" name="Text Box 48">
          <a:extLst>
            <a:ext uri="{FF2B5EF4-FFF2-40B4-BE49-F238E27FC236}">
              <a16:creationId xmlns:a16="http://schemas.microsoft.com/office/drawing/2014/main" id="{619AE070-B61A-41E7-AC1A-75E69608945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937" name="Text Box 49">
          <a:extLst>
            <a:ext uri="{FF2B5EF4-FFF2-40B4-BE49-F238E27FC236}">
              <a16:creationId xmlns:a16="http://schemas.microsoft.com/office/drawing/2014/main" id="{8B5BF204-64D0-4C6C-9DD5-A8487854D78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938" name="Text Box 50">
          <a:extLst>
            <a:ext uri="{FF2B5EF4-FFF2-40B4-BE49-F238E27FC236}">
              <a16:creationId xmlns:a16="http://schemas.microsoft.com/office/drawing/2014/main" id="{37009368-F1CA-4971-A828-7901D077D23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939" name="Text Box 52">
          <a:extLst>
            <a:ext uri="{FF2B5EF4-FFF2-40B4-BE49-F238E27FC236}">
              <a16:creationId xmlns:a16="http://schemas.microsoft.com/office/drawing/2014/main" id="{1D3EA8F9-1E2C-4E42-B89E-939BE167C05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940" name="Text Box 53">
          <a:extLst>
            <a:ext uri="{FF2B5EF4-FFF2-40B4-BE49-F238E27FC236}">
              <a16:creationId xmlns:a16="http://schemas.microsoft.com/office/drawing/2014/main" id="{644B610A-A61A-4683-8296-40D23F68983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941" name="Text Box 55">
          <a:extLst>
            <a:ext uri="{FF2B5EF4-FFF2-40B4-BE49-F238E27FC236}">
              <a16:creationId xmlns:a16="http://schemas.microsoft.com/office/drawing/2014/main" id="{D649315F-4FEC-420C-954B-9B35CF7C871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942" name="Text Box 56">
          <a:extLst>
            <a:ext uri="{FF2B5EF4-FFF2-40B4-BE49-F238E27FC236}">
              <a16:creationId xmlns:a16="http://schemas.microsoft.com/office/drawing/2014/main" id="{3A55D2DC-F806-4C14-B3F2-A6C04D40C4A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943" name="Text Box 57">
          <a:extLst>
            <a:ext uri="{FF2B5EF4-FFF2-40B4-BE49-F238E27FC236}">
              <a16:creationId xmlns:a16="http://schemas.microsoft.com/office/drawing/2014/main" id="{27099DF1-0ED1-44ED-A3AC-378C0A4B62E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944" name="Text Box 58">
          <a:extLst>
            <a:ext uri="{FF2B5EF4-FFF2-40B4-BE49-F238E27FC236}">
              <a16:creationId xmlns:a16="http://schemas.microsoft.com/office/drawing/2014/main" id="{CF7B8FBA-3A66-4ECB-9A50-7BA746E4FB1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945" name="Text Box 59">
          <a:extLst>
            <a:ext uri="{FF2B5EF4-FFF2-40B4-BE49-F238E27FC236}">
              <a16:creationId xmlns:a16="http://schemas.microsoft.com/office/drawing/2014/main" id="{B90E5A46-8263-440C-8C3C-118C8AA8B1F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946" name="Text Box 60">
          <a:extLst>
            <a:ext uri="{FF2B5EF4-FFF2-40B4-BE49-F238E27FC236}">
              <a16:creationId xmlns:a16="http://schemas.microsoft.com/office/drawing/2014/main" id="{4A0EC2B8-97BB-4764-865B-1C58A74CEFC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947" name="Text Box 61">
          <a:extLst>
            <a:ext uri="{FF2B5EF4-FFF2-40B4-BE49-F238E27FC236}">
              <a16:creationId xmlns:a16="http://schemas.microsoft.com/office/drawing/2014/main" id="{78020DAF-DD9E-4F04-866F-568ACE419AD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948" name="Text Box 62">
          <a:extLst>
            <a:ext uri="{FF2B5EF4-FFF2-40B4-BE49-F238E27FC236}">
              <a16:creationId xmlns:a16="http://schemas.microsoft.com/office/drawing/2014/main" id="{6C51FF3B-5A3F-4923-A57D-E95629E1F42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949" name="Text Box 63">
          <a:extLst>
            <a:ext uri="{FF2B5EF4-FFF2-40B4-BE49-F238E27FC236}">
              <a16:creationId xmlns:a16="http://schemas.microsoft.com/office/drawing/2014/main" id="{8FB5DD1E-BF06-497E-AF09-C403FA9B062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950" name="Text Box 64">
          <a:extLst>
            <a:ext uri="{FF2B5EF4-FFF2-40B4-BE49-F238E27FC236}">
              <a16:creationId xmlns:a16="http://schemas.microsoft.com/office/drawing/2014/main" id="{EA435319-E395-408A-9046-5E4861EC292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951" name="Text Box 66">
          <a:extLst>
            <a:ext uri="{FF2B5EF4-FFF2-40B4-BE49-F238E27FC236}">
              <a16:creationId xmlns:a16="http://schemas.microsoft.com/office/drawing/2014/main" id="{19AB4C81-9D18-4489-B387-16DE923FFB3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952" name="Text Box 67">
          <a:extLst>
            <a:ext uri="{FF2B5EF4-FFF2-40B4-BE49-F238E27FC236}">
              <a16:creationId xmlns:a16="http://schemas.microsoft.com/office/drawing/2014/main" id="{CCC17BBE-4C2C-4DD8-A08F-5BD817191E4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953" name="Text Box 68">
          <a:extLst>
            <a:ext uri="{FF2B5EF4-FFF2-40B4-BE49-F238E27FC236}">
              <a16:creationId xmlns:a16="http://schemas.microsoft.com/office/drawing/2014/main" id="{91D24422-DE75-49B7-BAC8-314D10AC341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954" name="Text Box 69">
          <a:extLst>
            <a:ext uri="{FF2B5EF4-FFF2-40B4-BE49-F238E27FC236}">
              <a16:creationId xmlns:a16="http://schemas.microsoft.com/office/drawing/2014/main" id="{6CB23D3B-0C4D-4D29-8F6F-922E438DACA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955" name="Text Box 70">
          <a:extLst>
            <a:ext uri="{FF2B5EF4-FFF2-40B4-BE49-F238E27FC236}">
              <a16:creationId xmlns:a16="http://schemas.microsoft.com/office/drawing/2014/main" id="{553F80F1-6F6E-4335-A80F-B758AE9E3FD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956" name="Text Box 71">
          <a:extLst>
            <a:ext uri="{FF2B5EF4-FFF2-40B4-BE49-F238E27FC236}">
              <a16:creationId xmlns:a16="http://schemas.microsoft.com/office/drawing/2014/main" id="{682820E4-0E5A-484B-A75F-06C95C05C42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957" name="Text Box 72">
          <a:extLst>
            <a:ext uri="{FF2B5EF4-FFF2-40B4-BE49-F238E27FC236}">
              <a16:creationId xmlns:a16="http://schemas.microsoft.com/office/drawing/2014/main" id="{E69227A6-D18F-443F-AFFF-4A22E496241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958" name="Text Box 73">
          <a:extLst>
            <a:ext uri="{FF2B5EF4-FFF2-40B4-BE49-F238E27FC236}">
              <a16:creationId xmlns:a16="http://schemas.microsoft.com/office/drawing/2014/main" id="{723E158F-2077-47C4-B2A2-D7CF3A078EC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959" name="Text Box 74">
          <a:extLst>
            <a:ext uri="{FF2B5EF4-FFF2-40B4-BE49-F238E27FC236}">
              <a16:creationId xmlns:a16="http://schemas.microsoft.com/office/drawing/2014/main" id="{71917975-C617-4D51-8FC0-442A6E3D243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960" name="Text Box 75">
          <a:extLst>
            <a:ext uri="{FF2B5EF4-FFF2-40B4-BE49-F238E27FC236}">
              <a16:creationId xmlns:a16="http://schemas.microsoft.com/office/drawing/2014/main" id="{638A55DA-9209-4B66-B2F9-220F58D77BD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961" name="Text Box 77">
          <a:extLst>
            <a:ext uri="{FF2B5EF4-FFF2-40B4-BE49-F238E27FC236}">
              <a16:creationId xmlns:a16="http://schemas.microsoft.com/office/drawing/2014/main" id="{5C81848C-2D69-4170-AC91-E0B1044D6DC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962" name="Text Box 78">
          <a:extLst>
            <a:ext uri="{FF2B5EF4-FFF2-40B4-BE49-F238E27FC236}">
              <a16:creationId xmlns:a16="http://schemas.microsoft.com/office/drawing/2014/main" id="{53EB0A83-EAD9-45A1-BB3D-DAA0D2D148F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963" name="Text Box 80">
          <a:extLst>
            <a:ext uri="{FF2B5EF4-FFF2-40B4-BE49-F238E27FC236}">
              <a16:creationId xmlns:a16="http://schemas.microsoft.com/office/drawing/2014/main" id="{92E5A682-A6C8-4E16-8AD0-7DFF1943F25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964" name="Text Box 81">
          <a:extLst>
            <a:ext uri="{FF2B5EF4-FFF2-40B4-BE49-F238E27FC236}">
              <a16:creationId xmlns:a16="http://schemas.microsoft.com/office/drawing/2014/main" id="{2E98A7E9-1E04-498F-B344-ABD89D95484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965" name="Text Box 39">
          <a:extLst>
            <a:ext uri="{FF2B5EF4-FFF2-40B4-BE49-F238E27FC236}">
              <a16:creationId xmlns:a16="http://schemas.microsoft.com/office/drawing/2014/main" id="{D3F84750-2202-4659-A56E-9850AEACB5D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966" name="Text Box 40">
          <a:extLst>
            <a:ext uri="{FF2B5EF4-FFF2-40B4-BE49-F238E27FC236}">
              <a16:creationId xmlns:a16="http://schemas.microsoft.com/office/drawing/2014/main" id="{5CD3693C-0E7A-4625-9E2A-767E15416C9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967" name="Text Box 41">
          <a:extLst>
            <a:ext uri="{FF2B5EF4-FFF2-40B4-BE49-F238E27FC236}">
              <a16:creationId xmlns:a16="http://schemas.microsoft.com/office/drawing/2014/main" id="{35842FB5-ECDA-442D-9551-1F2337FA8F5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968" name="Text Box 42">
          <a:extLst>
            <a:ext uri="{FF2B5EF4-FFF2-40B4-BE49-F238E27FC236}">
              <a16:creationId xmlns:a16="http://schemas.microsoft.com/office/drawing/2014/main" id="{6332E833-7DE6-412C-ACF5-ED577A67D35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969" name="Text Box 43">
          <a:extLst>
            <a:ext uri="{FF2B5EF4-FFF2-40B4-BE49-F238E27FC236}">
              <a16:creationId xmlns:a16="http://schemas.microsoft.com/office/drawing/2014/main" id="{751B97CA-CDA8-4535-88F0-BF619A48C84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970" name="Text Box 44">
          <a:extLst>
            <a:ext uri="{FF2B5EF4-FFF2-40B4-BE49-F238E27FC236}">
              <a16:creationId xmlns:a16="http://schemas.microsoft.com/office/drawing/2014/main" id="{C4164DCA-852A-4471-811D-3CCE704AAA4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971" name="Text Box 45">
          <a:extLst>
            <a:ext uri="{FF2B5EF4-FFF2-40B4-BE49-F238E27FC236}">
              <a16:creationId xmlns:a16="http://schemas.microsoft.com/office/drawing/2014/main" id="{525A8DE7-B689-4E62-829D-A84AA013601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972" name="Text Box 46">
          <a:extLst>
            <a:ext uri="{FF2B5EF4-FFF2-40B4-BE49-F238E27FC236}">
              <a16:creationId xmlns:a16="http://schemas.microsoft.com/office/drawing/2014/main" id="{76C735C4-2659-4CFB-AB27-03565CBBE84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973" name="Text Box 47">
          <a:extLst>
            <a:ext uri="{FF2B5EF4-FFF2-40B4-BE49-F238E27FC236}">
              <a16:creationId xmlns:a16="http://schemas.microsoft.com/office/drawing/2014/main" id="{518E1BF0-739A-4560-A31E-AF18E3A524B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974" name="Text Box 48">
          <a:extLst>
            <a:ext uri="{FF2B5EF4-FFF2-40B4-BE49-F238E27FC236}">
              <a16:creationId xmlns:a16="http://schemas.microsoft.com/office/drawing/2014/main" id="{6729AA07-5C0F-4DA2-A6B3-B55A48944E2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975" name="Text Box 55">
          <a:extLst>
            <a:ext uri="{FF2B5EF4-FFF2-40B4-BE49-F238E27FC236}">
              <a16:creationId xmlns:a16="http://schemas.microsoft.com/office/drawing/2014/main" id="{1BB9BEA6-41BB-46B7-BD14-24BDBCEF0F2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976" name="Text Box 56">
          <a:extLst>
            <a:ext uri="{FF2B5EF4-FFF2-40B4-BE49-F238E27FC236}">
              <a16:creationId xmlns:a16="http://schemas.microsoft.com/office/drawing/2014/main" id="{16D8A7AB-40CD-4497-836F-1AF3F890572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977" name="Text Box 57">
          <a:extLst>
            <a:ext uri="{FF2B5EF4-FFF2-40B4-BE49-F238E27FC236}">
              <a16:creationId xmlns:a16="http://schemas.microsoft.com/office/drawing/2014/main" id="{A47DBCA6-ABED-4EA0-83C1-5CCB1D8D79A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978" name="Text Box 58">
          <a:extLst>
            <a:ext uri="{FF2B5EF4-FFF2-40B4-BE49-F238E27FC236}">
              <a16:creationId xmlns:a16="http://schemas.microsoft.com/office/drawing/2014/main" id="{91AB1D60-4058-4A26-AB5E-DC43699A079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979" name="Text Box 59">
          <a:extLst>
            <a:ext uri="{FF2B5EF4-FFF2-40B4-BE49-F238E27FC236}">
              <a16:creationId xmlns:a16="http://schemas.microsoft.com/office/drawing/2014/main" id="{50D7CC48-BFBC-43AD-9933-35DC67ABE43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980" name="Text Box 60">
          <a:extLst>
            <a:ext uri="{FF2B5EF4-FFF2-40B4-BE49-F238E27FC236}">
              <a16:creationId xmlns:a16="http://schemas.microsoft.com/office/drawing/2014/main" id="{D4DB78AC-4D8F-4639-AABD-90107B0C0CC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981" name="Text Box 61">
          <a:extLst>
            <a:ext uri="{FF2B5EF4-FFF2-40B4-BE49-F238E27FC236}">
              <a16:creationId xmlns:a16="http://schemas.microsoft.com/office/drawing/2014/main" id="{8E726A1D-C040-4420-9266-CBC890036A8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982" name="Text Box 62">
          <a:extLst>
            <a:ext uri="{FF2B5EF4-FFF2-40B4-BE49-F238E27FC236}">
              <a16:creationId xmlns:a16="http://schemas.microsoft.com/office/drawing/2014/main" id="{45B662C9-5C7F-4CE4-ACBC-E07E8928F3D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983" name="Text Box 63">
          <a:extLst>
            <a:ext uri="{FF2B5EF4-FFF2-40B4-BE49-F238E27FC236}">
              <a16:creationId xmlns:a16="http://schemas.microsoft.com/office/drawing/2014/main" id="{B36DD5A8-559B-45DD-AD1E-9222424CB7E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984" name="Text Box 64">
          <a:extLst>
            <a:ext uri="{FF2B5EF4-FFF2-40B4-BE49-F238E27FC236}">
              <a16:creationId xmlns:a16="http://schemas.microsoft.com/office/drawing/2014/main" id="{CBDF2035-472B-4B78-A3F3-977B4D6EF68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985" name="Text Box 66">
          <a:extLst>
            <a:ext uri="{FF2B5EF4-FFF2-40B4-BE49-F238E27FC236}">
              <a16:creationId xmlns:a16="http://schemas.microsoft.com/office/drawing/2014/main" id="{B192C3DC-F5A3-491E-9B26-3B9AAC45A98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986" name="Text Box 67">
          <a:extLst>
            <a:ext uri="{FF2B5EF4-FFF2-40B4-BE49-F238E27FC236}">
              <a16:creationId xmlns:a16="http://schemas.microsoft.com/office/drawing/2014/main" id="{878FE2DB-030F-4E7E-A750-F73A8F09CCF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987" name="Text Box 68">
          <a:extLst>
            <a:ext uri="{FF2B5EF4-FFF2-40B4-BE49-F238E27FC236}">
              <a16:creationId xmlns:a16="http://schemas.microsoft.com/office/drawing/2014/main" id="{AAA8EE52-8D39-4486-A22E-83B188D1B43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988" name="Text Box 69">
          <a:extLst>
            <a:ext uri="{FF2B5EF4-FFF2-40B4-BE49-F238E27FC236}">
              <a16:creationId xmlns:a16="http://schemas.microsoft.com/office/drawing/2014/main" id="{0A8EFAA5-F83B-4773-A85C-1739E041D9A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989" name="Text Box 70">
          <a:extLst>
            <a:ext uri="{FF2B5EF4-FFF2-40B4-BE49-F238E27FC236}">
              <a16:creationId xmlns:a16="http://schemas.microsoft.com/office/drawing/2014/main" id="{F7EF0CF9-A3C4-4872-A4CC-7F7C1A25B1C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990" name="Text Box 71">
          <a:extLst>
            <a:ext uri="{FF2B5EF4-FFF2-40B4-BE49-F238E27FC236}">
              <a16:creationId xmlns:a16="http://schemas.microsoft.com/office/drawing/2014/main" id="{74BCF7D4-4C53-4D25-8C1C-9A6504EBF83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991" name="Text Box 72">
          <a:extLst>
            <a:ext uri="{FF2B5EF4-FFF2-40B4-BE49-F238E27FC236}">
              <a16:creationId xmlns:a16="http://schemas.microsoft.com/office/drawing/2014/main" id="{D177282F-5EDC-4919-A9DE-63A6E33C563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992" name="Text Box 73">
          <a:extLst>
            <a:ext uri="{FF2B5EF4-FFF2-40B4-BE49-F238E27FC236}">
              <a16:creationId xmlns:a16="http://schemas.microsoft.com/office/drawing/2014/main" id="{B860444B-B7B5-4946-BFAD-803BD07E4D2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993" name="Text Box 74">
          <a:extLst>
            <a:ext uri="{FF2B5EF4-FFF2-40B4-BE49-F238E27FC236}">
              <a16:creationId xmlns:a16="http://schemas.microsoft.com/office/drawing/2014/main" id="{61EA3073-2109-4032-83B3-27E7F9D1D74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994" name="Text Box 75">
          <a:extLst>
            <a:ext uri="{FF2B5EF4-FFF2-40B4-BE49-F238E27FC236}">
              <a16:creationId xmlns:a16="http://schemas.microsoft.com/office/drawing/2014/main" id="{E76D8530-34D5-4BFA-BA79-5929489F3BC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995" name="Text Box 77">
          <a:extLst>
            <a:ext uri="{FF2B5EF4-FFF2-40B4-BE49-F238E27FC236}">
              <a16:creationId xmlns:a16="http://schemas.microsoft.com/office/drawing/2014/main" id="{E4896C3C-D17A-4195-8946-E03B431A3C7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996" name="Text Box 78">
          <a:extLst>
            <a:ext uri="{FF2B5EF4-FFF2-40B4-BE49-F238E27FC236}">
              <a16:creationId xmlns:a16="http://schemas.microsoft.com/office/drawing/2014/main" id="{D0190708-BE2E-4C23-B1AF-B9B74DE0B99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997" name="Text Box 80">
          <a:extLst>
            <a:ext uri="{FF2B5EF4-FFF2-40B4-BE49-F238E27FC236}">
              <a16:creationId xmlns:a16="http://schemas.microsoft.com/office/drawing/2014/main" id="{BA76E39B-4E42-442F-BA52-3A77B878593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998" name="Text Box 81">
          <a:extLst>
            <a:ext uri="{FF2B5EF4-FFF2-40B4-BE49-F238E27FC236}">
              <a16:creationId xmlns:a16="http://schemas.microsoft.com/office/drawing/2014/main" id="{06672981-624E-4462-9C21-088AD68ADF1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3999" name="Text Box 39">
          <a:extLst>
            <a:ext uri="{FF2B5EF4-FFF2-40B4-BE49-F238E27FC236}">
              <a16:creationId xmlns:a16="http://schemas.microsoft.com/office/drawing/2014/main" id="{E77522CE-955E-4199-8D15-560BA0ADBCC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000" name="Text Box 40">
          <a:extLst>
            <a:ext uri="{FF2B5EF4-FFF2-40B4-BE49-F238E27FC236}">
              <a16:creationId xmlns:a16="http://schemas.microsoft.com/office/drawing/2014/main" id="{91F666DF-27D4-4630-9878-1DD1EC06C91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001" name="Text Box 41">
          <a:extLst>
            <a:ext uri="{FF2B5EF4-FFF2-40B4-BE49-F238E27FC236}">
              <a16:creationId xmlns:a16="http://schemas.microsoft.com/office/drawing/2014/main" id="{63D05504-0D68-410A-8039-804B2EB515D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002" name="Text Box 42">
          <a:extLst>
            <a:ext uri="{FF2B5EF4-FFF2-40B4-BE49-F238E27FC236}">
              <a16:creationId xmlns:a16="http://schemas.microsoft.com/office/drawing/2014/main" id="{2A02ABB0-E3CA-4DC7-B2BB-56D865015E3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003" name="Text Box 43">
          <a:extLst>
            <a:ext uri="{FF2B5EF4-FFF2-40B4-BE49-F238E27FC236}">
              <a16:creationId xmlns:a16="http://schemas.microsoft.com/office/drawing/2014/main" id="{CB687058-69E4-46CA-85E7-7B107114243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004" name="Text Box 44">
          <a:extLst>
            <a:ext uri="{FF2B5EF4-FFF2-40B4-BE49-F238E27FC236}">
              <a16:creationId xmlns:a16="http://schemas.microsoft.com/office/drawing/2014/main" id="{F1B029E6-349A-4E9F-9C6A-CBFD97B7327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005" name="Text Box 45">
          <a:extLst>
            <a:ext uri="{FF2B5EF4-FFF2-40B4-BE49-F238E27FC236}">
              <a16:creationId xmlns:a16="http://schemas.microsoft.com/office/drawing/2014/main" id="{FB0AC9A5-BEA4-4EA1-86B9-3A28D8228FF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006" name="Text Box 46">
          <a:extLst>
            <a:ext uri="{FF2B5EF4-FFF2-40B4-BE49-F238E27FC236}">
              <a16:creationId xmlns:a16="http://schemas.microsoft.com/office/drawing/2014/main" id="{CDD98826-769C-41F3-B483-85BFA3EF45B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007" name="Text Box 47">
          <a:extLst>
            <a:ext uri="{FF2B5EF4-FFF2-40B4-BE49-F238E27FC236}">
              <a16:creationId xmlns:a16="http://schemas.microsoft.com/office/drawing/2014/main" id="{C5092483-E899-4A48-BFAB-23E50FD87B2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008" name="Text Box 48">
          <a:extLst>
            <a:ext uri="{FF2B5EF4-FFF2-40B4-BE49-F238E27FC236}">
              <a16:creationId xmlns:a16="http://schemas.microsoft.com/office/drawing/2014/main" id="{6ACF9EDA-224C-4402-8DBE-D68DEE1C42A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009" name="Text Box 55">
          <a:extLst>
            <a:ext uri="{FF2B5EF4-FFF2-40B4-BE49-F238E27FC236}">
              <a16:creationId xmlns:a16="http://schemas.microsoft.com/office/drawing/2014/main" id="{74C709AC-6E9D-4CDB-87AD-441FBB4EF81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010" name="Text Box 56">
          <a:extLst>
            <a:ext uri="{FF2B5EF4-FFF2-40B4-BE49-F238E27FC236}">
              <a16:creationId xmlns:a16="http://schemas.microsoft.com/office/drawing/2014/main" id="{7203CF8E-1C6A-472E-94D7-2EA06C916AA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011" name="Text Box 57">
          <a:extLst>
            <a:ext uri="{FF2B5EF4-FFF2-40B4-BE49-F238E27FC236}">
              <a16:creationId xmlns:a16="http://schemas.microsoft.com/office/drawing/2014/main" id="{EE84D4F6-CA57-4E44-8712-18AFEBED502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012" name="Text Box 58">
          <a:extLst>
            <a:ext uri="{FF2B5EF4-FFF2-40B4-BE49-F238E27FC236}">
              <a16:creationId xmlns:a16="http://schemas.microsoft.com/office/drawing/2014/main" id="{E1AD9E33-D125-4768-B819-8183F6F75C4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013" name="Text Box 59">
          <a:extLst>
            <a:ext uri="{FF2B5EF4-FFF2-40B4-BE49-F238E27FC236}">
              <a16:creationId xmlns:a16="http://schemas.microsoft.com/office/drawing/2014/main" id="{2E40A6D9-4AB1-497B-847C-1AA8054067C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014" name="Text Box 60">
          <a:extLst>
            <a:ext uri="{FF2B5EF4-FFF2-40B4-BE49-F238E27FC236}">
              <a16:creationId xmlns:a16="http://schemas.microsoft.com/office/drawing/2014/main" id="{FD6F4C84-CFA5-421B-B903-27EB12952BE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015" name="Text Box 61">
          <a:extLst>
            <a:ext uri="{FF2B5EF4-FFF2-40B4-BE49-F238E27FC236}">
              <a16:creationId xmlns:a16="http://schemas.microsoft.com/office/drawing/2014/main" id="{61E1E20F-87FB-4244-A6B5-17EF6BDE7F2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016" name="Text Box 62">
          <a:extLst>
            <a:ext uri="{FF2B5EF4-FFF2-40B4-BE49-F238E27FC236}">
              <a16:creationId xmlns:a16="http://schemas.microsoft.com/office/drawing/2014/main" id="{83ACC097-74D4-4B83-B69E-C3680FBBF1A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017" name="Text Box 63">
          <a:extLst>
            <a:ext uri="{FF2B5EF4-FFF2-40B4-BE49-F238E27FC236}">
              <a16:creationId xmlns:a16="http://schemas.microsoft.com/office/drawing/2014/main" id="{64A655DA-C14F-4A1F-9484-B9BF9FE9E56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018" name="Text Box 64">
          <a:extLst>
            <a:ext uri="{FF2B5EF4-FFF2-40B4-BE49-F238E27FC236}">
              <a16:creationId xmlns:a16="http://schemas.microsoft.com/office/drawing/2014/main" id="{C5CDDBB2-61EF-43C3-B17C-55D75E7D5B6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019" name="Text Box 66">
          <a:extLst>
            <a:ext uri="{FF2B5EF4-FFF2-40B4-BE49-F238E27FC236}">
              <a16:creationId xmlns:a16="http://schemas.microsoft.com/office/drawing/2014/main" id="{454FED18-E6C1-4301-8324-6C1C2158CB4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020" name="Text Box 67">
          <a:extLst>
            <a:ext uri="{FF2B5EF4-FFF2-40B4-BE49-F238E27FC236}">
              <a16:creationId xmlns:a16="http://schemas.microsoft.com/office/drawing/2014/main" id="{97F4EB31-BA83-4DC1-9841-E459DA825A4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021" name="Text Box 68">
          <a:extLst>
            <a:ext uri="{FF2B5EF4-FFF2-40B4-BE49-F238E27FC236}">
              <a16:creationId xmlns:a16="http://schemas.microsoft.com/office/drawing/2014/main" id="{C52B57BB-72A8-4175-96DF-291EC698026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022" name="Text Box 69">
          <a:extLst>
            <a:ext uri="{FF2B5EF4-FFF2-40B4-BE49-F238E27FC236}">
              <a16:creationId xmlns:a16="http://schemas.microsoft.com/office/drawing/2014/main" id="{600A6D6A-662C-4E11-86A3-C5D457977CC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023" name="Text Box 70">
          <a:extLst>
            <a:ext uri="{FF2B5EF4-FFF2-40B4-BE49-F238E27FC236}">
              <a16:creationId xmlns:a16="http://schemas.microsoft.com/office/drawing/2014/main" id="{625B9410-4732-43A1-AB61-E5FB7A230C3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024" name="Text Box 71">
          <a:extLst>
            <a:ext uri="{FF2B5EF4-FFF2-40B4-BE49-F238E27FC236}">
              <a16:creationId xmlns:a16="http://schemas.microsoft.com/office/drawing/2014/main" id="{5BE4A05A-65EF-4D40-92FB-60F587F3258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025" name="Text Box 72">
          <a:extLst>
            <a:ext uri="{FF2B5EF4-FFF2-40B4-BE49-F238E27FC236}">
              <a16:creationId xmlns:a16="http://schemas.microsoft.com/office/drawing/2014/main" id="{CBDEFF82-5871-410B-8204-759C2465359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026" name="Text Box 73">
          <a:extLst>
            <a:ext uri="{FF2B5EF4-FFF2-40B4-BE49-F238E27FC236}">
              <a16:creationId xmlns:a16="http://schemas.microsoft.com/office/drawing/2014/main" id="{7A5337D6-D4A6-46EB-9BC5-924210104F9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027" name="Text Box 74">
          <a:extLst>
            <a:ext uri="{FF2B5EF4-FFF2-40B4-BE49-F238E27FC236}">
              <a16:creationId xmlns:a16="http://schemas.microsoft.com/office/drawing/2014/main" id="{E801E745-CB3B-40C5-87E3-09D185E4F17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028" name="Text Box 75">
          <a:extLst>
            <a:ext uri="{FF2B5EF4-FFF2-40B4-BE49-F238E27FC236}">
              <a16:creationId xmlns:a16="http://schemas.microsoft.com/office/drawing/2014/main" id="{C9B30669-A4E8-4864-AB67-E99F09378B9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029" name="Text Box 77">
          <a:extLst>
            <a:ext uri="{FF2B5EF4-FFF2-40B4-BE49-F238E27FC236}">
              <a16:creationId xmlns:a16="http://schemas.microsoft.com/office/drawing/2014/main" id="{B0DBCF45-5003-4690-94BD-FA2CEC64BA2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030" name="Text Box 78">
          <a:extLst>
            <a:ext uri="{FF2B5EF4-FFF2-40B4-BE49-F238E27FC236}">
              <a16:creationId xmlns:a16="http://schemas.microsoft.com/office/drawing/2014/main" id="{6B65D940-C5BE-4169-A7C1-32D6B0B79B1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031" name="Text Box 80">
          <a:extLst>
            <a:ext uri="{FF2B5EF4-FFF2-40B4-BE49-F238E27FC236}">
              <a16:creationId xmlns:a16="http://schemas.microsoft.com/office/drawing/2014/main" id="{5F53EA17-85C5-4A09-BA3C-C8988936BE6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032" name="Text Box 81">
          <a:extLst>
            <a:ext uri="{FF2B5EF4-FFF2-40B4-BE49-F238E27FC236}">
              <a16:creationId xmlns:a16="http://schemas.microsoft.com/office/drawing/2014/main" id="{B38FD9D0-16D3-4C56-936C-59204AE85DD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033" name="Text Box 39">
          <a:extLst>
            <a:ext uri="{FF2B5EF4-FFF2-40B4-BE49-F238E27FC236}">
              <a16:creationId xmlns:a16="http://schemas.microsoft.com/office/drawing/2014/main" id="{E1FF0919-1D21-4F1B-BD05-795F4555F7A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034" name="Text Box 40">
          <a:extLst>
            <a:ext uri="{FF2B5EF4-FFF2-40B4-BE49-F238E27FC236}">
              <a16:creationId xmlns:a16="http://schemas.microsoft.com/office/drawing/2014/main" id="{D1F8DA29-4C8C-4590-89A5-804BD1E6C57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035" name="Text Box 41">
          <a:extLst>
            <a:ext uri="{FF2B5EF4-FFF2-40B4-BE49-F238E27FC236}">
              <a16:creationId xmlns:a16="http://schemas.microsoft.com/office/drawing/2014/main" id="{AFA1835B-E35E-4194-B373-BFDE9AC67B4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036" name="Text Box 42">
          <a:extLst>
            <a:ext uri="{FF2B5EF4-FFF2-40B4-BE49-F238E27FC236}">
              <a16:creationId xmlns:a16="http://schemas.microsoft.com/office/drawing/2014/main" id="{BBA19058-BF7F-4479-A4F8-B1F425ED9FA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037" name="Text Box 43">
          <a:extLst>
            <a:ext uri="{FF2B5EF4-FFF2-40B4-BE49-F238E27FC236}">
              <a16:creationId xmlns:a16="http://schemas.microsoft.com/office/drawing/2014/main" id="{54BE7F1F-076F-4AC7-89AB-58BD13D00D3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038" name="Text Box 44">
          <a:extLst>
            <a:ext uri="{FF2B5EF4-FFF2-40B4-BE49-F238E27FC236}">
              <a16:creationId xmlns:a16="http://schemas.microsoft.com/office/drawing/2014/main" id="{EEC2C97F-779F-4286-A0B2-23C5A173337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039" name="Text Box 45">
          <a:extLst>
            <a:ext uri="{FF2B5EF4-FFF2-40B4-BE49-F238E27FC236}">
              <a16:creationId xmlns:a16="http://schemas.microsoft.com/office/drawing/2014/main" id="{AB1079FD-5934-4212-BD9A-E9C2AF1575F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040" name="Text Box 46">
          <a:extLst>
            <a:ext uri="{FF2B5EF4-FFF2-40B4-BE49-F238E27FC236}">
              <a16:creationId xmlns:a16="http://schemas.microsoft.com/office/drawing/2014/main" id="{7C469292-9B05-4414-A0A0-D0963380B60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041" name="Text Box 47">
          <a:extLst>
            <a:ext uri="{FF2B5EF4-FFF2-40B4-BE49-F238E27FC236}">
              <a16:creationId xmlns:a16="http://schemas.microsoft.com/office/drawing/2014/main" id="{E9970349-F926-4A5A-9922-8D18B8A02CA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042" name="Text Box 48">
          <a:extLst>
            <a:ext uri="{FF2B5EF4-FFF2-40B4-BE49-F238E27FC236}">
              <a16:creationId xmlns:a16="http://schemas.microsoft.com/office/drawing/2014/main" id="{0C0B7A77-4394-4849-9B45-11FF9296B57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043" name="Text Box 55">
          <a:extLst>
            <a:ext uri="{FF2B5EF4-FFF2-40B4-BE49-F238E27FC236}">
              <a16:creationId xmlns:a16="http://schemas.microsoft.com/office/drawing/2014/main" id="{A749A5ED-FDE1-48D8-B325-682A8A8CA8E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044" name="Text Box 56">
          <a:extLst>
            <a:ext uri="{FF2B5EF4-FFF2-40B4-BE49-F238E27FC236}">
              <a16:creationId xmlns:a16="http://schemas.microsoft.com/office/drawing/2014/main" id="{19C4B7E2-5617-4225-9A51-F37AF1F9E19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045" name="Text Box 57">
          <a:extLst>
            <a:ext uri="{FF2B5EF4-FFF2-40B4-BE49-F238E27FC236}">
              <a16:creationId xmlns:a16="http://schemas.microsoft.com/office/drawing/2014/main" id="{3523C7B7-2BB0-4331-99C2-DBB981D595B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046" name="Text Box 58">
          <a:extLst>
            <a:ext uri="{FF2B5EF4-FFF2-40B4-BE49-F238E27FC236}">
              <a16:creationId xmlns:a16="http://schemas.microsoft.com/office/drawing/2014/main" id="{BF50E673-AAD6-4DD2-B454-94B8E9E0A8D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047" name="Text Box 59">
          <a:extLst>
            <a:ext uri="{FF2B5EF4-FFF2-40B4-BE49-F238E27FC236}">
              <a16:creationId xmlns:a16="http://schemas.microsoft.com/office/drawing/2014/main" id="{6AED50A7-4D9D-40B6-BBF4-A81510437FD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048" name="Text Box 60">
          <a:extLst>
            <a:ext uri="{FF2B5EF4-FFF2-40B4-BE49-F238E27FC236}">
              <a16:creationId xmlns:a16="http://schemas.microsoft.com/office/drawing/2014/main" id="{74F10CE6-061B-40B5-90BC-B3D1492EFDA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049" name="Text Box 61">
          <a:extLst>
            <a:ext uri="{FF2B5EF4-FFF2-40B4-BE49-F238E27FC236}">
              <a16:creationId xmlns:a16="http://schemas.microsoft.com/office/drawing/2014/main" id="{180A9FC9-D4A2-4C04-9EAE-A52E1A17E7E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050" name="Text Box 62">
          <a:extLst>
            <a:ext uri="{FF2B5EF4-FFF2-40B4-BE49-F238E27FC236}">
              <a16:creationId xmlns:a16="http://schemas.microsoft.com/office/drawing/2014/main" id="{7EF5BA3B-161D-4AB2-B515-73B16300E4C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051" name="Text Box 63">
          <a:extLst>
            <a:ext uri="{FF2B5EF4-FFF2-40B4-BE49-F238E27FC236}">
              <a16:creationId xmlns:a16="http://schemas.microsoft.com/office/drawing/2014/main" id="{2E8E8889-DC5A-4FDE-9808-F04FF57B1DE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052" name="Text Box 64">
          <a:extLst>
            <a:ext uri="{FF2B5EF4-FFF2-40B4-BE49-F238E27FC236}">
              <a16:creationId xmlns:a16="http://schemas.microsoft.com/office/drawing/2014/main" id="{B790FFD4-4A3D-47D8-9778-E5F943C53B1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053" name="Text Box 66">
          <a:extLst>
            <a:ext uri="{FF2B5EF4-FFF2-40B4-BE49-F238E27FC236}">
              <a16:creationId xmlns:a16="http://schemas.microsoft.com/office/drawing/2014/main" id="{B1E99ACB-328B-4A1D-8BC8-052DEDB9A80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054" name="Text Box 67">
          <a:extLst>
            <a:ext uri="{FF2B5EF4-FFF2-40B4-BE49-F238E27FC236}">
              <a16:creationId xmlns:a16="http://schemas.microsoft.com/office/drawing/2014/main" id="{61B3A398-4153-40B3-86D7-D8C8E3E7BDF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055" name="Text Box 68">
          <a:extLst>
            <a:ext uri="{FF2B5EF4-FFF2-40B4-BE49-F238E27FC236}">
              <a16:creationId xmlns:a16="http://schemas.microsoft.com/office/drawing/2014/main" id="{8A3320B9-8D51-49FB-BE33-E74D8524B6A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056" name="Text Box 69">
          <a:extLst>
            <a:ext uri="{FF2B5EF4-FFF2-40B4-BE49-F238E27FC236}">
              <a16:creationId xmlns:a16="http://schemas.microsoft.com/office/drawing/2014/main" id="{54CD3345-1552-4B0C-8D62-534248E4EB8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057" name="Text Box 70">
          <a:extLst>
            <a:ext uri="{FF2B5EF4-FFF2-40B4-BE49-F238E27FC236}">
              <a16:creationId xmlns:a16="http://schemas.microsoft.com/office/drawing/2014/main" id="{C628EA54-58CD-4111-A3AB-94095978D1F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058" name="Text Box 71">
          <a:extLst>
            <a:ext uri="{FF2B5EF4-FFF2-40B4-BE49-F238E27FC236}">
              <a16:creationId xmlns:a16="http://schemas.microsoft.com/office/drawing/2014/main" id="{491742C1-5B55-4D94-9D80-BE70834C426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059" name="Text Box 72">
          <a:extLst>
            <a:ext uri="{FF2B5EF4-FFF2-40B4-BE49-F238E27FC236}">
              <a16:creationId xmlns:a16="http://schemas.microsoft.com/office/drawing/2014/main" id="{85B0676F-21FF-4010-852B-45451B1AAC4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060" name="Text Box 73">
          <a:extLst>
            <a:ext uri="{FF2B5EF4-FFF2-40B4-BE49-F238E27FC236}">
              <a16:creationId xmlns:a16="http://schemas.microsoft.com/office/drawing/2014/main" id="{5727CD37-EB8F-4A89-A13E-A3DDCCD48DE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061" name="Text Box 74">
          <a:extLst>
            <a:ext uri="{FF2B5EF4-FFF2-40B4-BE49-F238E27FC236}">
              <a16:creationId xmlns:a16="http://schemas.microsoft.com/office/drawing/2014/main" id="{56A3A181-79BD-4784-A492-3A8304CECEA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062" name="Text Box 50">
          <a:extLst>
            <a:ext uri="{FF2B5EF4-FFF2-40B4-BE49-F238E27FC236}">
              <a16:creationId xmlns:a16="http://schemas.microsoft.com/office/drawing/2014/main" id="{562747E0-DF42-4DFF-94E5-73C0019EE2B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063" name="Text Box 52">
          <a:extLst>
            <a:ext uri="{FF2B5EF4-FFF2-40B4-BE49-F238E27FC236}">
              <a16:creationId xmlns:a16="http://schemas.microsoft.com/office/drawing/2014/main" id="{CACF9C71-8A65-43AC-A63E-B6C78FCD1EF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064" name="Text Box 53">
          <a:extLst>
            <a:ext uri="{FF2B5EF4-FFF2-40B4-BE49-F238E27FC236}">
              <a16:creationId xmlns:a16="http://schemas.microsoft.com/office/drawing/2014/main" id="{4AE4559B-4A86-4FFA-A0FB-7199A43C05F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065" name="Text Box 39">
          <a:extLst>
            <a:ext uri="{FF2B5EF4-FFF2-40B4-BE49-F238E27FC236}">
              <a16:creationId xmlns:a16="http://schemas.microsoft.com/office/drawing/2014/main" id="{52B06DD5-0B80-4B85-A3F0-D37AA635101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066" name="Text Box 40">
          <a:extLst>
            <a:ext uri="{FF2B5EF4-FFF2-40B4-BE49-F238E27FC236}">
              <a16:creationId xmlns:a16="http://schemas.microsoft.com/office/drawing/2014/main" id="{A0CC89DE-8BB3-464A-8988-B53EC24D7C9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067" name="Text Box 41">
          <a:extLst>
            <a:ext uri="{FF2B5EF4-FFF2-40B4-BE49-F238E27FC236}">
              <a16:creationId xmlns:a16="http://schemas.microsoft.com/office/drawing/2014/main" id="{65E7132D-E297-4472-8AE1-73745DB7DBA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068" name="Text Box 42">
          <a:extLst>
            <a:ext uri="{FF2B5EF4-FFF2-40B4-BE49-F238E27FC236}">
              <a16:creationId xmlns:a16="http://schemas.microsoft.com/office/drawing/2014/main" id="{0A9AE243-284E-4E47-ACFE-4ED87BCB260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069" name="Text Box 43">
          <a:extLst>
            <a:ext uri="{FF2B5EF4-FFF2-40B4-BE49-F238E27FC236}">
              <a16:creationId xmlns:a16="http://schemas.microsoft.com/office/drawing/2014/main" id="{01F60EDE-0DB1-4E19-A2BE-21452469383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070" name="Text Box 44">
          <a:extLst>
            <a:ext uri="{FF2B5EF4-FFF2-40B4-BE49-F238E27FC236}">
              <a16:creationId xmlns:a16="http://schemas.microsoft.com/office/drawing/2014/main" id="{31BDAD84-5383-4621-8FE0-DABF83347D7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071" name="Text Box 45">
          <a:extLst>
            <a:ext uri="{FF2B5EF4-FFF2-40B4-BE49-F238E27FC236}">
              <a16:creationId xmlns:a16="http://schemas.microsoft.com/office/drawing/2014/main" id="{1370B167-06F1-460B-A659-1465F989060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072" name="Text Box 46">
          <a:extLst>
            <a:ext uri="{FF2B5EF4-FFF2-40B4-BE49-F238E27FC236}">
              <a16:creationId xmlns:a16="http://schemas.microsoft.com/office/drawing/2014/main" id="{4521BFC0-3B5B-4F4E-BD12-B3955A8C589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073" name="Text Box 47">
          <a:extLst>
            <a:ext uri="{FF2B5EF4-FFF2-40B4-BE49-F238E27FC236}">
              <a16:creationId xmlns:a16="http://schemas.microsoft.com/office/drawing/2014/main" id="{4D5C1444-7F39-4CDF-BC66-4837F9B3392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074" name="Text Box 48">
          <a:extLst>
            <a:ext uri="{FF2B5EF4-FFF2-40B4-BE49-F238E27FC236}">
              <a16:creationId xmlns:a16="http://schemas.microsoft.com/office/drawing/2014/main" id="{7F968A4F-0831-4AA7-82D7-A584E83C881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075" name="Text Box 55">
          <a:extLst>
            <a:ext uri="{FF2B5EF4-FFF2-40B4-BE49-F238E27FC236}">
              <a16:creationId xmlns:a16="http://schemas.microsoft.com/office/drawing/2014/main" id="{753C5FC9-A949-4BD1-9316-75E832FF966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076" name="Text Box 56">
          <a:extLst>
            <a:ext uri="{FF2B5EF4-FFF2-40B4-BE49-F238E27FC236}">
              <a16:creationId xmlns:a16="http://schemas.microsoft.com/office/drawing/2014/main" id="{507A6CE7-BEA5-4B61-9352-98ABBE44731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077" name="Text Box 57">
          <a:extLst>
            <a:ext uri="{FF2B5EF4-FFF2-40B4-BE49-F238E27FC236}">
              <a16:creationId xmlns:a16="http://schemas.microsoft.com/office/drawing/2014/main" id="{AFFE972B-2622-4DFA-83D3-258C9EDE592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078" name="Text Box 58">
          <a:extLst>
            <a:ext uri="{FF2B5EF4-FFF2-40B4-BE49-F238E27FC236}">
              <a16:creationId xmlns:a16="http://schemas.microsoft.com/office/drawing/2014/main" id="{950984AA-F820-4B89-8D28-55C0B0E1400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079" name="Text Box 59">
          <a:extLst>
            <a:ext uri="{FF2B5EF4-FFF2-40B4-BE49-F238E27FC236}">
              <a16:creationId xmlns:a16="http://schemas.microsoft.com/office/drawing/2014/main" id="{DF36FB00-C15C-4C86-B343-5761C2F2572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080" name="Text Box 60">
          <a:extLst>
            <a:ext uri="{FF2B5EF4-FFF2-40B4-BE49-F238E27FC236}">
              <a16:creationId xmlns:a16="http://schemas.microsoft.com/office/drawing/2014/main" id="{5FC07D2C-3EC9-4939-9FF1-34F9C483DB0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081" name="Text Box 61">
          <a:extLst>
            <a:ext uri="{FF2B5EF4-FFF2-40B4-BE49-F238E27FC236}">
              <a16:creationId xmlns:a16="http://schemas.microsoft.com/office/drawing/2014/main" id="{EDB49034-FD55-46FC-97B1-47656D42BCA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082" name="Text Box 62">
          <a:extLst>
            <a:ext uri="{FF2B5EF4-FFF2-40B4-BE49-F238E27FC236}">
              <a16:creationId xmlns:a16="http://schemas.microsoft.com/office/drawing/2014/main" id="{B8FC7761-993F-4FBF-8EE2-A7756025192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083" name="Text Box 63">
          <a:extLst>
            <a:ext uri="{FF2B5EF4-FFF2-40B4-BE49-F238E27FC236}">
              <a16:creationId xmlns:a16="http://schemas.microsoft.com/office/drawing/2014/main" id="{CAF9BD0D-07D8-4F9A-B418-7A4C4E6895E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084" name="Text Box 64">
          <a:extLst>
            <a:ext uri="{FF2B5EF4-FFF2-40B4-BE49-F238E27FC236}">
              <a16:creationId xmlns:a16="http://schemas.microsoft.com/office/drawing/2014/main" id="{C458D325-DCD5-4E16-AC25-9D043DD60DC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085" name="Text Box 66">
          <a:extLst>
            <a:ext uri="{FF2B5EF4-FFF2-40B4-BE49-F238E27FC236}">
              <a16:creationId xmlns:a16="http://schemas.microsoft.com/office/drawing/2014/main" id="{9DD200A6-7BBD-4728-89A7-3E8539383B2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086" name="Text Box 67">
          <a:extLst>
            <a:ext uri="{FF2B5EF4-FFF2-40B4-BE49-F238E27FC236}">
              <a16:creationId xmlns:a16="http://schemas.microsoft.com/office/drawing/2014/main" id="{A1DA1635-5B4B-410D-A995-029883271AE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087" name="Text Box 68">
          <a:extLst>
            <a:ext uri="{FF2B5EF4-FFF2-40B4-BE49-F238E27FC236}">
              <a16:creationId xmlns:a16="http://schemas.microsoft.com/office/drawing/2014/main" id="{E934B58C-473F-4A5F-99F0-B2D5E33C81A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088" name="Text Box 69">
          <a:extLst>
            <a:ext uri="{FF2B5EF4-FFF2-40B4-BE49-F238E27FC236}">
              <a16:creationId xmlns:a16="http://schemas.microsoft.com/office/drawing/2014/main" id="{4C8C5016-0CF1-4477-A52A-3FDC976812D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089" name="Text Box 70">
          <a:extLst>
            <a:ext uri="{FF2B5EF4-FFF2-40B4-BE49-F238E27FC236}">
              <a16:creationId xmlns:a16="http://schemas.microsoft.com/office/drawing/2014/main" id="{DDE51075-43C7-4494-9B3B-D3A52C29499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090" name="Text Box 71">
          <a:extLst>
            <a:ext uri="{FF2B5EF4-FFF2-40B4-BE49-F238E27FC236}">
              <a16:creationId xmlns:a16="http://schemas.microsoft.com/office/drawing/2014/main" id="{BB121242-7E06-4355-8B0C-E1F508CC275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091" name="Text Box 72">
          <a:extLst>
            <a:ext uri="{FF2B5EF4-FFF2-40B4-BE49-F238E27FC236}">
              <a16:creationId xmlns:a16="http://schemas.microsoft.com/office/drawing/2014/main" id="{9C17DF9D-0559-450C-89C9-4566A87B636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092" name="Text Box 73">
          <a:extLst>
            <a:ext uri="{FF2B5EF4-FFF2-40B4-BE49-F238E27FC236}">
              <a16:creationId xmlns:a16="http://schemas.microsoft.com/office/drawing/2014/main" id="{0466E017-792E-4798-8696-BE9C7FE2D3A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093" name="Text Box 74">
          <a:extLst>
            <a:ext uri="{FF2B5EF4-FFF2-40B4-BE49-F238E27FC236}">
              <a16:creationId xmlns:a16="http://schemas.microsoft.com/office/drawing/2014/main" id="{5E9CC1D2-8B8D-42DC-9DAA-10ADED6B29A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094" name="Text Box 75">
          <a:extLst>
            <a:ext uri="{FF2B5EF4-FFF2-40B4-BE49-F238E27FC236}">
              <a16:creationId xmlns:a16="http://schemas.microsoft.com/office/drawing/2014/main" id="{BF2F423E-DE6D-4599-9CD6-617844447DF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095" name="Text Box 77">
          <a:extLst>
            <a:ext uri="{FF2B5EF4-FFF2-40B4-BE49-F238E27FC236}">
              <a16:creationId xmlns:a16="http://schemas.microsoft.com/office/drawing/2014/main" id="{A4AB3D73-59EF-420A-AD40-75E82718954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096" name="Text Box 78">
          <a:extLst>
            <a:ext uri="{FF2B5EF4-FFF2-40B4-BE49-F238E27FC236}">
              <a16:creationId xmlns:a16="http://schemas.microsoft.com/office/drawing/2014/main" id="{53182D52-6FEE-486C-A7DC-91ABC45593B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097" name="Text Box 80">
          <a:extLst>
            <a:ext uri="{FF2B5EF4-FFF2-40B4-BE49-F238E27FC236}">
              <a16:creationId xmlns:a16="http://schemas.microsoft.com/office/drawing/2014/main" id="{42D78BCE-0743-4BC9-A1EB-960514C7754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098" name="Text Box 81">
          <a:extLst>
            <a:ext uri="{FF2B5EF4-FFF2-40B4-BE49-F238E27FC236}">
              <a16:creationId xmlns:a16="http://schemas.microsoft.com/office/drawing/2014/main" id="{C70C4702-1F1F-43C8-AAA5-FA54DC23559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099" name="Text Box 39">
          <a:extLst>
            <a:ext uri="{FF2B5EF4-FFF2-40B4-BE49-F238E27FC236}">
              <a16:creationId xmlns:a16="http://schemas.microsoft.com/office/drawing/2014/main" id="{743F6C92-1619-44B1-9BC7-2A1A198DE07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100" name="Text Box 40">
          <a:extLst>
            <a:ext uri="{FF2B5EF4-FFF2-40B4-BE49-F238E27FC236}">
              <a16:creationId xmlns:a16="http://schemas.microsoft.com/office/drawing/2014/main" id="{48AD0726-EBD7-427B-BE86-D539960CA35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101" name="Text Box 41">
          <a:extLst>
            <a:ext uri="{FF2B5EF4-FFF2-40B4-BE49-F238E27FC236}">
              <a16:creationId xmlns:a16="http://schemas.microsoft.com/office/drawing/2014/main" id="{594BD0AB-76FA-4E36-B0C5-B9FC05F1A04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102" name="Text Box 42">
          <a:extLst>
            <a:ext uri="{FF2B5EF4-FFF2-40B4-BE49-F238E27FC236}">
              <a16:creationId xmlns:a16="http://schemas.microsoft.com/office/drawing/2014/main" id="{6BD64325-2064-4A6A-9551-E67974520AF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103" name="Text Box 43">
          <a:extLst>
            <a:ext uri="{FF2B5EF4-FFF2-40B4-BE49-F238E27FC236}">
              <a16:creationId xmlns:a16="http://schemas.microsoft.com/office/drawing/2014/main" id="{1352E4C4-6D7A-4067-B806-70C68C4E35F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104" name="Text Box 44">
          <a:extLst>
            <a:ext uri="{FF2B5EF4-FFF2-40B4-BE49-F238E27FC236}">
              <a16:creationId xmlns:a16="http://schemas.microsoft.com/office/drawing/2014/main" id="{C48578F5-C66C-4EA5-AB6F-0CE3DA92E46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105" name="Text Box 45">
          <a:extLst>
            <a:ext uri="{FF2B5EF4-FFF2-40B4-BE49-F238E27FC236}">
              <a16:creationId xmlns:a16="http://schemas.microsoft.com/office/drawing/2014/main" id="{659841E3-3B8E-4A54-AB28-3ECCB3624D4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106" name="Text Box 46">
          <a:extLst>
            <a:ext uri="{FF2B5EF4-FFF2-40B4-BE49-F238E27FC236}">
              <a16:creationId xmlns:a16="http://schemas.microsoft.com/office/drawing/2014/main" id="{3F855A1B-6EAE-4D6A-8FDB-D5776A86080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107" name="Text Box 47">
          <a:extLst>
            <a:ext uri="{FF2B5EF4-FFF2-40B4-BE49-F238E27FC236}">
              <a16:creationId xmlns:a16="http://schemas.microsoft.com/office/drawing/2014/main" id="{EDA5B2E5-DE09-44E0-9C56-E57CB878C67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108" name="Text Box 48">
          <a:extLst>
            <a:ext uri="{FF2B5EF4-FFF2-40B4-BE49-F238E27FC236}">
              <a16:creationId xmlns:a16="http://schemas.microsoft.com/office/drawing/2014/main" id="{BEC3262E-128B-491A-899A-978A106BD9D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109" name="Text Box 55">
          <a:extLst>
            <a:ext uri="{FF2B5EF4-FFF2-40B4-BE49-F238E27FC236}">
              <a16:creationId xmlns:a16="http://schemas.microsoft.com/office/drawing/2014/main" id="{AD217B95-B67B-41BB-8E81-3FF9CD25DC2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110" name="Text Box 56">
          <a:extLst>
            <a:ext uri="{FF2B5EF4-FFF2-40B4-BE49-F238E27FC236}">
              <a16:creationId xmlns:a16="http://schemas.microsoft.com/office/drawing/2014/main" id="{8C1405C7-B377-401F-9CF3-01A80C1FC6B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111" name="Text Box 57">
          <a:extLst>
            <a:ext uri="{FF2B5EF4-FFF2-40B4-BE49-F238E27FC236}">
              <a16:creationId xmlns:a16="http://schemas.microsoft.com/office/drawing/2014/main" id="{286C18DE-7234-42AC-AD49-ECCAE53D9C2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112" name="Text Box 58">
          <a:extLst>
            <a:ext uri="{FF2B5EF4-FFF2-40B4-BE49-F238E27FC236}">
              <a16:creationId xmlns:a16="http://schemas.microsoft.com/office/drawing/2014/main" id="{168A0B9F-CFF4-4752-A74B-7092B7CD17F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113" name="Text Box 59">
          <a:extLst>
            <a:ext uri="{FF2B5EF4-FFF2-40B4-BE49-F238E27FC236}">
              <a16:creationId xmlns:a16="http://schemas.microsoft.com/office/drawing/2014/main" id="{00273869-A343-4CCA-B2CF-D6E7237C875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114" name="Text Box 60">
          <a:extLst>
            <a:ext uri="{FF2B5EF4-FFF2-40B4-BE49-F238E27FC236}">
              <a16:creationId xmlns:a16="http://schemas.microsoft.com/office/drawing/2014/main" id="{C8F296EA-DA53-4291-BD63-1D101D95B47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115" name="Text Box 61">
          <a:extLst>
            <a:ext uri="{FF2B5EF4-FFF2-40B4-BE49-F238E27FC236}">
              <a16:creationId xmlns:a16="http://schemas.microsoft.com/office/drawing/2014/main" id="{8A32AC1B-93E2-447E-9C9B-A7DAF81E9FB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116" name="Text Box 62">
          <a:extLst>
            <a:ext uri="{FF2B5EF4-FFF2-40B4-BE49-F238E27FC236}">
              <a16:creationId xmlns:a16="http://schemas.microsoft.com/office/drawing/2014/main" id="{A386FDC5-869E-41D6-B958-86D4D730714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117" name="Text Box 63">
          <a:extLst>
            <a:ext uri="{FF2B5EF4-FFF2-40B4-BE49-F238E27FC236}">
              <a16:creationId xmlns:a16="http://schemas.microsoft.com/office/drawing/2014/main" id="{D6C926C2-12A2-4EFF-9487-157365D6244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118" name="Text Box 64">
          <a:extLst>
            <a:ext uri="{FF2B5EF4-FFF2-40B4-BE49-F238E27FC236}">
              <a16:creationId xmlns:a16="http://schemas.microsoft.com/office/drawing/2014/main" id="{D8C962BE-DDF0-40EC-9C66-D18E022C191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119" name="Text Box 66">
          <a:extLst>
            <a:ext uri="{FF2B5EF4-FFF2-40B4-BE49-F238E27FC236}">
              <a16:creationId xmlns:a16="http://schemas.microsoft.com/office/drawing/2014/main" id="{CDEDDBB8-793A-4928-8E8D-2BF4D4EE5BD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120" name="Text Box 67">
          <a:extLst>
            <a:ext uri="{FF2B5EF4-FFF2-40B4-BE49-F238E27FC236}">
              <a16:creationId xmlns:a16="http://schemas.microsoft.com/office/drawing/2014/main" id="{8077F153-1BDF-45B5-9481-64B0BBC86AC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121" name="Text Box 68">
          <a:extLst>
            <a:ext uri="{FF2B5EF4-FFF2-40B4-BE49-F238E27FC236}">
              <a16:creationId xmlns:a16="http://schemas.microsoft.com/office/drawing/2014/main" id="{C65ABB8A-37AF-4B65-98FB-279642D9A63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122" name="Text Box 69">
          <a:extLst>
            <a:ext uri="{FF2B5EF4-FFF2-40B4-BE49-F238E27FC236}">
              <a16:creationId xmlns:a16="http://schemas.microsoft.com/office/drawing/2014/main" id="{0F4D2A8A-D9A9-4DF5-AA0E-2862C4E9D42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123" name="Text Box 70">
          <a:extLst>
            <a:ext uri="{FF2B5EF4-FFF2-40B4-BE49-F238E27FC236}">
              <a16:creationId xmlns:a16="http://schemas.microsoft.com/office/drawing/2014/main" id="{9D09E302-DDAF-47FA-A552-D30C9C95EF0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124" name="Text Box 71">
          <a:extLst>
            <a:ext uri="{FF2B5EF4-FFF2-40B4-BE49-F238E27FC236}">
              <a16:creationId xmlns:a16="http://schemas.microsoft.com/office/drawing/2014/main" id="{A1298660-C1E2-4408-AA85-AB031365DEA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125" name="Text Box 72">
          <a:extLst>
            <a:ext uri="{FF2B5EF4-FFF2-40B4-BE49-F238E27FC236}">
              <a16:creationId xmlns:a16="http://schemas.microsoft.com/office/drawing/2014/main" id="{3A1C643A-FBFB-4197-A738-16679FA4812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126" name="Text Box 73">
          <a:extLst>
            <a:ext uri="{FF2B5EF4-FFF2-40B4-BE49-F238E27FC236}">
              <a16:creationId xmlns:a16="http://schemas.microsoft.com/office/drawing/2014/main" id="{3CC2628A-FDA1-4B9C-8D53-9D1FC0018CA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127" name="Text Box 74">
          <a:extLst>
            <a:ext uri="{FF2B5EF4-FFF2-40B4-BE49-F238E27FC236}">
              <a16:creationId xmlns:a16="http://schemas.microsoft.com/office/drawing/2014/main" id="{3DC78F0C-377A-448F-A208-CC29D8FFB08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128" name="Text Box 75">
          <a:extLst>
            <a:ext uri="{FF2B5EF4-FFF2-40B4-BE49-F238E27FC236}">
              <a16:creationId xmlns:a16="http://schemas.microsoft.com/office/drawing/2014/main" id="{2ADF95E0-9BAD-4FF1-939E-1CA3142AAC2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129" name="Text Box 77">
          <a:extLst>
            <a:ext uri="{FF2B5EF4-FFF2-40B4-BE49-F238E27FC236}">
              <a16:creationId xmlns:a16="http://schemas.microsoft.com/office/drawing/2014/main" id="{649B3345-2390-4D14-BDB9-03BEFD2962E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130" name="Text Box 78">
          <a:extLst>
            <a:ext uri="{FF2B5EF4-FFF2-40B4-BE49-F238E27FC236}">
              <a16:creationId xmlns:a16="http://schemas.microsoft.com/office/drawing/2014/main" id="{A5CDEFB6-12F3-4EA4-949B-C4FD331A8D3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131" name="Text Box 80">
          <a:extLst>
            <a:ext uri="{FF2B5EF4-FFF2-40B4-BE49-F238E27FC236}">
              <a16:creationId xmlns:a16="http://schemas.microsoft.com/office/drawing/2014/main" id="{57A65A1A-CA77-4533-B39D-5A71ACFB0CA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132" name="Text Box 81">
          <a:extLst>
            <a:ext uri="{FF2B5EF4-FFF2-40B4-BE49-F238E27FC236}">
              <a16:creationId xmlns:a16="http://schemas.microsoft.com/office/drawing/2014/main" id="{68E619D2-0253-4F76-BDE1-7A07CA3E19C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133" name="Text Box 39">
          <a:extLst>
            <a:ext uri="{FF2B5EF4-FFF2-40B4-BE49-F238E27FC236}">
              <a16:creationId xmlns:a16="http://schemas.microsoft.com/office/drawing/2014/main" id="{BEF3DBE4-B2E5-4804-9586-6D41D4B0139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134" name="Text Box 40">
          <a:extLst>
            <a:ext uri="{FF2B5EF4-FFF2-40B4-BE49-F238E27FC236}">
              <a16:creationId xmlns:a16="http://schemas.microsoft.com/office/drawing/2014/main" id="{24927572-D9EB-4D06-8E33-D0B636DF045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135" name="Text Box 41">
          <a:extLst>
            <a:ext uri="{FF2B5EF4-FFF2-40B4-BE49-F238E27FC236}">
              <a16:creationId xmlns:a16="http://schemas.microsoft.com/office/drawing/2014/main" id="{40B6204B-9E52-4FC2-837B-C6E888B3AEC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136" name="Text Box 42">
          <a:extLst>
            <a:ext uri="{FF2B5EF4-FFF2-40B4-BE49-F238E27FC236}">
              <a16:creationId xmlns:a16="http://schemas.microsoft.com/office/drawing/2014/main" id="{9C304EBA-0902-4C78-B0CB-EE6BA0577F2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137" name="Text Box 43">
          <a:extLst>
            <a:ext uri="{FF2B5EF4-FFF2-40B4-BE49-F238E27FC236}">
              <a16:creationId xmlns:a16="http://schemas.microsoft.com/office/drawing/2014/main" id="{358BFCA1-076A-4D55-9784-208C5680152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138" name="Text Box 44">
          <a:extLst>
            <a:ext uri="{FF2B5EF4-FFF2-40B4-BE49-F238E27FC236}">
              <a16:creationId xmlns:a16="http://schemas.microsoft.com/office/drawing/2014/main" id="{B60A3B7E-41AF-4C64-9737-BA014984131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139" name="Text Box 45">
          <a:extLst>
            <a:ext uri="{FF2B5EF4-FFF2-40B4-BE49-F238E27FC236}">
              <a16:creationId xmlns:a16="http://schemas.microsoft.com/office/drawing/2014/main" id="{28FFB79C-66A4-402C-9BC6-22D595FCEB5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140" name="Text Box 46">
          <a:extLst>
            <a:ext uri="{FF2B5EF4-FFF2-40B4-BE49-F238E27FC236}">
              <a16:creationId xmlns:a16="http://schemas.microsoft.com/office/drawing/2014/main" id="{184128E0-0ADF-4888-9CBE-BE3E07B8BAA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141" name="Text Box 47">
          <a:extLst>
            <a:ext uri="{FF2B5EF4-FFF2-40B4-BE49-F238E27FC236}">
              <a16:creationId xmlns:a16="http://schemas.microsoft.com/office/drawing/2014/main" id="{E81C377F-AB1A-4E0C-928E-E426F0C8F9D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142" name="Text Box 48">
          <a:extLst>
            <a:ext uri="{FF2B5EF4-FFF2-40B4-BE49-F238E27FC236}">
              <a16:creationId xmlns:a16="http://schemas.microsoft.com/office/drawing/2014/main" id="{E8AB0E36-37F9-4705-8391-50C51A070D1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143" name="Text Box 55">
          <a:extLst>
            <a:ext uri="{FF2B5EF4-FFF2-40B4-BE49-F238E27FC236}">
              <a16:creationId xmlns:a16="http://schemas.microsoft.com/office/drawing/2014/main" id="{C1FA294E-3739-4BEB-A227-E5444746CF1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144" name="Text Box 56">
          <a:extLst>
            <a:ext uri="{FF2B5EF4-FFF2-40B4-BE49-F238E27FC236}">
              <a16:creationId xmlns:a16="http://schemas.microsoft.com/office/drawing/2014/main" id="{C8397E05-84A2-437D-8718-E0521C2CE32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145" name="Text Box 57">
          <a:extLst>
            <a:ext uri="{FF2B5EF4-FFF2-40B4-BE49-F238E27FC236}">
              <a16:creationId xmlns:a16="http://schemas.microsoft.com/office/drawing/2014/main" id="{9E7C5B08-D002-421F-8D74-1AB1624E9A9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146" name="Text Box 58">
          <a:extLst>
            <a:ext uri="{FF2B5EF4-FFF2-40B4-BE49-F238E27FC236}">
              <a16:creationId xmlns:a16="http://schemas.microsoft.com/office/drawing/2014/main" id="{B953968B-D57C-43A1-B7B6-90FE327192B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147" name="Text Box 59">
          <a:extLst>
            <a:ext uri="{FF2B5EF4-FFF2-40B4-BE49-F238E27FC236}">
              <a16:creationId xmlns:a16="http://schemas.microsoft.com/office/drawing/2014/main" id="{FB577ACF-6EDF-4787-90AD-CFBA367EB24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148" name="Text Box 60">
          <a:extLst>
            <a:ext uri="{FF2B5EF4-FFF2-40B4-BE49-F238E27FC236}">
              <a16:creationId xmlns:a16="http://schemas.microsoft.com/office/drawing/2014/main" id="{9C94BCA0-CB9F-46B0-B68D-4D83C28FE0B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149" name="Text Box 61">
          <a:extLst>
            <a:ext uri="{FF2B5EF4-FFF2-40B4-BE49-F238E27FC236}">
              <a16:creationId xmlns:a16="http://schemas.microsoft.com/office/drawing/2014/main" id="{C0026FAF-C1B9-4934-9679-6ABA7156075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150" name="Text Box 62">
          <a:extLst>
            <a:ext uri="{FF2B5EF4-FFF2-40B4-BE49-F238E27FC236}">
              <a16:creationId xmlns:a16="http://schemas.microsoft.com/office/drawing/2014/main" id="{C5499D1F-85F0-4559-B612-BA9F8AE0D58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151" name="Text Box 63">
          <a:extLst>
            <a:ext uri="{FF2B5EF4-FFF2-40B4-BE49-F238E27FC236}">
              <a16:creationId xmlns:a16="http://schemas.microsoft.com/office/drawing/2014/main" id="{E12078BA-8A73-46B5-A8D5-B8A7603D9F4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152" name="Text Box 64">
          <a:extLst>
            <a:ext uri="{FF2B5EF4-FFF2-40B4-BE49-F238E27FC236}">
              <a16:creationId xmlns:a16="http://schemas.microsoft.com/office/drawing/2014/main" id="{E06403EE-A09C-48A0-9578-A65F45456BD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153" name="Text Box 66">
          <a:extLst>
            <a:ext uri="{FF2B5EF4-FFF2-40B4-BE49-F238E27FC236}">
              <a16:creationId xmlns:a16="http://schemas.microsoft.com/office/drawing/2014/main" id="{DDFA7344-C2CD-4954-B02F-5D6C17D681A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154" name="Text Box 67">
          <a:extLst>
            <a:ext uri="{FF2B5EF4-FFF2-40B4-BE49-F238E27FC236}">
              <a16:creationId xmlns:a16="http://schemas.microsoft.com/office/drawing/2014/main" id="{3C569F0E-E73C-482A-9CB0-4F13F15223C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155" name="Text Box 68">
          <a:extLst>
            <a:ext uri="{FF2B5EF4-FFF2-40B4-BE49-F238E27FC236}">
              <a16:creationId xmlns:a16="http://schemas.microsoft.com/office/drawing/2014/main" id="{BBF01705-8493-4B22-9AE4-628968477E5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156" name="Text Box 69">
          <a:extLst>
            <a:ext uri="{FF2B5EF4-FFF2-40B4-BE49-F238E27FC236}">
              <a16:creationId xmlns:a16="http://schemas.microsoft.com/office/drawing/2014/main" id="{23BD34DD-63C3-4D41-B921-0C472B54D40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157" name="Text Box 70">
          <a:extLst>
            <a:ext uri="{FF2B5EF4-FFF2-40B4-BE49-F238E27FC236}">
              <a16:creationId xmlns:a16="http://schemas.microsoft.com/office/drawing/2014/main" id="{BC86284B-0613-4DFE-B78F-8FB14D3C0FB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158" name="Text Box 71">
          <a:extLst>
            <a:ext uri="{FF2B5EF4-FFF2-40B4-BE49-F238E27FC236}">
              <a16:creationId xmlns:a16="http://schemas.microsoft.com/office/drawing/2014/main" id="{E6A7105F-51D7-4B87-A747-B44115588FE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159" name="Text Box 72">
          <a:extLst>
            <a:ext uri="{FF2B5EF4-FFF2-40B4-BE49-F238E27FC236}">
              <a16:creationId xmlns:a16="http://schemas.microsoft.com/office/drawing/2014/main" id="{B4D256C5-23B4-4522-9D91-6ADC068C9CF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160" name="Text Box 73">
          <a:extLst>
            <a:ext uri="{FF2B5EF4-FFF2-40B4-BE49-F238E27FC236}">
              <a16:creationId xmlns:a16="http://schemas.microsoft.com/office/drawing/2014/main" id="{DECD3089-E292-47AB-9D74-CDC2A5DF2E8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161" name="Text Box 74">
          <a:extLst>
            <a:ext uri="{FF2B5EF4-FFF2-40B4-BE49-F238E27FC236}">
              <a16:creationId xmlns:a16="http://schemas.microsoft.com/office/drawing/2014/main" id="{E4CB66AD-4FC5-4E58-A7C3-06A2597FC11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162" name="Text Box 75">
          <a:extLst>
            <a:ext uri="{FF2B5EF4-FFF2-40B4-BE49-F238E27FC236}">
              <a16:creationId xmlns:a16="http://schemas.microsoft.com/office/drawing/2014/main" id="{5700AA96-A75D-4FC0-B43C-DD0A5F7EB08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163" name="Text Box 77">
          <a:extLst>
            <a:ext uri="{FF2B5EF4-FFF2-40B4-BE49-F238E27FC236}">
              <a16:creationId xmlns:a16="http://schemas.microsoft.com/office/drawing/2014/main" id="{E2FA2B5C-E6DC-401E-A196-913F83E214D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164" name="Text Box 78">
          <a:extLst>
            <a:ext uri="{FF2B5EF4-FFF2-40B4-BE49-F238E27FC236}">
              <a16:creationId xmlns:a16="http://schemas.microsoft.com/office/drawing/2014/main" id="{A62FDE8A-FC5B-4F48-9B7F-E604B838916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165" name="Text Box 80">
          <a:extLst>
            <a:ext uri="{FF2B5EF4-FFF2-40B4-BE49-F238E27FC236}">
              <a16:creationId xmlns:a16="http://schemas.microsoft.com/office/drawing/2014/main" id="{A7A66B09-20D5-42E3-820E-B8ED4DAF5CF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166" name="Text Box 81">
          <a:extLst>
            <a:ext uri="{FF2B5EF4-FFF2-40B4-BE49-F238E27FC236}">
              <a16:creationId xmlns:a16="http://schemas.microsoft.com/office/drawing/2014/main" id="{33E5627D-2A2D-4860-BFE4-43C1645F0B2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167" name="Text Box 3">
          <a:extLst>
            <a:ext uri="{FF2B5EF4-FFF2-40B4-BE49-F238E27FC236}">
              <a16:creationId xmlns:a16="http://schemas.microsoft.com/office/drawing/2014/main" id="{541E0559-9250-4FD5-8918-B1CE71DD13F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168" name="Text Box 4">
          <a:extLst>
            <a:ext uri="{FF2B5EF4-FFF2-40B4-BE49-F238E27FC236}">
              <a16:creationId xmlns:a16="http://schemas.microsoft.com/office/drawing/2014/main" id="{3E484364-5A54-4310-9A70-72048EF578A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169" name="Text Box 5">
          <a:extLst>
            <a:ext uri="{FF2B5EF4-FFF2-40B4-BE49-F238E27FC236}">
              <a16:creationId xmlns:a16="http://schemas.microsoft.com/office/drawing/2014/main" id="{0407D987-9869-4452-9EEE-6A76A3751DB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170" name="Text Box 6">
          <a:extLst>
            <a:ext uri="{FF2B5EF4-FFF2-40B4-BE49-F238E27FC236}">
              <a16:creationId xmlns:a16="http://schemas.microsoft.com/office/drawing/2014/main" id="{2781D939-E3A6-475B-9D71-E38C4A875CF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171" name="Text Box 7">
          <a:extLst>
            <a:ext uri="{FF2B5EF4-FFF2-40B4-BE49-F238E27FC236}">
              <a16:creationId xmlns:a16="http://schemas.microsoft.com/office/drawing/2014/main" id="{9B1CED8E-8F81-4E9F-A29F-051601E718F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172" name="Text Box 8">
          <a:extLst>
            <a:ext uri="{FF2B5EF4-FFF2-40B4-BE49-F238E27FC236}">
              <a16:creationId xmlns:a16="http://schemas.microsoft.com/office/drawing/2014/main" id="{C9A71244-0929-46E9-878C-E2823BCB0A5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173" name="Text Box 9">
          <a:extLst>
            <a:ext uri="{FF2B5EF4-FFF2-40B4-BE49-F238E27FC236}">
              <a16:creationId xmlns:a16="http://schemas.microsoft.com/office/drawing/2014/main" id="{677AA5E8-984D-49D6-AD8B-CC212E5570C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174" name="Text Box 10">
          <a:extLst>
            <a:ext uri="{FF2B5EF4-FFF2-40B4-BE49-F238E27FC236}">
              <a16:creationId xmlns:a16="http://schemas.microsoft.com/office/drawing/2014/main" id="{531B06E8-5162-494C-9AB1-2D036027077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175" name="Text Box 11">
          <a:extLst>
            <a:ext uri="{FF2B5EF4-FFF2-40B4-BE49-F238E27FC236}">
              <a16:creationId xmlns:a16="http://schemas.microsoft.com/office/drawing/2014/main" id="{9BD12A08-3724-4D7E-9F79-950DEDA725D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176" name="Text Box 12">
          <a:extLst>
            <a:ext uri="{FF2B5EF4-FFF2-40B4-BE49-F238E27FC236}">
              <a16:creationId xmlns:a16="http://schemas.microsoft.com/office/drawing/2014/main" id="{D1EC3843-279F-4C7F-A146-CBCAFD3C206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177" name="Text Box 49">
          <a:extLst>
            <a:ext uri="{FF2B5EF4-FFF2-40B4-BE49-F238E27FC236}">
              <a16:creationId xmlns:a16="http://schemas.microsoft.com/office/drawing/2014/main" id="{A1B80904-9E8B-4A74-8A83-932614D3E37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178" name="Text Box 50">
          <a:extLst>
            <a:ext uri="{FF2B5EF4-FFF2-40B4-BE49-F238E27FC236}">
              <a16:creationId xmlns:a16="http://schemas.microsoft.com/office/drawing/2014/main" id="{1F9D89C2-BD39-45BF-8A7C-18C15BB411A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179" name="Text Box 52">
          <a:extLst>
            <a:ext uri="{FF2B5EF4-FFF2-40B4-BE49-F238E27FC236}">
              <a16:creationId xmlns:a16="http://schemas.microsoft.com/office/drawing/2014/main" id="{EFF424FC-9F52-4B17-A399-2E676D77BB8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180" name="Text Box 53">
          <a:extLst>
            <a:ext uri="{FF2B5EF4-FFF2-40B4-BE49-F238E27FC236}">
              <a16:creationId xmlns:a16="http://schemas.microsoft.com/office/drawing/2014/main" id="{345C74CC-639A-45BC-89BC-B162CB82368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181" name="Text Box 3">
          <a:extLst>
            <a:ext uri="{FF2B5EF4-FFF2-40B4-BE49-F238E27FC236}">
              <a16:creationId xmlns:a16="http://schemas.microsoft.com/office/drawing/2014/main" id="{007F30E0-7B43-45ED-A3A3-5340FC26EC2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182" name="Text Box 4">
          <a:extLst>
            <a:ext uri="{FF2B5EF4-FFF2-40B4-BE49-F238E27FC236}">
              <a16:creationId xmlns:a16="http://schemas.microsoft.com/office/drawing/2014/main" id="{0BFF3A76-ECE6-4BCD-9A08-2FCD5EEE8B9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183" name="Text Box 5">
          <a:extLst>
            <a:ext uri="{FF2B5EF4-FFF2-40B4-BE49-F238E27FC236}">
              <a16:creationId xmlns:a16="http://schemas.microsoft.com/office/drawing/2014/main" id="{E579A01C-8FCE-47AC-A68C-FFF20D99B7C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184" name="Text Box 6">
          <a:extLst>
            <a:ext uri="{FF2B5EF4-FFF2-40B4-BE49-F238E27FC236}">
              <a16:creationId xmlns:a16="http://schemas.microsoft.com/office/drawing/2014/main" id="{DF16296F-06B8-44D6-9EAD-DCE7D71D442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185" name="Text Box 7">
          <a:extLst>
            <a:ext uri="{FF2B5EF4-FFF2-40B4-BE49-F238E27FC236}">
              <a16:creationId xmlns:a16="http://schemas.microsoft.com/office/drawing/2014/main" id="{10EE3450-7887-4CCF-979F-E0B53A28D13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186" name="Text Box 8">
          <a:extLst>
            <a:ext uri="{FF2B5EF4-FFF2-40B4-BE49-F238E27FC236}">
              <a16:creationId xmlns:a16="http://schemas.microsoft.com/office/drawing/2014/main" id="{47A02620-BA85-4428-879C-5093F78FE46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187" name="Text Box 9">
          <a:extLst>
            <a:ext uri="{FF2B5EF4-FFF2-40B4-BE49-F238E27FC236}">
              <a16:creationId xmlns:a16="http://schemas.microsoft.com/office/drawing/2014/main" id="{6F4D2DBF-AA8D-4274-8BEE-5E36344CF60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188" name="Text Box 10">
          <a:extLst>
            <a:ext uri="{FF2B5EF4-FFF2-40B4-BE49-F238E27FC236}">
              <a16:creationId xmlns:a16="http://schemas.microsoft.com/office/drawing/2014/main" id="{746C8CAF-231E-4A41-AD16-ED6DA464E94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189" name="Text Box 11">
          <a:extLst>
            <a:ext uri="{FF2B5EF4-FFF2-40B4-BE49-F238E27FC236}">
              <a16:creationId xmlns:a16="http://schemas.microsoft.com/office/drawing/2014/main" id="{31DB0E66-7C7B-4CC1-AE95-B767D6DB091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190" name="Text Box 12">
          <a:extLst>
            <a:ext uri="{FF2B5EF4-FFF2-40B4-BE49-F238E27FC236}">
              <a16:creationId xmlns:a16="http://schemas.microsoft.com/office/drawing/2014/main" id="{1190E05E-415E-4A34-9AD6-5777A2E2BCA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191" name="Text Box 39">
          <a:extLst>
            <a:ext uri="{FF2B5EF4-FFF2-40B4-BE49-F238E27FC236}">
              <a16:creationId xmlns:a16="http://schemas.microsoft.com/office/drawing/2014/main" id="{F70428ED-D99C-4046-805B-0D2F7858D2F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192" name="Text Box 40">
          <a:extLst>
            <a:ext uri="{FF2B5EF4-FFF2-40B4-BE49-F238E27FC236}">
              <a16:creationId xmlns:a16="http://schemas.microsoft.com/office/drawing/2014/main" id="{544AAB8C-A447-4AE9-A61E-515E90A0A55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193" name="Text Box 41">
          <a:extLst>
            <a:ext uri="{FF2B5EF4-FFF2-40B4-BE49-F238E27FC236}">
              <a16:creationId xmlns:a16="http://schemas.microsoft.com/office/drawing/2014/main" id="{9DA7BC75-92B2-4AE5-8373-7E9A495E502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194" name="Text Box 42">
          <a:extLst>
            <a:ext uri="{FF2B5EF4-FFF2-40B4-BE49-F238E27FC236}">
              <a16:creationId xmlns:a16="http://schemas.microsoft.com/office/drawing/2014/main" id="{D1E0A967-F177-4817-8C49-3AB8E6848CA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195" name="Text Box 43">
          <a:extLst>
            <a:ext uri="{FF2B5EF4-FFF2-40B4-BE49-F238E27FC236}">
              <a16:creationId xmlns:a16="http://schemas.microsoft.com/office/drawing/2014/main" id="{694BCEF1-8557-4FD6-BF53-2B494C8723D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196" name="Text Box 44">
          <a:extLst>
            <a:ext uri="{FF2B5EF4-FFF2-40B4-BE49-F238E27FC236}">
              <a16:creationId xmlns:a16="http://schemas.microsoft.com/office/drawing/2014/main" id="{23182813-8819-405B-A880-DF507AE9347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197" name="Text Box 45">
          <a:extLst>
            <a:ext uri="{FF2B5EF4-FFF2-40B4-BE49-F238E27FC236}">
              <a16:creationId xmlns:a16="http://schemas.microsoft.com/office/drawing/2014/main" id="{5D7EE867-40F3-46EE-B477-7E29924E7C8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198" name="Text Box 46">
          <a:extLst>
            <a:ext uri="{FF2B5EF4-FFF2-40B4-BE49-F238E27FC236}">
              <a16:creationId xmlns:a16="http://schemas.microsoft.com/office/drawing/2014/main" id="{6F750A19-7D70-4BF8-8869-C881F0697C8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199" name="Text Box 47">
          <a:extLst>
            <a:ext uri="{FF2B5EF4-FFF2-40B4-BE49-F238E27FC236}">
              <a16:creationId xmlns:a16="http://schemas.microsoft.com/office/drawing/2014/main" id="{D985E95D-65FB-41BE-8F19-5E4B6A6B242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200" name="Text Box 48">
          <a:extLst>
            <a:ext uri="{FF2B5EF4-FFF2-40B4-BE49-F238E27FC236}">
              <a16:creationId xmlns:a16="http://schemas.microsoft.com/office/drawing/2014/main" id="{724CD3A6-CAF6-4760-BFAE-222DD5AFDB7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201" name="Text Box 49">
          <a:extLst>
            <a:ext uri="{FF2B5EF4-FFF2-40B4-BE49-F238E27FC236}">
              <a16:creationId xmlns:a16="http://schemas.microsoft.com/office/drawing/2014/main" id="{BA980DBF-7A87-4606-9A51-8D5845B1715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202" name="Text Box 50">
          <a:extLst>
            <a:ext uri="{FF2B5EF4-FFF2-40B4-BE49-F238E27FC236}">
              <a16:creationId xmlns:a16="http://schemas.microsoft.com/office/drawing/2014/main" id="{C6E00EAC-F5C7-4587-8AC5-87FCD5D90B6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203" name="Text Box 52">
          <a:extLst>
            <a:ext uri="{FF2B5EF4-FFF2-40B4-BE49-F238E27FC236}">
              <a16:creationId xmlns:a16="http://schemas.microsoft.com/office/drawing/2014/main" id="{8E700E1C-0597-4D72-B380-635B1D08DBD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204" name="Text Box 53">
          <a:extLst>
            <a:ext uri="{FF2B5EF4-FFF2-40B4-BE49-F238E27FC236}">
              <a16:creationId xmlns:a16="http://schemas.microsoft.com/office/drawing/2014/main" id="{43AA52A4-0231-40DF-B62D-541EDF2F8FB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205" name="Text Box 55">
          <a:extLst>
            <a:ext uri="{FF2B5EF4-FFF2-40B4-BE49-F238E27FC236}">
              <a16:creationId xmlns:a16="http://schemas.microsoft.com/office/drawing/2014/main" id="{BB049238-722B-46B8-8A1C-37F052EEC93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206" name="Text Box 56">
          <a:extLst>
            <a:ext uri="{FF2B5EF4-FFF2-40B4-BE49-F238E27FC236}">
              <a16:creationId xmlns:a16="http://schemas.microsoft.com/office/drawing/2014/main" id="{EB42E922-02A6-4C49-B22F-192209C11B3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207" name="Text Box 57">
          <a:extLst>
            <a:ext uri="{FF2B5EF4-FFF2-40B4-BE49-F238E27FC236}">
              <a16:creationId xmlns:a16="http://schemas.microsoft.com/office/drawing/2014/main" id="{A76584A9-6D83-4BE0-9C6B-FE41EA381CE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208" name="Text Box 58">
          <a:extLst>
            <a:ext uri="{FF2B5EF4-FFF2-40B4-BE49-F238E27FC236}">
              <a16:creationId xmlns:a16="http://schemas.microsoft.com/office/drawing/2014/main" id="{94A351D3-5B88-4137-A510-13A08BBA6F0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209" name="Text Box 59">
          <a:extLst>
            <a:ext uri="{FF2B5EF4-FFF2-40B4-BE49-F238E27FC236}">
              <a16:creationId xmlns:a16="http://schemas.microsoft.com/office/drawing/2014/main" id="{D2B1E020-26D6-49B4-9C79-ACC34B44DC0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210" name="Text Box 60">
          <a:extLst>
            <a:ext uri="{FF2B5EF4-FFF2-40B4-BE49-F238E27FC236}">
              <a16:creationId xmlns:a16="http://schemas.microsoft.com/office/drawing/2014/main" id="{F4AC694B-4FA2-4DE9-A54E-61D35B32AB1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211" name="Text Box 61">
          <a:extLst>
            <a:ext uri="{FF2B5EF4-FFF2-40B4-BE49-F238E27FC236}">
              <a16:creationId xmlns:a16="http://schemas.microsoft.com/office/drawing/2014/main" id="{372750D9-86DE-4424-AD86-D1D0F8E8C38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212" name="Text Box 62">
          <a:extLst>
            <a:ext uri="{FF2B5EF4-FFF2-40B4-BE49-F238E27FC236}">
              <a16:creationId xmlns:a16="http://schemas.microsoft.com/office/drawing/2014/main" id="{DA2041EF-5BD7-43E8-815F-C91F228B06A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213" name="Text Box 63">
          <a:extLst>
            <a:ext uri="{FF2B5EF4-FFF2-40B4-BE49-F238E27FC236}">
              <a16:creationId xmlns:a16="http://schemas.microsoft.com/office/drawing/2014/main" id="{95516A2A-ACEF-466E-92BC-D1F7A9A4B7A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214" name="Text Box 64">
          <a:extLst>
            <a:ext uri="{FF2B5EF4-FFF2-40B4-BE49-F238E27FC236}">
              <a16:creationId xmlns:a16="http://schemas.microsoft.com/office/drawing/2014/main" id="{27D0410E-C640-46D1-B39A-9FA2D99D9C3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215" name="Text Box 66">
          <a:extLst>
            <a:ext uri="{FF2B5EF4-FFF2-40B4-BE49-F238E27FC236}">
              <a16:creationId xmlns:a16="http://schemas.microsoft.com/office/drawing/2014/main" id="{D1404D8A-69F2-4FE4-AC13-093E1690825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216" name="Text Box 67">
          <a:extLst>
            <a:ext uri="{FF2B5EF4-FFF2-40B4-BE49-F238E27FC236}">
              <a16:creationId xmlns:a16="http://schemas.microsoft.com/office/drawing/2014/main" id="{2F93BE2C-6DDC-4401-83D3-C96B1DD45E4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217" name="Text Box 68">
          <a:extLst>
            <a:ext uri="{FF2B5EF4-FFF2-40B4-BE49-F238E27FC236}">
              <a16:creationId xmlns:a16="http://schemas.microsoft.com/office/drawing/2014/main" id="{8BB2EB1A-1675-46A5-84CD-A072C34DA7A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218" name="Text Box 69">
          <a:extLst>
            <a:ext uri="{FF2B5EF4-FFF2-40B4-BE49-F238E27FC236}">
              <a16:creationId xmlns:a16="http://schemas.microsoft.com/office/drawing/2014/main" id="{626C0563-1EEB-4014-B8ED-60B8514550A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219" name="Text Box 70">
          <a:extLst>
            <a:ext uri="{FF2B5EF4-FFF2-40B4-BE49-F238E27FC236}">
              <a16:creationId xmlns:a16="http://schemas.microsoft.com/office/drawing/2014/main" id="{A1FDB7E4-A06E-4ADD-9314-AD380378FB1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220" name="Text Box 71">
          <a:extLst>
            <a:ext uri="{FF2B5EF4-FFF2-40B4-BE49-F238E27FC236}">
              <a16:creationId xmlns:a16="http://schemas.microsoft.com/office/drawing/2014/main" id="{1A68A3C6-7E7E-4CC5-AA40-5F23F59B25F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221" name="Text Box 72">
          <a:extLst>
            <a:ext uri="{FF2B5EF4-FFF2-40B4-BE49-F238E27FC236}">
              <a16:creationId xmlns:a16="http://schemas.microsoft.com/office/drawing/2014/main" id="{D6CB09C3-AEFF-4FB5-85A2-8DF933E2712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222" name="Text Box 73">
          <a:extLst>
            <a:ext uri="{FF2B5EF4-FFF2-40B4-BE49-F238E27FC236}">
              <a16:creationId xmlns:a16="http://schemas.microsoft.com/office/drawing/2014/main" id="{D11F7F4F-905A-43F8-8B68-8922FEA7C78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223" name="Text Box 74">
          <a:extLst>
            <a:ext uri="{FF2B5EF4-FFF2-40B4-BE49-F238E27FC236}">
              <a16:creationId xmlns:a16="http://schemas.microsoft.com/office/drawing/2014/main" id="{385225BB-F287-4B00-AC97-85B12C3EDF4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224" name="Text Box 75">
          <a:extLst>
            <a:ext uri="{FF2B5EF4-FFF2-40B4-BE49-F238E27FC236}">
              <a16:creationId xmlns:a16="http://schemas.microsoft.com/office/drawing/2014/main" id="{999759D7-510D-4E7B-83F3-AEF7440F0A0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225" name="Text Box 77">
          <a:extLst>
            <a:ext uri="{FF2B5EF4-FFF2-40B4-BE49-F238E27FC236}">
              <a16:creationId xmlns:a16="http://schemas.microsoft.com/office/drawing/2014/main" id="{DDDEDE01-F3BC-46DB-A106-663A5E37AA6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226" name="Text Box 78">
          <a:extLst>
            <a:ext uri="{FF2B5EF4-FFF2-40B4-BE49-F238E27FC236}">
              <a16:creationId xmlns:a16="http://schemas.microsoft.com/office/drawing/2014/main" id="{2F89A450-327B-4D8F-9AEF-7EB84DEAF9F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227" name="Text Box 80">
          <a:extLst>
            <a:ext uri="{FF2B5EF4-FFF2-40B4-BE49-F238E27FC236}">
              <a16:creationId xmlns:a16="http://schemas.microsoft.com/office/drawing/2014/main" id="{B9F29A3E-B9E6-4637-AAAB-2E22D9740E0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228" name="Text Box 81">
          <a:extLst>
            <a:ext uri="{FF2B5EF4-FFF2-40B4-BE49-F238E27FC236}">
              <a16:creationId xmlns:a16="http://schemas.microsoft.com/office/drawing/2014/main" id="{CD97F1AA-5381-4BDB-9A38-027838A2E18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229" name="Text Box 39">
          <a:extLst>
            <a:ext uri="{FF2B5EF4-FFF2-40B4-BE49-F238E27FC236}">
              <a16:creationId xmlns:a16="http://schemas.microsoft.com/office/drawing/2014/main" id="{E31EA822-E897-4018-8C0D-0031DDB06DF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230" name="Text Box 40">
          <a:extLst>
            <a:ext uri="{FF2B5EF4-FFF2-40B4-BE49-F238E27FC236}">
              <a16:creationId xmlns:a16="http://schemas.microsoft.com/office/drawing/2014/main" id="{AADEA8FD-5EB8-46E6-9BFA-B750AEA7FA2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231" name="Text Box 41">
          <a:extLst>
            <a:ext uri="{FF2B5EF4-FFF2-40B4-BE49-F238E27FC236}">
              <a16:creationId xmlns:a16="http://schemas.microsoft.com/office/drawing/2014/main" id="{FE3D5C00-E5C6-41C9-82DF-59B5B06A428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232" name="Text Box 42">
          <a:extLst>
            <a:ext uri="{FF2B5EF4-FFF2-40B4-BE49-F238E27FC236}">
              <a16:creationId xmlns:a16="http://schemas.microsoft.com/office/drawing/2014/main" id="{DFF3DEB8-41DB-4485-8A71-0BE3A8141B8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233" name="Text Box 43">
          <a:extLst>
            <a:ext uri="{FF2B5EF4-FFF2-40B4-BE49-F238E27FC236}">
              <a16:creationId xmlns:a16="http://schemas.microsoft.com/office/drawing/2014/main" id="{7DD5CE7C-24E5-4C17-A12A-CB1321E7FEB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234" name="Text Box 44">
          <a:extLst>
            <a:ext uri="{FF2B5EF4-FFF2-40B4-BE49-F238E27FC236}">
              <a16:creationId xmlns:a16="http://schemas.microsoft.com/office/drawing/2014/main" id="{429A6DA9-750C-4778-B134-E909CF5C80E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235" name="Text Box 45">
          <a:extLst>
            <a:ext uri="{FF2B5EF4-FFF2-40B4-BE49-F238E27FC236}">
              <a16:creationId xmlns:a16="http://schemas.microsoft.com/office/drawing/2014/main" id="{8A1006EF-C5FA-423C-A963-23E52C1F153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236" name="Text Box 46">
          <a:extLst>
            <a:ext uri="{FF2B5EF4-FFF2-40B4-BE49-F238E27FC236}">
              <a16:creationId xmlns:a16="http://schemas.microsoft.com/office/drawing/2014/main" id="{E8C8D8E4-E0D5-4EB2-B98A-9DCAAE834A7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237" name="Text Box 47">
          <a:extLst>
            <a:ext uri="{FF2B5EF4-FFF2-40B4-BE49-F238E27FC236}">
              <a16:creationId xmlns:a16="http://schemas.microsoft.com/office/drawing/2014/main" id="{B5D1E747-850E-433A-94B0-7924FEA382F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238" name="Text Box 48">
          <a:extLst>
            <a:ext uri="{FF2B5EF4-FFF2-40B4-BE49-F238E27FC236}">
              <a16:creationId xmlns:a16="http://schemas.microsoft.com/office/drawing/2014/main" id="{5DE3B067-EA98-4EAB-93AD-BBEA5AE3569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239" name="Text Box 55">
          <a:extLst>
            <a:ext uri="{FF2B5EF4-FFF2-40B4-BE49-F238E27FC236}">
              <a16:creationId xmlns:a16="http://schemas.microsoft.com/office/drawing/2014/main" id="{1A6D2AFF-1691-4855-965E-A63FC09300D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240" name="Text Box 56">
          <a:extLst>
            <a:ext uri="{FF2B5EF4-FFF2-40B4-BE49-F238E27FC236}">
              <a16:creationId xmlns:a16="http://schemas.microsoft.com/office/drawing/2014/main" id="{7354C99F-2D36-4865-9227-33965FF4BF0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241" name="Text Box 57">
          <a:extLst>
            <a:ext uri="{FF2B5EF4-FFF2-40B4-BE49-F238E27FC236}">
              <a16:creationId xmlns:a16="http://schemas.microsoft.com/office/drawing/2014/main" id="{4AC15FC9-C84B-4A53-97E2-8EA933FE16F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242" name="Text Box 58">
          <a:extLst>
            <a:ext uri="{FF2B5EF4-FFF2-40B4-BE49-F238E27FC236}">
              <a16:creationId xmlns:a16="http://schemas.microsoft.com/office/drawing/2014/main" id="{DA9329EB-DB7A-4F87-8BE0-8B46D30199F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243" name="Text Box 59">
          <a:extLst>
            <a:ext uri="{FF2B5EF4-FFF2-40B4-BE49-F238E27FC236}">
              <a16:creationId xmlns:a16="http://schemas.microsoft.com/office/drawing/2014/main" id="{29A42860-A1C0-4EB8-B754-280CD51BC15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244" name="Text Box 60">
          <a:extLst>
            <a:ext uri="{FF2B5EF4-FFF2-40B4-BE49-F238E27FC236}">
              <a16:creationId xmlns:a16="http://schemas.microsoft.com/office/drawing/2014/main" id="{E699D3C5-6126-4B9D-82CE-78A87E549F5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245" name="Text Box 61">
          <a:extLst>
            <a:ext uri="{FF2B5EF4-FFF2-40B4-BE49-F238E27FC236}">
              <a16:creationId xmlns:a16="http://schemas.microsoft.com/office/drawing/2014/main" id="{B7FD34A6-E726-4C56-B7D2-C74677B8F9F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246" name="Text Box 62">
          <a:extLst>
            <a:ext uri="{FF2B5EF4-FFF2-40B4-BE49-F238E27FC236}">
              <a16:creationId xmlns:a16="http://schemas.microsoft.com/office/drawing/2014/main" id="{186849E9-AB24-45F9-8AC4-FEA6EA7F50D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247" name="Text Box 63">
          <a:extLst>
            <a:ext uri="{FF2B5EF4-FFF2-40B4-BE49-F238E27FC236}">
              <a16:creationId xmlns:a16="http://schemas.microsoft.com/office/drawing/2014/main" id="{6A1B3DBB-8C60-4F74-8644-2CC864EB189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248" name="Text Box 64">
          <a:extLst>
            <a:ext uri="{FF2B5EF4-FFF2-40B4-BE49-F238E27FC236}">
              <a16:creationId xmlns:a16="http://schemas.microsoft.com/office/drawing/2014/main" id="{DC8D1002-D93C-4100-9793-A68171AEA78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249" name="Text Box 66">
          <a:extLst>
            <a:ext uri="{FF2B5EF4-FFF2-40B4-BE49-F238E27FC236}">
              <a16:creationId xmlns:a16="http://schemas.microsoft.com/office/drawing/2014/main" id="{4F460623-6CD6-466E-A331-5BD6D644892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250" name="Text Box 67">
          <a:extLst>
            <a:ext uri="{FF2B5EF4-FFF2-40B4-BE49-F238E27FC236}">
              <a16:creationId xmlns:a16="http://schemas.microsoft.com/office/drawing/2014/main" id="{A13939EA-D197-4617-A895-97B8B232001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251" name="Text Box 68">
          <a:extLst>
            <a:ext uri="{FF2B5EF4-FFF2-40B4-BE49-F238E27FC236}">
              <a16:creationId xmlns:a16="http://schemas.microsoft.com/office/drawing/2014/main" id="{1CE5CBC1-DDA5-4A5D-8946-795FC9016AC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252" name="Text Box 69">
          <a:extLst>
            <a:ext uri="{FF2B5EF4-FFF2-40B4-BE49-F238E27FC236}">
              <a16:creationId xmlns:a16="http://schemas.microsoft.com/office/drawing/2014/main" id="{497A55A6-9BF3-46CD-B31C-99C22E13DFE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253" name="Text Box 70">
          <a:extLst>
            <a:ext uri="{FF2B5EF4-FFF2-40B4-BE49-F238E27FC236}">
              <a16:creationId xmlns:a16="http://schemas.microsoft.com/office/drawing/2014/main" id="{E88A2E45-F31E-4D89-8167-5E67C4C2F52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254" name="Text Box 71">
          <a:extLst>
            <a:ext uri="{FF2B5EF4-FFF2-40B4-BE49-F238E27FC236}">
              <a16:creationId xmlns:a16="http://schemas.microsoft.com/office/drawing/2014/main" id="{A38E80A5-6B56-4587-83F9-C10C97A9A28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255" name="Text Box 72">
          <a:extLst>
            <a:ext uri="{FF2B5EF4-FFF2-40B4-BE49-F238E27FC236}">
              <a16:creationId xmlns:a16="http://schemas.microsoft.com/office/drawing/2014/main" id="{3E948111-38F1-4012-9C27-9A6F4D1932B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256" name="Text Box 73">
          <a:extLst>
            <a:ext uri="{FF2B5EF4-FFF2-40B4-BE49-F238E27FC236}">
              <a16:creationId xmlns:a16="http://schemas.microsoft.com/office/drawing/2014/main" id="{62DFFF9F-0F69-4889-A411-F72B7782A2D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257" name="Text Box 74">
          <a:extLst>
            <a:ext uri="{FF2B5EF4-FFF2-40B4-BE49-F238E27FC236}">
              <a16:creationId xmlns:a16="http://schemas.microsoft.com/office/drawing/2014/main" id="{3161D3E6-8B97-4BC8-A25D-E1CAC836CB8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258" name="Text Box 75">
          <a:extLst>
            <a:ext uri="{FF2B5EF4-FFF2-40B4-BE49-F238E27FC236}">
              <a16:creationId xmlns:a16="http://schemas.microsoft.com/office/drawing/2014/main" id="{15B228AB-D236-4924-B742-2DB7BE42CAF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259" name="Text Box 77">
          <a:extLst>
            <a:ext uri="{FF2B5EF4-FFF2-40B4-BE49-F238E27FC236}">
              <a16:creationId xmlns:a16="http://schemas.microsoft.com/office/drawing/2014/main" id="{5B4D74CE-1DEE-4A5A-B9D0-E774323213A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260" name="Text Box 78">
          <a:extLst>
            <a:ext uri="{FF2B5EF4-FFF2-40B4-BE49-F238E27FC236}">
              <a16:creationId xmlns:a16="http://schemas.microsoft.com/office/drawing/2014/main" id="{43DF160E-EE7A-4AA3-85BD-98CD6130B43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261" name="Text Box 80">
          <a:extLst>
            <a:ext uri="{FF2B5EF4-FFF2-40B4-BE49-F238E27FC236}">
              <a16:creationId xmlns:a16="http://schemas.microsoft.com/office/drawing/2014/main" id="{2FC1F185-8469-455F-9EC9-C02A56A00CA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262" name="Text Box 81">
          <a:extLst>
            <a:ext uri="{FF2B5EF4-FFF2-40B4-BE49-F238E27FC236}">
              <a16:creationId xmlns:a16="http://schemas.microsoft.com/office/drawing/2014/main" id="{07E62217-D98B-4B68-B4DB-311DDD68116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263" name="Text Box 39">
          <a:extLst>
            <a:ext uri="{FF2B5EF4-FFF2-40B4-BE49-F238E27FC236}">
              <a16:creationId xmlns:a16="http://schemas.microsoft.com/office/drawing/2014/main" id="{DD52B2E5-3890-4AB8-9B41-98B0A1E55BD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264" name="Text Box 40">
          <a:extLst>
            <a:ext uri="{FF2B5EF4-FFF2-40B4-BE49-F238E27FC236}">
              <a16:creationId xmlns:a16="http://schemas.microsoft.com/office/drawing/2014/main" id="{6BD918DA-5EA3-41D0-ADAC-0DC96D8F59A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265" name="Text Box 41">
          <a:extLst>
            <a:ext uri="{FF2B5EF4-FFF2-40B4-BE49-F238E27FC236}">
              <a16:creationId xmlns:a16="http://schemas.microsoft.com/office/drawing/2014/main" id="{87FCFE18-0A9E-45E5-AF1D-2C5D588E1E1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266" name="Text Box 42">
          <a:extLst>
            <a:ext uri="{FF2B5EF4-FFF2-40B4-BE49-F238E27FC236}">
              <a16:creationId xmlns:a16="http://schemas.microsoft.com/office/drawing/2014/main" id="{A53E3B15-A296-4AF9-BF84-953C065BC13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267" name="Text Box 43">
          <a:extLst>
            <a:ext uri="{FF2B5EF4-FFF2-40B4-BE49-F238E27FC236}">
              <a16:creationId xmlns:a16="http://schemas.microsoft.com/office/drawing/2014/main" id="{78461B4E-91E8-4D10-BECF-C0D5318BEF0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268" name="Text Box 44">
          <a:extLst>
            <a:ext uri="{FF2B5EF4-FFF2-40B4-BE49-F238E27FC236}">
              <a16:creationId xmlns:a16="http://schemas.microsoft.com/office/drawing/2014/main" id="{D42D0163-17B6-4325-9E33-D3FFCBF7F6B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269" name="Text Box 45">
          <a:extLst>
            <a:ext uri="{FF2B5EF4-FFF2-40B4-BE49-F238E27FC236}">
              <a16:creationId xmlns:a16="http://schemas.microsoft.com/office/drawing/2014/main" id="{9B98AE0B-ADFC-47D3-A3EA-D9C6C910C64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270" name="Text Box 46">
          <a:extLst>
            <a:ext uri="{FF2B5EF4-FFF2-40B4-BE49-F238E27FC236}">
              <a16:creationId xmlns:a16="http://schemas.microsoft.com/office/drawing/2014/main" id="{A11DD39F-4537-480F-8176-9C8D4E77CB8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271" name="Text Box 47">
          <a:extLst>
            <a:ext uri="{FF2B5EF4-FFF2-40B4-BE49-F238E27FC236}">
              <a16:creationId xmlns:a16="http://schemas.microsoft.com/office/drawing/2014/main" id="{933BEB2B-92E0-4D67-9BC3-5EB51DAE331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272" name="Text Box 48">
          <a:extLst>
            <a:ext uri="{FF2B5EF4-FFF2-40B4-BE49-F238E27FC236}">
              <a16:creationId xmlns:a16="http://schemas.microsoft.com/office/drawing/2014/main" id="{4DFFF855-A9FD-45E7-B955-C65B237FA93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273" name="Text Box 55">
          <a:extLst>
            <a:ext uri="{FF2B5EF4-FFF2-40B4-BE49-F238E27FC236}">
              <a16:creationId xmlns:a16="http://schemas.microsoft.com/office/drawing/2014/main" id="{2B81190D-8651-4C5E-A996-558BE94FD5C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274" name="Text Box 56">
          <a:extLst>
            <a:ext uri="{FF2B5EF4-FFF2-40B4-BE49-F238E27FC236}">
              <a16:creationId xmlns:a16="http://schemas.microsoft.com/office/drawing/2014/main" id="{860057C5-3F15-485C-8DA4-1F9536468CA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275" name="Text Box 57">
          <a:extLst>
            <a:ext uri="{FF2B5EF4-FFF2-40B4-BE49-F238E27FC236}">
              <a16:creationId xmlns:a16="http://schemas.microsoft.com/office/drawing/2014/main" id="{7FFD2898-E309-4A93-90AD-946E60E31AF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276" name="Text Box 58">
          <a:extLst>
            <a:ext uri="{FF2B5EF4-FFF2-40B4-BE49-F238E27FC236}">
              <a16:creationId xmlns:a16="http://schemas.microsoft.com/office/drawing/2014/main" id="{3A42FBE9-B4CF-40CA-8112-E5BEBA5A177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277" name="Text Box 59">
          <a:extLst>
            <a:ext uri="{FF2B5EF4-FFF2-40B4-BE49-F238E27FC236}">
              <a16:creationId xmlns:a16="http://schemas.microsoft.com/office/drawing/2014/main" id="{554AD38D-3DD3-4116-9CA8-70FF3DA3F4E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278" name="Text Box 60">
          <a:extLst>
            <a:ext uri="{FF2B5EF4-FFF2-40B4-BE49-F238E27FC236}">
              <a16:creationId xmlns:a16="http://schemas.microsoft.com/office/drawing/2014/main" id="{B56CE4D7-77F5-45AC-BB8D-0674B6B8D5B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279" name="Text Box 61">
          <a:extLst>
            <a:ext uri="{FF2B5EF4-FFF2-40B4-BE49-F238E27FC236}">
              <a16:creationId xmlns:a16="http://schemas.microsoft.com/office/drawing/2014/main" id="{3C95096B-5CDA-47DF-98CA-D67860960D1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280" name="Text Box 62">
          <a:extLst>
            <a:ext uri="{FF2B5EF4-FFF2-40B4-BE49-F238E27FC236}">
              <a16:creationId xmlns:a16="http://schemas.microsoft.com/office/drawing/2014/main" id="{B00F2B01-E4C5-4373-850F-5BA55E50048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281" name="Text Box 63">
          <a:extLst>
            <a:ext uri="{FF2B5EF4-FFF2-40B4-BE49-F238E27FC236}">
              <a16:creationId xmlns:a16="http://schemas.microsoft.com/office/drawing/2014/main" id="{03372B13-1A2F-46A3-9B4B-F02E4FC9B60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282" name="Text Box 64">
          <a:extLst>
            <a:ext uri="{FF2B5EF4-FFF2-40B4-BE49-F238E27FC236}">
              <a16:creationId xmlns:a16="http://schemas.microsoft.com/office/drawing/2014/main" id="{57DA4278-9B03-4D1B-9D4E-4DF0027F2D2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283" name="Text Box 66">
          <a:extLst>
            <a:ext uri="{FF2B5EF4-FFF2-40B4-BE49-F238E27FC236}">
              <a16:creationId xmlns:a16="http://schemas.microsoft.com/office/drawing/2014/main" id="{9CBAC443-62E9-4FB3-9B94-61183C6C184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284" name="Text Box 67">
          <a:extLst>
            <a:ext uri="{FF2B5EF4-FFF2-40B4-BE49-F238E27FC236}">
              <a16:creationId xmlns:a16="http://schemas.microsoft.com/office/drawing/2014/main" id="{AFAD5D4B-66FE-46B7-BBE7-9CF4CD96157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285" name="Text Box 68">
          <a:extLst>
            <a:ext uri="{FF2B5EF4-FFF2-40B4-BE49-F238E27FC236}">
              <a16:creationId xmlns:a16="http://schemas.microsoft.com/office/drawing/2014/main" id="{47BCB61D-231E-47E6-847B-BEB87110FA1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286" name="Text Box 69">
          <a:extLst>
            <a:ext uri="{FF2B5EF4-FFF2-40B4-BE49-F238E27FC236}">
              <a16:creationId xmlns:a16="http://schemas.microsoft.com/office/drawing/2014/main" id="{E32326B2-7714-44FA-A92B-069F6491534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287" name="Text Box 70">
          <a:extLst>
            <a:ext uri="{FF2B5EF4-FFF2-40B4-BE49-F238E27FC236}">
              <a16:creationId xmlns:a16="http://schemas.microsoft.com/office/drawing/2014/main" id="{4D38B790-3EF7-40C1-AAF6-849FC9543B2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288" name="Text Box 71">
          <a:extLst>
            <a:ext uri="{FF2B5EF4-FFF2-40B4-BE49-F238E27FC236}">
              <a16:creationId xmlns:a16="http://schemas.microsoft.com/office/drawing/2014/main" id="{C1FD20BE-4495-4977-B18B-CD17223F992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289" name="Text Box 72">
          <a:extLst>
            <a:ext uri="{FF2B5EF4-FFF2-40B4-BE49-F238E27FC236}">
              <a16:creationId xmlns:a16="http://schemas.microsoft.com/office/drawing/2014/main" id="{1FFBE0ED-1397-40C4-A895-AB66734E6F7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290" name="Text Box 73">
          <a:extLst>
            <a:ext uri="{FF2B5EF4-FFF2-40B4-BE49-F238E27FC236}">
              <a16:creationId xmlns:a16="http://schemas.microsoft.com/office/drawing/2014/main" id="{B8F261D7-03AE-4ED2-87A3-EA2E7DF1570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291" name="Text Box 74">
          <a:extLst>
            <a:ext uri="{FF2B5EF4-FFF2-40B4-BE49-F238E27FC236}">
              <a16:creationId xmlns:a16="http://schemas.microsoft.com/office/drawing/2014/main" id="{D57EC2F9-5D16-41FD-B6EE-C0AD9A41863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292" name="Text Box 75">
          <a:extLst>
            <a:ext uri="{FF2B5EF4-FFF2-40B4-BE49-F238E27FC236}">
              <a16:creationId xmlns:a16="http://schemas.microsoft.com/office/drawing/2014/main" id="{BB94653A-EAB0-48FA-9D46-AF0660597E8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293" name="Text Box 77">
          <a:extLst>
            <a:ext uri="{FF2B5EF4-FFF2-40B4-BE49-F238E27FC236}">
              <a16:creationId xmlns:a16="http://schemas.microsoft.com/office/drawing/2014/main" id="{DFD18E04-66BE-47EE-86A5-490F8990C4E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294" name="Text Box 78">
          <a:extLst>
            <a:ext uri="{FF2B5EF4-FFF2-40B4-BE49-F238E27FC236}">
              <a16:creationId xmlns:a16="http://schemas.microsoft.com/office/drawing/2014/main" id="{B1EA0EE7-B0AE-4B32-8C28-3D974F9D7DC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295" name="Text Box 80">
          <a:extLst>
            <a:ext uri="{FF2B5EF4-FFF2-40B4-BE49-F238E27FC236}">
              <a16:creationId xmlns:a16="http://schemas.microsoft.com/office/drawing/2014/main" id="{7CC167B2-0775-413E-B415-8CF2618D2E2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296" name="Text Box 81">
          <a:extLst>
            <a:ext uri="{FF2B5EF4-FFF2-40B4-BE49-F238E27FC236}">
              <a16:creationId xmlns:a16="http://schemas.microsoft.com/office/drawing/2014/main" id="{14E13B33-54F8-4CA7-8C38-85676B16115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297" name="Text Box 39">
          <a:extLst>
            <a:ext uri="{FF2B5EF4-FFF2-40B4-BE49-F238E27FC236}">
              <a16:creationId xmlns:a16="http://schemas.microsoft.com/office/drawing/2014/main" id="{93BAD963-0889-46D0-B544-0C8594A3834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298" name="Text Box 40">
          <a:extLst>
            <a:ext uri="{FF2B5EF4-FFF2-40B4-BE49-F238E27FC236}">
              <a16:creationId xmlns:a16="http://schemas.microsoft.com/office/drawing/2014/main" id="{D7A1B291-EB9E-4568-9C10-8B3C2AAC7F2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299" name="Text Box 41">
          <a:extLst>
            <a:ext uri="{FF2B5EF4-FFF2-40B4-BE49-F238E27FC236}">
              <a16:creationId xmlns:a16="http://schemas.microsoft.com/office/drawing/2014/main" id="{49290850-C256-4BEF-8AAF-EA22E99B0E2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300" name="Text Box 42">
          <a:extLst>
            <a:ext uri="{FF2B5EF4-FFF2-40B4-BE49-F238E27FC236}">
              <a16:creationId xmlns:a16="http://schemas.microsoft.com/office/drawing/2014/main" id="{4F5BBB28-3A8C-47A2-88FA-BABF1068FEE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301" name="Text Box 43">
          <a:extLst>
            <a:ext uri="{FF2B5EF4-FFF2-40B4-BE49-F238E27FC236}">
              <a16:creationId xmlns:a16="http://schemas.microsoft.com/office/drawing/2014/main" id="{EFA21423-F7AA-422B-8B5C-C8874FAECD8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302" name="Text Box 44">
          <a:extLst>
            <a:ext uri="{FF2B5EF4-FFF2-40B4-BE49-F238E27FC236}">
              <a16:creationId xmlns:a16="http://schemas.microsoft.com/office/drawing/2014/main" id="{703A8F63-5C0C-43C0-B91A-A5B0E7E34A9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303" name="Text Box 45">
          <a:extLst>
            <a:ext uri="{FF2B5EF4-FFF2-40B4-BE49-F238E27FC236}">
              <a16:creationId xmlns:a16="http://schemas.microsoft.com/office/drawing/2014/main" id="{E68EA315-DAA0-4BDC-9F8D-098F8730FF6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304" name="Text Box 46">
          <a:extLst>
            <a:ext uri="{FF2B5EF4-FFF2-40B4-BE49-F238E27FC236}">
              <a16:creationId xmlns:a16="http://schemas.microsoft.com/office/drawing/2014/main" id="{F65765C4-38CC-46E5-8263-D8CA62AA748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305" name="Text Box 47">
          <a:extLst>
            <a:ext uri="{FF2B5EF4-FFF2-40B4-BE49-F238E27FC236}">
              <a16:creationId xmlns:a16="http://schemas.microsoft.com/office/drawing/2014/main" id="{46005A39-72BE-4873-ADD7-C1FC18402FF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306" name="Text Box 48">
          <a:extLst>
            <a:ext uri="{FF2B5EF4-FFF2-40B4-BE49-F238E27FC236}">
              <a16:creationId xmlns:a16="http://schemas.microsoft.com/office/drawing/2014/main" id="{7E73D41D-2CF8-496A-8DBF-1100B6F68F4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307" name="Text Box 55">
          <a:extLst>
            <a:ext uri="{FF2B5EF4-FFF2-40B4-BE49-F238E27FC236}">
              <a16:creationId xmlns:a16="http://schemas.microsoft.com/office/drawing/2014/main" id="{93EC9A57-21DA-4B91-A9D7-5CBE5A3DCCB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308" name="Text Box 56">
          <a:extLst>
            <a:ext uri="{FF2B5EF4-FFF2-40B4-BE49-F238E27FC236}">
              <a16:creationId xmlns:a16="http://schemas.microsoft.com/office/drawing/2014/main" id="{20937366-C039-45AE-9E9D-44827BB5147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309" name="Text Box 57">
          <a:extLst>
            <a:ext uri="{FF2B5EF4-FFF2-40B4-BE49-F238E27FC236}">
              <a16:creationId xmlns:a16="http://schemas.microsoft.com/office/drawing/2014/main" id="{14660CB3-5B06-4E0B-BF03-8A78892AD7E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310" name="Text Box 58">
          <a:extLst>
            <a:ext uri="{FF2B5EF4-FFF2-40B4-BE49-F238E27FC236}">
              <a16:creationId xmlns:a16="http://schemas.microsoft.com/office/drawing/2014/main" id="{1E06834B-3CE3-47AB-9186-6E8D3B4DB74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311" name="Text Box 59">
          <a:extLst>
            <a:ext uri="{FF2B5EF4-FFF2-40B4-BE49-F238E27FC236}">
              <a16:creationId xmlns:a16="http://schemas.microsoft.com/office/drawing/2014/main" id="{4F83E581-7C75-499A-B3A7-FE2CFBCB988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312" name="Text Box 60">
          <a:extLst>
            <a:ext uri="{FF2B5EF4-FFF2-40B4-BE49-F238E27FC236}">
              <a16:creationId xmlns:a16="http://schemas.microsoft.com/office/drawing/2014/main" id="{0BD4878D-6AC7-4A4D-95D0-4F3289874ED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313" name="Text Box 61">
          <a:extLst>
            <a:ext uri="{FF2B5EF4-FFF2-40B4-BE49-F238E27FC236}">
              <a16:creationId xmlns:a16="http://schemas.microsoft.com/office/drawing/2014/main" id="{110FAAF0-84A5-4C13-B9D0-5CBDCB1CA7E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314" name="Text Box 62">
          <a:extLst>
            <a:ext uri="{FF2B5EF4-FFF2-40B4-BE49-F238E27FC236}">
              <a16:creationId xmlns:a16="http://schemas.microsoft.com/office/drawing/2014/main" id="{56A60502-E85D-4E40-A5D9-2362411A559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315" name="Text Box 63">
          <a:extLst>
            <a:ext uri="{FF2B5EF4-FFF2-40B4-BE49-F238E27FC236}">
              <a16:creationId xmlns:a16="http://schemas.microsoft.com/office/drawing/2014/main" id="{7B3B2D0D-A667-431A-9CEA-F47A7335691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316" name="Text Box 64">
          <a:extLst>
            <a:ext uri="{FF2B5EF4-FFF2-40B4-BE49-F238E27FC236}">
              <a16:creationId xmlns:a16="http://schemas.microsoft.com/office/drawing/2014/main" id="{5CD52555-DC7A-48EF-B85B-C754284D1FA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317" name="Text Box 66">
          <a:extLst>
            <a:ext uri="{FF2B5EF4-FFF2-40B4-BE49-F238E27FC236}">
              <a16:creationId xmlns:a16="http://schemas.microsoft.com/office/drawing/2014/main" id="{689DC667-D0B6-496F-BAC6-C78F04D0592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318" name="Text Box 67">
          <a:extLst>
            <a:ext uri="{FF2B5EF4-FFF2-40B4-BE49-F238E27FC236}">
              <a16:creationId xmlns:a16="http://schemas.microsoft.com/office/drawing/2014/main" id="{7CA8B07C-51FB-4172-82F8-77A9A8EF944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319" name="Text Box 68">
          <a:extLst>
            <a:ext uri="{FF2B5EF4-FFF2-40B4-BE49-F238E27FC236}">
              <a16:creationId xmlns:a16="http://schemas.microsoft.com/office/drawing/2014/main" id="{E5D31DF5-0341-436D-8D8D-94D6F901C6F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320" name="Text Box 69">
          <a:extLst>
            <a:ext uri="{FF2B5EF4-FFF2-40B4-BE49-F238E27FC236}">
              <a16:creationId xmlns:a16="http://schemas.microsoft.com/office/drawing/2014/main" id="{C924A7CA-C4B3-4BA1-90E2-540FC5AF23B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321" name="Text Box 70">
          <a:extLst>
            <a:ext uri="{FF2B5EF4-FFF2-40B4-BE49-F238E27FC236}">
              <a16:creationId xmlns:a16="http://schemas.microsoft.com/office/drawing/2014/main" id="{2792C0C0-4034-4639-B5B0-9D763BFCC7A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322" name="Text Box 71">
          <a:extLst>
            <a:ext uri="{FF2B5EF4-FFF2-40B4-BE49-F238E27FC236}">
              <a16:creationId xmlns:a16="http://schemas.microsoft.com/office/drawing/2014/main" id="{FB3FB29B-C89E-4A28-9D0A-6391F5CA581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323" name="Text Box 72">
          <a:extLst>
            <a:ext uri="{FF2B5EF4-FFF2-40B4-BE49-F238E27FC236}">
              <a16:creationId xmlns:a16="http://schemas.microsoft.com/office/drawing/2014/main" id="{2DDBAF21-60F6-4B28-904B-5E95D1126D4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324" name="Text Box 73">
          <a:extLst>
            <a:ext uri="{FF2B5EF4-FFF2-40B4-BE49-F238E27FC236}">
              <a16:creationId xmlns:a16="http://schemas.microsoft.com/office/drawing/2014/main" id="{787CAA5C-0E87-4204-A6D8-8274E24CC29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325" name="Text Box 74">
          <a:extLst>
            <a:ext uri="{FF2B5EF4-FFF2-40B4-BE49-F238E27FC236}">
              <a16:creationId xmlns:a16="http://schemas.microsoft.com/office/drawing/2014/main" id="{8F4F77DE-AFDB-4AB8-BC78-37CD21819F3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326" name="Text Box 75">
          <a:extLst>
            <a:ext uri="{FF2B5EF4-FFF2-40B4-BE49-F238E27FC236}">
              <a16:creationId xmlns:a16="http://schemas.microsoft.com/office/drawing/2014/main" id="{6D04F5C2-EB7D-468D-9116-AC83D1F94D4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327" name="Text Box 77">
          <a:extLst>
            <a:ext uri="{FF2B5EF4-FFF2-40B4-BE49-F238E27FC236}">
              <a16:creationId xmlns:a16="http://schemas.microsoft.com/office/drawing/2014/main" id="{48C97EA4-4226-4C85-A02F-85D089D15DD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328" name="Text Box 78">
          <a:extLst>
            <a:ext uri="{FF2B5EF4-FFF2-40B4-BE49-F238E27FC236}">
              <a16:creationId xmlns:a16="http://schemas.microsoft.com/office/drawing/2014/main" id="{EDEC71CC-1906-492F-A249-5185745D520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329" name="Text Box 80">
          <a:extLst>
            <a:ext uri="{FF2B5EF4-FFF2-40B4-BE49-F238E27FC236}">
              <a16:creationId xmlns:a16="http://schemas.microsoft.com/office/drawing/2014/main" id="{E9C8A719-C7E0-4DA8-846D-4E1307058C3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330" name="Text Box 8">
          <a:extLst>
            <a:ext uri="{FF2B5EF4-FFF2-40B4-BE49-F238E27FC236}">
              <a16:creationId xmlns:a16="http://schemas.microsoft.com/office/drawing/2014/main" id="{87530E88-F2B4-400C-B418-1D41B4A7F65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331" name="Text Box 9">
          <a:extLst>
            <a:ext uri="{FF2B5EF4-FFF2-40B4-BE49-F238E27FC236}">
              <a16:creationId xmlns:a16="http://schemas.microsoft.com/office/drawing/2014/main" id="{DA8CE800-F6C8-4C33-A915-197E9600BCF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332" name="Text Box 10">
          <a:extLst>
            <a:ext uri="{FF2B5EF4-FFF2-40B4-BE49-F238E27FC236}">
              <a16:creationId xmlns:a16="http://schemas.microsoft.com/office/drawing/2014/main" id="{BC94F7E3-7773-4507-92ED-63EC7B4BBDD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333" name="Text Box 11">
          <a:extLst>
            <a:ext uri="{FF2B5EF4-FFF2-40B4-BE49-F238E27FC236}">
              <a16:creationId xmlns:a16="http://schemas.microsoft.com/office/drawing/2014/main" id="{EE55A37A-4F61-4EDF-B76D-ADB24907375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334" name="Text Box 12">
          <a:extLst>
            <a:ext uri="{FF2B5EF4-FFF2-40B4-BE49-F238E27FC236}">
              <a16:creationId xmlns:a16="http://schemas.microsoft.com/office/drawing/2014/main" id="{A3931B03-B12C-4D77-A33A-CA4B4B22FBA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335" name="Text Box 49">
          <a:extLst>
            <a:ext uri="{FF2B5EF4-FFF2-40B4-BE49-F238E27FC236}">
              <a16:creationId xmlns:a16="http://schemas.microsoft.com/office/drawing/2014/main" id="{9546E31B-AF8B-441B-9A23-D95D0DAB659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336" name="Text Box 50">
          <a:extLst>
            <a:ext uri="{FF2B5EF4-FFF2-40B4-BE49-F238E27FC236}">
              <a16:creationId xmlns:a16="http://schemas.microsoft.com/office/drawing/2014/main" id="{190F190D-D318-4FE4-8DC4-F90D50BBA96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337" name="Text Box 52">
          <a:extLst>
            <a:ext uri="{FF2B5EF4-FFF2-40B4-BE49-F238E27FC236}">
              <a16:creationId xmlns:a16="http://schemas.microsoft.com/office/drawing/2014/main" id="{AEA3D001-A435-4E0D-9729-1ADD05332E0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338" name="Text Box 53">
          <a:extLst>
            <a:ext uri="{FF2B5EF4-FFF2-40B4-BE49-F238E27FC236}">
              <a16:creationId xmlns:a16="http://schemas.microsoft.com/office/drawing/2014/main" id="{2AB12CA4-837B-4575-A489-F755E40817E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339" name="Text Box 39">
          <a:extLst>
            <a:ext uri="{FF2B5EF4-FFF2-40B4-BE49-F238E27FC236}">
              <a16:creationId xmlns:a16="http://schemas.microsoft.com/office/drawing/2014/main" id="{1E98B033-9CB8-4FD5-89EB-FBEC44F958F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340" name="Text Box 40">
          <a:extLst>
            <a:ext uri="{FF2B5EF4-FFF2-40B4-BE49-F238E27FC236}">
              <a16:creationId xmlns:a16="http://schemas.microsoft.com/office/drawing/2014/main" id="{D0DD9B0E-BA9B-496C-BBD7-3A9B6E41589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341" name="Text Box 41">
          <a:extLst>
            <a:ext uri="{FF2B5EF4-FFF2-40B4-BE49-F238E27FC236}">
              <a16:creationId xmlns:a16="http://schemas.microsoft.com/office/drawing/2014/main" id="{0E5DB874-C8C5-4199-A62D-EF7DCBEF690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342" name="Text Box 42">
          <a:extLst>
            <a:ext uri="{FF2B5EF4-FFF2-40B4-BE49-F238E27FC236}">
              <a16:creationId xmlns:a16="http://schemas.microsoft.com/office/drawing/2014/main" id="{A28A8F78-9322-433D-B087-B76B5D21990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343" name="Text Box 43">
          <a:extLst>
            <a:ext uri="{FF2B5EF4-FFF2-40B4-BE49-F238E27FC236}">
              <a16:creationId xmlns:a16="http://schemas.microsoft.com/office/drawing/2014/main" id="{412FDEBF-C521-4BA0-9090-AD3D29EE015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344" name="Text Box 44">
          <a:extLst>
            <a:ext uri="{FF2B5EF4-FFF2-40B4-BE49-F238E27FC236}">
              <a16:creationId xmlns:a16="http://schemas.microsoft.com/office/drawing/2014/main" id="{A01687F9-5B5D-4816-961E-F6C6F0733CE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345" name="Text Box 45">
          <a:extLst>
            <a:ext uri="{FF2B5EF4-FFF2-40B4-BE49-F238E27FC236}">
              <a16:creationId xmlns:a16="http://schemas.microsoft.com/office/drawing/2014/main" id="{B60A6CC6-B24B-47ED-B2A7-3BD9052BFD2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346" name="Text Box 46">
          <a:extLst>
            <a:ext uri="{FF2B5EF4-FFF2-40B4-BE49-F238E27FC236}">
              <a16:creationId xmlns:a16="http://schemas.microsoft.com/office/drawing/2014/main" id="{E6AD3FD8-E5D1-461D-90D2-BEE4C234D4F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347" name="Text Box 47">
          <a:extLst>
            <a:ext uri="{FF2B5EF4-FFF2-40B4-BE49-F238E27FC236}">
              <a16:creationId xmlns:a16="http://schemas.microsoft.com/office/drawing/2014/main" id="{B1D0DCAC-B99A-4A1A-8B47-3F85F9C9F27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348" name="Text Box 48">
          <a:extLst>
            <a:ext uri="{FF2B5EF4-FFF2-40B4-BE49-F238E27FC236}">
              <a16:creationId xmlns:a16="http://schemas.microsoft.com/office/drawing/2014/main" id="{20E08192-FB48-4940-9716-F4A2962B7D9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349" name="Text Box 55">
          <a:extLst>
            <a:ext uri="{FF2B5EF4-FFF2-40B4-BE49-F238E27FC236}">
              <a16:creationId xmlns:a16="http://schemas.microsoft.com/office/drawing/2014/main" id="{BD7B94E1-29B6-4258-B726-D17871543DC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350" name="Text Box 56">
          <a:extLst>
            <a:ext uri="{FF2B5EF4-FFF2-40B4-BE49-F238E27FC236}">
              <a16:creationId xmlns:a16="http://schemas.microsoft.com/office/drawing/2014/main" id="{C0F3326B-32FE-4994-983D-A51BAC1DB09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351" name="Text Box 57">
          <a:extLst>
            <a:ext uri="{FF2B5EF4-FFF2-40B4-BE49-F238E27FC236}">
              <a16:creationId xmlns:a16="http://schemas.microsoft.com/office/drawing/2014/main" id="{E80795B1-22E1-409D-8DB5-5E0F23DD7E1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352" name="Text Box 58">
          <a:extLst>
            <a:ext uri="{FF2B5EF4-FFF2-40B4-BE49-F238E27FC236}">
              <a16:creationId xmlns:a16="http://schemas.microsoft.com/office/drawing/2014/main" id="{3BA1A0E4-C6C3-4593-95D9-FCD95743125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353" name="Text Box 59">
          <a:extLst>
            <a:ext uri="{FF2B5EF4-FFF2-40B4-BE49-F238E27FC236}">
              <a16:creationId xmlns:a16="http://schemas.microsoft.com/office/drawing/2014/main" id="{3B7F1C18-1742-4ED0-9439-D2F8B53B955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354" name="Text Box 60">
          <a:extLst>
            <a:ext uri="{FF2B5EF4-FFF2-40B4-BE49-F238E27FC236}">
              <a16:creationId xmlns:a16="http://schemas.microsoft.com/office/drawing/2014/main" id="{2A6AFA1C-A8B9-4F87-ABA9-67805B20461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355" name="Text Box 61">
          <a:extLst>
            <a:ext uri="{FF2B5EF4-FFF2-40B4-BE49-F238E27FC236}">
              <a16:creationId xmlns:a16="http://schemas.microsoft.com/office/drawing/2014/main" id="{596CE8E3-AC4D-4434-9DD3-CAF1F45609B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356" name="Text Box 62">
          <a:extLst>
            <a:ext uri="{FF2B5EF4-FFF2-40B4-BE49-F238E27FC236}">
              <a16:creationId xmlns:a16="http://schemas.microsoft.com/office/drawing/2014/main" id="{26791C82-3AB0-4655-BEEB-90E82B74139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357" name="Text Box 63">
          <a:extLst>
            <a:ext uri="{FF2B5EF4-FFF2-40B4-BE49-F238E27FC236}">
              <a16:creationId xmlns:a16="http://schemas.microsoft.com/office/drawing/2014/main" id="{F486CD6C-50DF-47E3-9AEB-D1FA7C3C97D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358" name="Text Box 64">
          <a:extLst>
            <a:ext uri="{FF2B5EF4-FFF2-40B4-BE49-F238E27FC236}">
              <a16:creationId xmlns:a16="http://schemas.microsoft.com/office/drawing/2014/main" id="{E0C6E162-00C7-41F6-BE57-D198DA32862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359" name="Text Box 66">
          <a:extLst>
            <a:ext uri="{FF2B5EF4-FFF2-40B4-BE49-F238E27FC236}">
              <a16:creationId xmlns:a16="http://schemas.microsoft.com/office/drawing/2014/main" id="{CC40292B-556E-4A53-B15E-28ED28C6E67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360" name="Text Box 67">
          <a:extLst>
            <a:ext uri="{FF2B5EF4-FFF2-40B4-BE49-F238E27FC236}">
              <a16:creationId xmlns:a16="http://schemas.microsoft.com/office/drawing/2014/main" id="{6DFCBA4D-7E6C-43CD-995D-2DA6981A57C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361" name="Text Box 68">
          <a:extLst>
            <a:ext uri="{FF2B5EF4-FFF2-40B4-BE49-F238E27FC236}">
              <a16:creationId xmlns:a16="http://schemas.microsoft.com/office/drawing/2014/main" id="{7BD9F454-15F3-45DE-A75C-89B907B147C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362" name="Text Box 69">
          <a:extLst>
            <a:ext uri="{FF2B5EF4-FFF2-40B4-BE49-F238E27FC236}">
              <a16:creationId xmlns:a16="http://schemas.microsoft.com/office/drawing/2014/main" id="{10F9BE8D-3992-458F-A15E-3816826E128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363" name="Text Box 70">
          <a:extLst>
            <a:ext uri="{FF2B5EF4-FFF2-40B4-BE49-F238E27FC236}">
              <a16:creationId xmlns:a16="http://schemas.microsoft.com/office/drawing/2014/main" id="{882697A8-85A2-4BCF-850D-C384E480DF2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364" name="Text Box 71">
          <a:extLst>
            <a:ext uri="{FF2B5EF4-FFF2-40B4-BE49-F238E27FC236}">
              <a16:creationId xmlns:a16="http://schemas.microsoft.com/office/drawing/2014/main" id="{B4FAA902-39DA-4E22-A027-FBD59397D66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365" name="Text Box 72">
          <a:extLst>
            <a:ext uri="{FF2B5EF4-FFF2-40B4-BE49-F238E27FC236}">
              <a16:creationId xmlns:a16="http://schemas.microsoft.com/office/drawing/2014/main" id="{40DAAE61-05CA-48D7-B765-24C215EBAB7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366" name="Text Box 73">
          <a:extLst>
            <a:ext uri="{FF2B5EF4-FFF2-40B4-BE49-F238E27FC236}">
              <a16:creationId xmlns:a16="http://schemas.microsoft.com/office/drawing/2014/main" id="{68BC227F-C1CA-48ED-891D-F9DFBD5E960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367" name="Text Box 74">
          <a:extLst>
            <a:ext uri="{FF2B5EF4-FFF2-40B4-BE49-F238E27FC236}">
              <a16:creationId xmlns:a16="http://schemas.microsoft.com/office/drawing/2014/main" id="{25BB4CAE-58FE-43A0-A295-E21B7E5C894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368" name="Text Box 75">
          <a:extLst>
            <a:ext uri="{FF2B5EF4-FFF2-40B4-BE49-F238E27FC236}">
              <a16:creationId xmlns:a16="http://schemas.microsoft.com/office/drawing/2014/main" id="{2D658B82-9763-4591-BBE5-039F920109F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369" name="Text Box 77">
          <a:extLst>
            <a:ext uri="{FF2B5EF4-FFF2-40B4-BE49-F238E27FC236}">
              <a16:creationId xmlns:a16="http://schemas.microsoft.com/office/drawing/2014/main" id="{FB861720-4C54-4571-B580-A337A3386CD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370" name="Text Box 78">
          <a:extLst>
            <a:ext uri="{FF2B5EF4-FFF2-40B4-BE49-F238E27FC236}">
              <a16:creationId xmlns:a16="http://schemas.microsoft.com/office/drawing/2014/main" id="{A585271B-628C-4B0F-99B5-D0E40DEB4A7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371" name="Text Box 80">
          <a:extLst>
            <a:ext uri="{FF2B5EF4-FFF2-40B4-BE49-F238E27FC236}">
              <a16:creationId xmlns:a16="http://schemas.microsoft.com/office/drawing/2014/main" id="{208C2A8F-FF1E-407A-AA61-813B06871F4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372" name="Text Box 81">
          <a:extLst>
            <a:ext uri="{FF2B5EF4-FFF2-40B4-BE49-F238E27FC236}">
              <a16:creationId xmlns:a16="http://schemas.microsoft.com/office/drawing/2014/main" id="{287D02C4-B883-4196-90D9-A40542E44CC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373" name="Text Box 39">
          <a:extLst>
            <a:ext uri="{FF2B5EF4-FFF2-40B4-BE49-F238E27FC236}">
              <a16:creationId xmlns:a16="http://schemas.microsoft.com/office/drawing/2014/main" id="{0A3EBBF3-4189-4323-A4E1-825179DD2A8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374" name="Text Box 40">
          <a:extLst>
            <a:ext uri="{FF2B5EF4-FFF2-40B4-BE49-F238E27FC236}">
              <a16:creationId xmlns:a16="http://schemas.microsoft.com/office/drawing/2014/main" id="{B06CBC93-CBF7-43F5-9483-0F279323BFA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375" name="Text Box 41">
          <a:extLst>
            <a:ext uri="{FF2B5EF4-FFF2-40B4-BE49-F238E27FC236}">
              <a16:creationId xmlns:a16="http://schemas.microsoft.com/office/drawing/2014/main" id="{0FA0054E-9D1B-48AD-A9D6-203DA35DFFB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376" name="Text Box 42">
          <a:extLst>
            <a:ext uri="{FF2B5EF4-FFF2-40B4-BE49-F238E27FC236}">
              <a16:creationId xmlns:a16="http://schemas.microsoft.com/office/drawing/2014/main" id="{F81D7A06-C891-41FA-B3AA-3B3CF4E0A9D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377" name="Text Box 43">
          <a:extLst>
            <a:ext uri="{FF2B5EF4-FFF2-40B4-BE49-F238E27FC236}">
              <a16:creationId xmlns:a16="http://schemas.microsoft.com/office/drawing/2014/main" id="{DE16A3DC-ADFE-48AC-A6F2-4EF2B513943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378" name="Text Box 44">
          <a:extLst>
            <a:ext uri="{FF2B5EF4-FFF2-40B4-BE49-F238E27FC236}">
              <a16:creationId xmlns:a16="http://schemas.microsoft.com/office/drawing/2014/main" id="{BB23E9CA-3CCB-480B-A7C5-1550F57B854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379" name="Text Box 45">
          <a:extLst>
            <a:ext uri="{FF2B5EF4-FFF2-40B4-BE49-F238E27FC236}">
              <a16:creationId xmlns:a16="http://schemas.microsoft.com/office/drawing/2014/main" id="{B3425640-15D8-4590-A4C7-EDE014075FD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380" name="Text Box 46">
          <a:extLst>
            <a:ext uri="{FF2B5EF4-FFF2-40B4-BE49-F238E27FC236}">
              <a16:creationId xmlns:a16="http://schemas.microsoft.com/office/drawing/2014/main" id="{515FD0E1-9B08-474C-B981-32DBDE73ABA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381" name="Text Box 47">
          <a:extLst>
            <a:ext uri="{FF2B5EF4-FFF2-40B4-BE49-F238E27FC236}">
              <a16:creationId xmlns:a16="http://schemas.microsoft.com/office/drawing/2014/main" id="{3F0FFA2E-30FD-49FC-BC3A-92E418E888A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382" name="Text Box 48">
          <a:extLst>
            <a:ext uri="{FF2B5EF4-FFF2-40B4-BE49-F238E27FC236}">
              <a16:creationId xmlns:a16="http://schemas.microsoft.com/office/drawing/2014/main" id="{523231A6-0178-45F6-94E2-2A2742AAC25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383" name="Text Box 55">
          <a:extLst>
            <a:ext uri="{FF2B5EF4-FFF2-40B4-BE49-F238E27FC236}">
              <a16:creationId xmlns:a16="http://schemas.microsoft.com/office/drawing/2014/main" id="{10FA56F1-A5EE-46A0-9792-496834017A0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384" name="Text Box 56">
          <a:extLst>
            <a:ext uri="{FF2B5EF4-FFF2-40B4-BE49-F238E27FC236}">
              <a16:creationId xmlns:a16="http://schemas.microsoft.com/office/drawing/2014/main" id="{898C4A10-D5E6-4475-B9B0-7052D4FE32E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385" name="Text Box 57">
          <a:extLst>
            <a:ext uri="{FF2B5EF4-FFF2-40B4-BE49-F238E27FC236}">
              <a16:creationId xmlns:a16="http://schemas.microsoft.com/office/drawing/2014/main" id="{7A3551D0-B19E-4970-9DA4-04A901C9E7C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386" name="Text Box 58">
          <a:extLst>
            <a:ext uri="{FF2B5EF4-FFF2-40B4-BE49-F238E27FC236}">
              <a16:creationId xmlns:a16="http://schemas.microsoft.com/office/drawing/2014/main" id="{7739962C-0082-4E2B-9AC8-9858EF2D426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387" name="Text Box 59">
          <a:extLst>
            <a:ext uri="{FF2B5EF4-FFF2-40B4-BE49-F238E27FC236}">
              <a16:creationId xmlns:a16="http://schemas.microsoft.com/office/drawing/2014/main" id="{B49FB47E-4827-4F5E-891C-37E98ADAA45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388" name="Text Box 60">
          <a:extLst>
            <a:ext uri="{FF2B5EF4-FFF2-40B4-BE49-F238E27FC236}">
              <a16:creationId xmlns:a16="http://schemas.microsoft.com/office/drawing/2014/main" id="{3EB617A3-9656-44AD-9E1E-DEF55348E46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389" name="Text Box 61">
          <a:extLst>
            <a:ext uri="{FF2B5EF4-FFF2-40B4-BE49-F238E27FC236}">
              <a16:creationId xmlns:a16="http://schemas.microsoft.com/office/drawing/2014/main" id="{EF2DFFA3-0AEE-40D8-9D61-ACADF1A3DCD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390" name="Text Box 62">
          <a:extLst>
            <a:ext uri="{FF2B5EF4-FFF2-40B4-BE49-F238E27FC236}">
              <a16:creationId xmlns:a16="http://schemas.microsoft.com/office/drawing/2014/main" id="{BBB9AD4E-A507-45BD-AF96-FB497A4F67C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391" name="Text Box 63">
          <a:extLst>
            <a:ext uri="{FF2B5EF4-FFF2-40B4-BE49-F238E27FC236}">
              <a16:creationId xmlns:a16="http://schemas.microsoft.com/office/drawing/2014/main" id="{F3F847A1-5F90-4775-ACB0-0F1F9DDD437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392" name="Text Box 64">
          <a:extLst>
            <a:ext uri="{FF2B5EF4-FFF2-40B4-BE49-F238E27FC236}">
              <a16:creationId xmlns:a16="http://schemas.microsoft.com/office/drawing/2014/main" id="{ECD90C36-B6AF-4CE2-A4F7-1B3A54725FB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393" name="Text Box 66">
          <a:extLst>
            <a:ext uri="{FF2B5EF4-FFF2-40B4-BE49-F238E27FC236}">
              <a16:creationId xmlns:a16="http://schemas.microsoft.com/office/drawing/2014/main" id="{BA8D2742-6841-410F-8C9C-1C113390E9C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394" name="Text Box 67">
          <a:extLst>
            <a:ext uri="{FF2B5EF4-FFF2-40B4-BE49-F238E27FC236}">
              <a16:creationId xmlns:a16="http://schemas.microsoft.com/office/drawing/2014/main" id="{8DE85B83-60F0-4CA9-B403-B474D037BD8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395" name="Text Box 68">
          <a:extLst>
            <a:ext uri="{FF2B5EF4-FFF2-40B4-BE49-F238E27FC236}">
              <a16:creationId xmlns:a16="http://schemas.microsoft.com/office/drawing/2014/main" id="{B672E90E-6544-4C10-B6E7-8CD631CF2D7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396" name="Text Box 69">
          <a:extLst>
            <a:ext uri="{FF2B5EF4-FFF2-40B4-BE49-F238E27FC236}">
              <a16:creationId xmlns:a16="http://schemas.microsoft.com/office/drawing/2014/main" id="{29BE8143-521F-4F48-8EB0-8656003A6CA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397" name="Text Box 70">
          <a:extLst>
            <a:ext uri="{FF2B5EF4-FFF2-40B4-BE49-F238E27FC236}">
              <a16:creationId xmlns:a16="http://schemas.microsoft.com/office/drawing/2014/main" id="{30BAD40C-D8A7-4F37-AAA2-497F8B39E96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398" name="Text Box 71">
          <a:extLst>
            <a:ext uri="{FF2B5EF4-FFF2-40B4-BE49-F238E27FC236}">
              <a16:creationId xmlns:a16="http://schemas.microsoft.com/office/drawing/2014/main" id="{D5B603BD-5B82-4ABD-900B-A059B21F4B7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399" name="Text Box 72">
          <a:extLst>
            <a:ext uri="{FF2B5EF4-FFF2-40B4-BE49-F238E27FC236}">
              <a16:creationId xmlns:a16="http://schemas.microsoft.com/office/drawing/2014/main" id="{7984137C-6D21-4818-92C3-16E128FA171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400" name="Text Box 73">
          <a:extLst>
            <a:ext uri="{FF2B5EF4-FFF2-40B4-BE49-F238E27FC236}">
              <a16:creationId xmlns:a16="http://schemas.microsoft.com/office/drawing/2014/main" id="{33A30739-D75C-44F7-9F5E-0EFE34B5293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401" name="Text Box 74">
          <a:extLst>
            <a:ext uri="{FF2B5EF4-FFF2-40B4-BE49-F238E27FC236}">
              <a16:creationId xmlns:a16="http://schemas.microsoft.com/office/drawing/2014/main" id="{E2F3027C-B4C5-4994-8A7E-F9599E47613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402" name="Text Box 75">
          <a:extLst>
            <a:ext uri="{FF2B5EF4-FFF2-40B4-BE49-F238E27FC236}">
              <a16:creationId xmlns:a16="http://schemas.microsoft.com/office/drawing/2014/main" id="{F0D836D1-0647-4441-80A6-0DA27598355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403" name="Text Box 77">
          <a:extLst>
            <a:ext uri="{FF2B5EF4-FFF2-40B4-BE49-F238E27FC236}">
              <a16:creationId xmlns:a16="http://schemas.microsoft.com/office/drawing/2014/main" id="{90FC6B40-40FF-4AA5-B671-887FD46B1E7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404" name="Text Box 78">
          <a:extLst>
            <a:ext uri="{FF2B5EF4-FFF2-40B4-BE49-F238E27FC236}">
              <a16:creationId xmlns:a16="http://schemas.microsoft.com/office/drawing/2014/main" id="{8E2EA949-64C0-4540-9556-E19750F22BB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405" name="Text Box 80">
          <a:extLst>
            <a:ext uri="{FF2B5EF4-FFF2-40B4-BE49-F238E27FC236}">
              <a16:creationId xmlns:a16="http://schemas.microsoft.com/office/drawing/2014/main" id="{3BDE4B97-2E9A-43CE-BE01-9A04A134338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406" name="Text Box 81">
          <a:extLst>
            <a:ext uri="{FF2B5EF4-FFF2-40B4-BE49-F238E27FC236}">
              <a16:creationId xmlns:a16="http://schemas.microsoft.com/office/drawing/2014/main" id="{D8AE1B27-2B6F-4E24-BE0A-5BE135322E9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407" name="Text Box 39">
          <a:extLst>
            <a:ext uri="{FF2B5EF4-FFF2-40B4-BE49-F238E27FC236}">
              <a16:creationId xmlns:a16="http://schemas.microsoft.com/office/drawing/2014/main" id="{C43FCD85-5161-4341-988D-3CC23C4B91E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408" name="Text Box 40">
          <a:extLst>
            <a:ext uri="{FF2B5EF4-FFF2-40B4-BE49-F238E27FC236}">
              <a16:creationId xmlns:a16="http://schemas.microsoft.com/office/drawing/2014/main" id="{2697408D-89C5-422B-96EC-490FC10FF6B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409" name="Text Box 41">
          <a:extLst>
            <a:ext uri="{FF2B5EF4-FFF2-40B4-BE49-F238E27FC236}">
              <a16:creationId xmlns:a16="http://schemas.microsoft.com/office/drawing/2014/main" id="{E0DA7B90-4E1C-4414-A701-4FA1B7C429D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410" name="Text Box 42">
          <a:extLst>
            <a:ext uri="{FF2B5EF4-FFF2-40B4-BE49-F238E27FC236}">
              <a16:creationId xmlns:a16="http://schemas.microsoft.com/office/drawing/2014/main" id="{22F6B400-DD3D-4F57-BD57-AA5FBA6A5E3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411" name="Text Box 43">
          <a:extLst>
            <a:ext uri="{FF2B5EF4-FFF2-40B4-BE49-F238E27FC236}">
              <a16:creationId xmlns:a16="http://schemas.microsoft.com/office/drawing/2014/main" id="{5641D8B9-6819-4437-876D-2F172E5CA6A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412" name="Text Box 44">
          <a:extLst>
            <a:ext uri="{FF2B5EF4-FFF2-40B4-BE49-F238E27FC236}">
              <a16:creationId xmlns:a16="http://schemas.microsoft.com/office/drawing/2014/main" id="{1ECA140A-D1B9-4031-B694-4ACCADB9742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413" name="Text Box 45">
          <a:extLst>
            <a:ext uri="{FF2B5EF4-FFF2-40B4-BE49-F238E27FC236}">
              <a16:creationId xmlns:a16="http://schemas.microsoft.com/office/drawing/2014/main" id="{77A7B55D-A0F4-46D7-861F-26ECE029E64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414" name="Text Box 46">
          <a:extLst>
            <a:ext uri="{FF2B5EF4-FFF2-40B4-BE49-F238E27FC236}">
              <a16:creationId xmlns:a16="http://schemas.microsoft.com/office/drawing/2014/main" id="{A5EB498E-20C9-4656-AACE-9134426DC4D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415" name="Text Box 47">
          <a:extLst>
            <a:ext uri="{FF2B5EF4-FFF2-40B4-BE49-F238E27FC236}">
              <a16:creationId xmlns:a16="http://schemas.microsoft.com/office/drawing/2014/main" id="{5C2902C9-2C4B-4D56-9B33-51E43D2228B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416" name="Text Box 48">
          <a:extLst>
            <a:ext uri="{FF2B5EF4-FFF2-40B4-BE49-F238E27FC236}">
              <a16:creationId xmlns:a16="http://schemas.microsoft.com/office/drawing/2014/main" id="{11890D8D-9B11-47E4-B8F2-4522B4C898A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417" name="Text Box 55">
          <a:extLst>
            <a:ext uri="{FF2B5EF4-FFF2-40B4-BE49-F238E27FC236}">
              <a16:creationId xmlns:a16="http://schemas.microsoft.com/office/drawing/2014/main" id="{B481B5D3-5BB7-4CF4-A4D7-A2FE90C5147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418" name="Text Box 56">
          <a:extLst>
            <a:ext uri="{FF2B5EF4-FFF2-40B4-BE49-F238E27FC236}">
              <a16:creationId xmlns:a16="http://schemas.microsoft.com/office/drawing/2014/main" id="{C210A6D7-C66D-4AC8-8B8B-FBCC3DE1FE7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419" name="Text Box 57">
          <a:extLst>
            <a:ext uri="{FF2B5EF4-FFF2-40B4-BE49-F238E27FC236}">
              <a16:creationId xmlns:a16="http://schemas.microsoft.com/office/drawing/2014/main" id="{0E2646EF-747A-4094-841D-65B5DD50D27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420" name="Text Box 58">
          <a:extLst>
            <a:ext uri="{FF2B5EF4-FFF2-40B4-BE49-F238E27FC236}">
              <a16:creationId xmlns:a16="http://schemas.microsoft.com/office/drawing/2014/main" id="{691CB525-173D-47F9-A8C7-B501C417C53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421" name="Text Box 59">
          <a:extLst>
            <a:ext uri="{FF2B5EF4-FFF2-40B4-BE49-F238E27FC236}">
              <a16:creationId xmlns:a16="http://schemas.microsoft.com/office/drawing/2014/main" id="{DCB94B1F-3A3D-4B85-A2D0-64396D72ABF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422" name="Text Box 60">
          <a:extLst>
            <a:ext uri="{FF2B5EF4-FFF2-40B4-BE49-F238E27FC236}">
              <a16:creationId xmlns:a16="http://schemas.microsoft.com/office/drawing/2014/main" id="{32163534-2E83-474B-9C81-F4C683F6189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423" name="Text Box 61">
          <a:extLst>
            <a:ext uri="{FF2B5EF4-FFF2-40B4-BE49-F238E27FC236}">
              <a16:creationId xmlns:a16="http://schemas.microsoft.com/office/drawing/2014/main" id="{2A894DF9-741A-4ED4-A4DE-A1AC6B0CAD9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424" name="Text Box 62">
          <a:extLst>
            <a:ext uri="{FF2B5EF4-FFF2-40B4-BE49-F238E27FC236}">
              <a16:creationId xmlns:a16="http://schemas.microsoft.com/office/drawing/2014/main" id="{F949CC37-D495-4A79-A7C4-DB287225B5C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425" name="Text Box 63">
          <a:extLst>
            <a:ext uri="{FF2B5EF4-FFF2-40B4-BE49-F238E27FC236}">
              <a16:creationId xmlns:a16="http://schemas.microsoft.com/office/drawing/2014/main" id="{63B36DCB-58E0-4BB8-898C-35C65E337ED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426" name="Text Box 64">
          <a:extLst>
            <a:ext uri="{FF2B5EF4-FFF2-40B4-BE49-F238E27FC236}">
              <a16:creationId xmlns:a16="http://schemas.microsoft.com/office/drawing/2014/main" id="{14C86DFA-B340-47A6-8D92-6AA87B82599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427" name="Text Box 66">
          <a:extLst>
            <a:ext uri="{FF2B5EF4-FFF2-40B4-BE49-F238E27FC236}">
              <a16:creationId xmlns:a16="http://schemas.microsoft.com/office/drawing/2014/main" id="{483FD8D5-C69B-4CF7-A33B-4542228446A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428" name="Text Box 67">
          <a:extLst>
            <a:ext uri="{FF2B5EF4-FFF2-40B4-BE49-F238E27FC236}">
              <a16:creationId xmlns:a16="http://schemas.microsoft.com/office/drawing/2014/main" id="{09785311-5F36-4CCD-A5F7-7653E461A9C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429" name="Text Box 68">
          <a:extLst>
            <a:ext uri="{FF2B5EF4-FFF2-40B4-BE49-F238E27FC236}">
              <a16:creationId xmlns:a16="http://schemas.microsoft.com/office/drawing/2014/main" id="{4D361FF0-A248-479D-963B-DC545391823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430" name="Text Box 69">
          <a:extLst>
            <a:ext uri="{FF2B5EF4-FFF2-40B4-BE49-F238E27FC236}">
              <a16:creationId xmlns:a16="http://schemas.microsoft.com/office/drawing/2014/main" id="{7490385B-D549-4CC8-A605-A06EE468222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431" name="Text Box 70">
          <a:extLst>
            <a:ext uri="{FF2B5EF4-FFF2-40B4-BE49-F238E27FC236}">
              <a16:creationId xmlns:a16="http://schemas.microsoft.com/office/drawing/2014/main" id="{70711832-BC56-4514-8487-C0D8416090D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432" name="Text Box 71">
          <a:extLst>
            <a:ext uri="{FF2B5EF4-FFF2-40B4-BE49-F238E27FC236}">
              <a16:creationId xmlns:a16="http://schemas.microsoft.com/office/drawing/2014/main" id="{86B14BD9-5110-4F5A-9197-A33C37C2EA8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433" name="Text Box 72">
          <a:extLst>
            <a:ext uri="{FF2B5EF4-FFF2-40B4-BE49-F238E27FC236}">
              <a16:creationId xmlns:a16="http://schemas.microsoft.com/office/drawing/2014/main" id="{660989B1-3981-45B1-AA8E-70DC88A2222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434" name="Text Box 73">
          <a:extLst>
            <a:ext uri="{FF2B5EF4-FFF2-40B4-BE49-F238E27FC236}">
              <a16:creationId xmlns:a16="http://schemas.microsoft.com/office/drawing/2014/main" id="{694D3748-35BF-4D99-9A1C-23CC07A88FA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435" name="Text Box 74">
          <a:extLst>
            <a:ext uri="{FF2B5EF4-FFF2-40B4-BE49-F238E27FC236}">
              <a16:creationId xmlns:a16="http://schemas.microsoft.com/office/drawing/2014/main" id="{0EFBE745-4CD0-44DD-8CBD-9FF50BC070C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436" name="Text Box 75">
          <a:extLst>
            <a:ext uri="{FF2B5EF4-FFF2-40B4-BE49-F238E27FC236}">
              <a16:creationId xmlns:a16="http://schemas.microsoft.com/office/drawing/2014/main" id="{BDB0B49C-7F8C-4331-896B-558657F4C1A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437" name="Text Box 77">
          <a:extLst>
            <a:ext uri="{FF2B5EF4-FFF2-40B4-BE49-F238E27FC236}">
              <a16:creationId xmlns:a16="http://schemas.microsoft.com/office/drawing/2014/main" id="{5C34F293-A84F-4656-8E8C-9B6567913E0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438" name="Text Box 78">
          <a:extLst>
            <a:ext uri="{FF2B5EF4-FFF2-40B4-BE49-F238E27FC236}">
              <a16:creationId xmlns:a16="http://schemas.microsoft.com/office/drawing/2014/main" id="{28FA290D-F87F-4234-A7F0-3D13B5DDF06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439" name="Text Box 80">
          <a:extLst>
            <a:ext uri="{FF2B5EF4-FFF2-40B4-BE49-F238E27FC236}">
              <a16:creationId xmlns:a16="http://schemas.microsoft.com/office/drawing/2014/main" id="{021B8FED-FA97-443D-A40C-5A0794C8F49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440" name="Text Box 81">
          <a:extLst>
            <a:ext uri="{FF2B5EF4-FFF2-40B4-BE49-F238E27FC236}">
              <a16:creationId xmlns:a16="http://schemas.microsoft.com/office/drawing/2014/main" id="{4462930E-8B96-4317-B533-EAF65000745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441" name="Text Box 3">
          <a:extLst>
            <a:ext uri="{FF2B5EF4-FFF2-40B4-BE49-F238E27FC236}">
              <a16:creationId xmlns:a16="http://schemas.microsoft.com/office/drawing/2014/main" id="{DF9BA350-F019-4480-AF7E-E54467A846A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442" name="Text Box 4">
          <a:extLst>
            <a:ext uri="{FF2B5EF4-FFF2-40B4-BE49-F238E27FC236}">
              <a16:creationId xmlns:a16="http://schemas.microsoft.com/office/drawing/2014/main" id="{8D14BC8A-DDF5-44E8-A6BF-44C20464313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443" name="Text Box 5">
          <a:extLst>
            <a:ext uri="{FF2B5EF4-FFF2-40B4-BE49-F238E27FC236}">
              <a16:creationId xmlns:a16="http://schemas.microsoft.com/office/drawing/2014/main" id="{C8F32E76-FEAB-466F-933C-334B9472756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444" name="Text Box 6">
          <a:extLst>
            <a:ext uri="{FF2B5EF4-FFF2-40B4-BE49-F238E27FC236}">
              <a16:creationId xmlns:a16="http://schemas.microsoft.com/office/drawing/2014/main" id="{E8206D31-C05A-45D8-8E46-A5A0F515998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445" name="Text Box 7">
          <a:extLst>
            <a:ext uri="{FF2B5EF4-FFF2-40B4-BE49-F238E27FC236}">
              <a16:creationId xmlns:a16="http://schemas.microsoft.com/office/drawing/2014/main" id="{39EFD4E4-9C1D-437C-A30B-2D101252B10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446" name="Text Box 8">
          <a:extLst>
            <a:ext uri="{FF2B5EF4-FFF2-40B4-BE49-F238E27FC236}">
              <a16:creationId xmlns:a16="http://schemas.microsoft.com/office/drawing/2014/main" id="{F3B7F793-ED9E-43BC-AA40-049733805A5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447" name="Text Box 9">
          <a:extLst>
            <a:ext uri="{FF2B5EF4-FFF2-40B4-BE49-F238E27FC236}">
              <a16:creationId xmlns:a16="http://schemas.microsoft.com/office/drawing/2014/main" id="{F66C0CCA-05CE-4A8A-AC94-27CD6DBFBB4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448" name="Text Box 10">
          <a:extLst>
            <a:ext uri="{FF2B5EF4-FFF2-40B4-BE49-F238E27FC236}">
              <a16:creationId xmlns:a16="http://schemas.microsoft.com/office/drawing/2014/main" id="{D6F48559-B8FF-4933-86D0-6FB6435AB6D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449" name="Text Box 11">
          <a:extLst>
            <a:ext uri="{FF2B5EF4-FFF2-40B4-BE49-F238E27FC236}">
              <a16:creationId xmlns:a16="http://schemas.microsoft.com/office/drawing/2014/main" id="{7CDDE6EE-7BB1-4C43-BA6A-42E1F4207FD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450" name="Text Box 12">
          <a:extLst>
            <a:ext uri="{FF2B5EF4-FFF2-40B4-BE49-F238E27FC236}">
              <a16:creationId xmlns:a16="http://schemas.microsoft.com/office/drawing/2014/main" id="{0734059F-7B61-470D-95E8-0C7953245A1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451" name="Text Box 49">
          <a:extLst>
            <a:ext uri="{FF2B5EF4-FFF2-40B4-BE49-F238E27FC236}">
              <a16:creationId xmlns:a16="http://schemas.microsoft.com/office/drawing/2014/main" id="{BDB8BDA2-081E-49C7-B784-D49731ACCE8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452" name="Text Box 50">
          <a:extLst>
            <a:ext uri="{FF2B5EF4-FFF2-40B4-BE49-F238E27FC236}">
              <a16:creationId xmlns:a16="http://schemas.microsoft.com/office/drawing/2014/main" id="{5479545C-390A-4C78-BC79-FEAB3A02546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453" name="Text Box 52">
          <a:extLst>
            <a:ext uri="{FF2B5EF4-FFF2-40B4-BE49-F238E27FC236}">
              <a16:creationId xmlns:a16="http://schemas.microsoft.com/office/drawing/2014/main" id="{BD097A1F-EFC4-4A80-A56F-64F4E138F27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454" name="Text Box 53">
          <a:extLst>
            <a:ext uri="{FF2B5EF4-FFF2-40B4-BE49-F238E27FC236}">
              <a16:creationId xmlns:a16="http://schemas.microsoft.com/office/drawing/2014/main" id="{2F35EB8B-4D0A-4DE8-AD8B-935844E44AE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455" name="Text Box 3">
          <a:extLst>
            <a:ext uri="{FF2B5EF4-FFF2-40B4-BE49-F238E27FC236}">
              <a16:creationId xmlns:a16="http://schemas.microsoft.com/office/drawing/2014/main" id="{E2744B3C-F6FA-4518-BE47-4234DA0FD61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456" name="Text Box 4">
          <a:extLst>
            <a:ext uri="{FF2B5EF4-FFF2-40B4-BE49-F238E27FC236}">
              <a16:creationId xmlns:a16="http://schemas.microsoft.com/office/drawing/2014/main" id="{7BC79EE8-4603-4BFA-A655-42846CF6852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457" name="Text Box 5">
          <a:extLst>
            <a:ext uri="{FF2B5EF4-FFF2-40B4-BE49-F238E27FC236}">
              <a16:creationId xmlns:a16="http://schemas.microsoft.com/office/drawing/2014/main" id="{EA28652A-E7F3-490C-986F-0184BD015CD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458" name="Text Box 6">
          <a:extLst>
            <a:ext uri="{FF2B5EF4-FFF2-40B4-BE49-F238E27FC236}">
              <a16:creationId xmlns:a16="http://schemas.microsoft.com/office/drawing/2014/main" id="{8B949BC6-6A3A-42C7-A787-2C98E8E3542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459" name="Text Box 7">
          <a:extLst>
            <a:ext uri="{FF2B5EF4-FFF2-40B4-BE49-F238E27FC236}">
              <a16:creationId xmlns:a16="http://schemas.microsoft.com/office/drawing/2014/main" id="{014A1ECB-5329-4F05-A48E-1F5200BAD28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460" name="Text Box 8">
          <a:extLst>
            <a:ext uri="{FF2B5EF4-FFF2-40B4-BE49-F238E27FC236}">
              <a16:creationId xmlns:a16="http://schemas.microsoft.com/office/drawing/2014/main" id="{C47D4C0F-70BF-4EB9-8A08-BB6A107B0EA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461" name="Text Box 9">
          <a:extLst>
            <a:ext uri="{FF2B5EF4-FFF2-40B4-BE49-F238E27FC236}">
              <a16:creationId xmlns:a16="http://schemas.microsoft.com/office/drawing/2014/main" id="{3A05C54F-B242-42DD-BD3B-C9969729A51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462" name="Text Box 10">
          <a:extLst>
            <a:ext uri="{FF2B5EF4-FFF2-40B4-BE49-F238E27FC236}">
              <a16:creationId xmlns:a16="http://schemas.microsoft.com/office/drawing/2014/main" id="{9FC5C5F6-7C77-46EC-9CC9-AA30BA2177B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463" name="Text Box 11">
          <a:extLst>
            <a:ext uri="{FF2B5EF4-FFF2-40B4-BE49-F238E27FC236}">
              <a16:creationId xmlns:a16="http://schemas.microsoft.com/office/drawing/2014/main" id="{0FC72207-104F-4990-9084-98BDC7121D5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464" name="Text Box 12">
          <a:extLst>
            <a:ext uri="{FF2B5EF4-FFF2-40B4-BE49-F238E27FC236}">
              <a16:creationId xmlns:a16="http://schemas.microsoft.com/office/drawing/2014/main" id="{8E498FE0-848A-4E2C-B7EB-B048BE910C4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465" name="Text Box 39">
          <a:extLst>
            <a:ext uri="{FF2B5EF4-FFF2-40B4-BE49-F238E27FC236}">
              <a16:creationId xmlns:a16="http://schemas.microsoft.com/office/drawing/2014/main" id="{EA5828CC-BB07-49CB-8739-E0CF0E33822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466" name="Text Box 40">
          <a:extLst>
            <a:ext uri="{FF2B5EF4-FFF2-40B4-BE49-F238E27FC236}">
              <a16:creationId xmlns:a16="http://schemas.microsoft.com/office/drawing/2014/main" id="{3EF32505-92B2-4DBC-82DC-28D21B05126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467" name="Text Box 41">
          <a:extLst>
            <a:ext uri="{FF2B5EF4-FFF2-40B4-BE49-F238E27FC236}">
              <a16:creationId xmlns:a16="http://schemas.microsoft.com/office/drawing/2014/main" id="{8B6F0367-6276-45A5-884E-54CD27459CD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468" name="Text Box 42">
          <a:extLst>
            <a:ext uri="{FF2B5EF4-FFF2-40B4-BE49-F238E27FC236}">
              <a16:creationId xmlns:a16="http://schemas.microsoft.com/office/drawing/2014/main" id="{270BE49D-E059-4CBC-BBEA-6D03F32A890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469" name="Text Box 43">
          <a:extLst>
            <a:ext uri="{FF2B5EF4-FFF2-40B4-BE49-F238E27FC236}">
              <a16:creationId xmlns:a16="http://schemas.microsoft.com/office/drawing/2014/main" id="{79103E93-6E0A-4FCA-B271-5F13FBD2051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470" name="Text Box 44">
          <a:extLst>
            <a:ext uri="{FF2B5EF4-FFF2-40B4-BE49-F238E27FC236}">
              <a16:creationId xmlns:a16="http://schemas.microsoft.com/office/drawing/2014/main" id="{92590EF5-FE20-4597-8279-D3F5434C132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471" name="Text Box 45">
          <a:extLst>
            <a:ext uri="{FF2B5EF4-FFF2-40B4-BE49-F238E27FC236}">
              <a16:creationId xmlns:a16="http://schemas.microsoft.com/office/drawing/2014/main" id="{F79154D4-F7E2-4C26-A474-D36C47D268B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472" name="Text Box 46">
          <a:extLst>
            <a:ext uri="{FF2B5EF4-FFF2-40B4-BE49-F238E27FC236}">
              <a16:creationId xmlns:a16="http://schemas.microsoft.com/office/drawing/2014/main" id="{E83AEADB-46BD-41F5-9351-F4EA156F1D4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473" name="Text Box 47">
          <a:extLst>
            <a:ext uri="{FF2B5EF4-FFF2-40B4-BE49-F238E27FC236}">
              <a16:creationId xmlns:a16="http://schemas.microsoft.com/office/drawing/2014/main" id="{DC73B1FD-FB1C-434E-87B0-12D5995009A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474" name="Text Box 48">
          <a:extLst>
            <a:ext uri="{FF2B5EF4-FFF2-40B4-BE49-F238E27FC236}">
              <a16:creationId xmlns:a16="http://schemas.microsoft.com/office/drawing/2014/main" id="{250C18B8-4A0B-4C0C-800F-9FA24D8EEC4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475" name="Text Box 49">
          <a:extLst>
            <a:ext uri="{FF2B5EF4-FFF2-40B4-BE49-F238E27FC236}">
              <a16:creationId xmlns:a16="http://schemas.microsoft.com/office/drawing/2014/main" id="{E32A4338-96E0-4949-9C72-4C1D522CE70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476" name="Text Box 50">
          <a:extLst>
            <a:ext uri="{FF2B5EF4-FFF2-40B4-BE49-F238E27FC236}">
              <a16:creationId xmlns:a16="http://schemas.microsoft.com/office/drawing/2014/main" id="{0B24CE89-9226-4BB0-A31E-232001D3AA4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477" name="Text Box 52">
          <a:extLst>
            <a:ext uri="{FF2B5EF4-FFF2-40B4-BE49-F238E27FC236}">
              <a16:creationId xmlns:a16="http://schemas.microsoft.com/office/drawing/2014/main" id="{DC1A761B-DDFE-42B0-8441-2352DFD8871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478" name="Text Box 53">
          <a:extLst>
            <a:ext uri="{FF2B5EF4-FFF2-40B4-BE49-F238E27FC236}">
              <a16:creationId xmlns:a16="http://schemas.microsoft.com/office/drawing/2014/main" id="{D19E55D2-DEEE-4F10-B8F7-22EFD6BE484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479" name="Text Box 55">
          <a:extLst>
            <a:ext uri="{FF2B5EF4-FFF2-40B4-BE49-F238E27FC236}">
              <a16:creationId xmlns:a16="http://schemas.microsoft.com/office/drawing/2014/main" id="{989D2A1B-FDD8-4ECC-A698-8B159167DE0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480" name="Text Box 56">
          <a:extLst>
            <a:ext uri="{FF2B5EF4-FFF2-40B4-BE49-F238E27FC236}">
              <a16:creationId xmlns:a16="http://schemas.microsoft.com/office/drawing/2014/main" id="{8D2D3282-C17D-4EFB-A233-26C5DDE1D9C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481" name="Text Box 57">
          <a:extLst>
            <a:ext uri="{FF2B5EF4-FFF2-40B4-BE49-F238E27FC236}">
              <a16:creationId xmlns:a16="http://schemas.microsoft.com/office/drawing/2014/main" id="{1338D3FA-67BF-48AF-8D58-E732EF761C6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482" name="Text Box 58">
          <a:extLst>
            <a:ext uri="{FF2B5EF4-FFF2-40B4-BE49-F238E27FC236}">
              <a16:creationId xmlns:a16="http://schemas.microsoft.com/office/drawing/2014/main" id="{639C66E5-8E04-4C36-9DE9-079C20D39B9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483" name="Text Box 59">
          <a:extLst>
            <a:ext uri="{FF2B5EF4-FFF2-40B4-BE49-F238E27FC236}">
              <a16:creationId xmlns:a16="http://schemas.microsoft.com/office/drawing/2014/main" id="{E63E30A2-2B47-49B8-8FA3-DEEA9C28009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484" name="Text Box 60">
          <a:extLst>
            <a:ext uri="{FF2B5EF4-FFF2-40B4-BE49-F238E27FC236}">
              <a16:creationId xmlns:a16="http://schemas.microsoft.com/office/drawing/2014/main" id="{77278282-4ACA-456D-AE75-2E4AFDEA1B6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485" name="Text Box 61">
          <a:extLst>
            <a:ext uri="{FF2B5EF4-FFF2-40B4-BE49-F238E27FC236}">
              <a16:creationId xmlns:a16="http://schemas.microsoft.com/office/drawing/2014/main" id="{2DCA5083-B8DF-47DB-9482-AEE9A61242C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486" name="Text Box 62">
          <a:extLst>
            <a:ext uri="{FF2B5EF4-FFF2-40B4-BE49-F238E27FC236}">
              <a16:creationId xmlns:a16="http://schemas.microsoft.com/office/drawing/2014/main" id="{A03A5604-81AF-4F86-A036-719EBC8E581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487" name="Text Box 63">
          <a:extLst>
            <a:ext uri="{FF2B5EF4-FFF2-40B4-BE49-F238E27FC236}">
              <a16:creationId xmlns:a16="http://schemas.microsoft.com/office/drawing/2014/main" id="{92D104EF-A91C-4E5C-9D9B-45AF79D7984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488" name="Text Box 64">
          <a:extLst>
            <a:ext uri="{FF2B5EF4-FFF2-40B4-BE49-F238E27FC236}">
              <a16:creationId xmlns:a16="http://schemas.microsoft.com/office/drawing/2014/main" id="{0DAC2F3E-EF32-47DA-90BD-E99E891BF80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489" name="Text Box 66">
          <a:extLst>
            <a:ext uri="{FF2B5EF4-FFF2-40B4-BE49-F238E27FC236}">
              <a16:creationId xmlns:a16="http://schemas.microsoft.com/office/drawing/2014/main" id="{3147EEE8-86AF-4459-921D-2729B5216A9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490" name="Text Box 67">
          <a:extLst>
            <a:ext uri="{FF2B5EF4-FFF2-40B4-BE49-F238E27FC236}">
              <a16:creationId xmlns:a16="http://schemas.microsoft.com/office/drawing/2014/main" id="{610790C5-93CE-4EA9-B67A-BA615B482D6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491" name="Text Box 68">
          <a:extLst>
            <a:ext uri="{FF2B5EF4-FFF2-40B4-BE49-F238E27FC236}">
              <a16:creationId xmlns:a16="http://schemas.microsoft.com/office/drawing/2014/main" id="{9D6A2F07-3E49-4ACB-803A-B05B8BE1E4E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492" name="Text Box 69">
          <a:extLst>
            <a:ext uri="{FF2B5EF4-FFF2-40B4-BE49-F238E27FC236}">
              <a16:creationId xmlns:a16="http://schemas.microsoft.com/office/drawing/2014/main" id="{3DB2D6DE-53D8-428D-9FC4-75E28A7CDBF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493" name="Text Box 70">
          <a:extLst>
            <a:ext uri="{FF2B5EF4-FFF2-40B4-BE49-F238E27FC236}">
              <a16:creationId xmlns:a16="http://schemas.microsoft.com/office/drawing/2014/main" id="{7B55A688-92A0-4C7D-B231-E4D49711CB9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494" name="Text Box 71">
          <a:extLst>
            <a:ext uri="{FF2B5EF4-FFF2-40B4-BE49-F238E27FC236}">
              <a16:creationId xmlns:a16="http://schemas.microsoft.com/office/drawing/2014/main" id="{5F5D4442-2FA5-4BF2-80A5-D0A33F8D405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495" name="Text Box 72">
          <a:extLst>
            <a:ext uri="{FF2B5EF4-FFF2-40B4-BE49-F238E27FC236}">
              <a16:creationId xmlns:a16="http://schemas.microsoft.com/office/drawing/2014/main" id="{CF4B7379-1B7C-40FD-AD72-7FF4EF69212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496" name="Text Box 73">
          <a:extLst>
            <a:ext uri="{FF2B5EF4-FFF2-40B4-BE49-F238E27FC236}">
              <a16:creationId xmlns:a16="http://schemas.microsoft.com/office/drawing/2014/main" id="{AB3C85C6-B973-4A0E-B383-2D7C54B0D3F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497" name="Text Box 74">
          <a:extLst>
            <a:ext uri="{FF2B5EF4-FFF2-40B4-BE49-F238E27FC236}">
              <a16:creationId xmlns:a16="http://schemas.microsoft.com/office/drawing/2014/main" id="{E6B59C1A-7DEF-4A00-8B5D-CAF3479170E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498" name="Text Box 75">
          <a:extLst>
            <a:ext uri="{FF2B5EF4-FFF2-40B4-BE49-F238E27FC236}">
              <a16:creationId xmlns:a16="http://schemas.microsoft.com/office/drawing/2014/main" id="{2EE01639-4317-4BE4-8ADC-144187441D7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499" name="Text Box 77">
          <a:extLst>
            <a:ext uri="{FF2B5EF4-FFF2-40B4-BE49-F238E27FC236}">
              <a16:creationId xmlns:a16="http://schemas.microsoft.com/office/drawing/2014/main" id="{B6246548-D9BF-4466-A4C9-F07A6BC0DB9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500" name="Text Box 78">
          <a:extLst>
            <a:ext uri="{FF2B5EF4-FFF2-40B4-BE49-F238E27FC236}">
              <a16:creationId xmlns:a16="http://schemas.microsoft.com/office/drawing/2014/main" id="{FCF9CABD-39C0-4120-BCB3-D74DCF9333C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501" name="Text Box 80">
          <a:extLst>
            <a:ext uri="{FF2B5EF4-FFF2-40B4-BE49-F238E27FC236}">
              <a16:creationId xmlns:a16="http://schemas.microsoft.com/office/drawing/2014/main" id="{2C8148D3-DB03-4370-9E60-1968F911937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502" name="Text Box 81">
          <a:extLst>
            <a:ext uri="{FF2B5EF4-FFF2-40B4-BE49-F238E27FC236}">
              <a16:creationId xmlns:a16="http://schemas.microsoft.com/office/drawing/2014/main" id="{AE753E94-838A-4C76-8185-084303C0CDE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503" name="Text Box 39">
          <a:extLst>
            <a:ext uri="{FF2B5EF4-FFF2-40B4-BE49-F238E27FC236}">
              <a16:creationId xmlns:a16="http://schemas.microsoft.com/office/drawing/2014/main" id="{778879EB-F3EA-42A6-84F6-37C92F89630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504" name="Text Box 40">
          <a:extLst>
            <a:ext uri="{FF2B5EF4-FFF2-40B4-BE49-F238E27FC236}">
              <a16:creationId xmlns:a16="http://schemas.microsoft.com/office/drawing/2014/main" id="{9EA0E800-1E27-4B11-A03D-DBBA6B9666C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505" name="Text Box 41">
          <a:extLst>
            <a:ext uri="{FF2B5EF4-FFF2-40B4-BE49-F238E27FC236}">
              <a16:creationId xmlns:a16="http://schemas.microsoft.com/office/drawing/2014/main" id="{17CA3EC0-3A4F-41C8-AD96-6CF939A080F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506" name="Text Box 42">
          <a:extLst>
            <a:ext uri="{FF2B5EF4-FFF2-40B4-BE49-F238E27FC236}">
              <a16:creationId xmlns:a16="http://schemas.microsoft.com/office/drawing/2014/main" id="{5C9F6F9E-1CA9-414D-9C3E-FA3C3E6878E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507" name="Text Box 43">
          <a:extLst>
            <a:ext uri="{FF2B5EF4-FFF2-40B4-BE49-F238E27FC236}">
              <a16:creationId xmlns:a16="http://schemas.microsoft.com/office/drawing/2014/main" id="{B828A26F-DE87-44C4-8F0A-4A12B317557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508" name="Text Box 44">
          <a:extLst>
            <a:ext uri="{FF2B5EF4-FFF2-40B4-BE49-F238E27FC236}">
              <a16:creationId xmlns:a16="http://schemas.microsoft.com/office/drawing/2014/main" id="{96A5CB9F-F459-476B-BD46-15944B988CC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509" name="Text Box 45">
          <a:extLst>
            <a:ext uri="{FF2B5EF4-FFF2-40B4-BE49-F238E27FC236}">
              <a16:creationId xmlns:a16="http://schemas.microsoft.com/office/drawing/2014/main" id="{17469202-2FB9-475D-A66D-071F3480FD4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510" name="Text Box 46">
          <a:extLst>
            <a:ext uri="{FF2B5EF4-FFF2-40B4-BE49-F238E27FC236}">
              <a16:creationId xmlns:a16="http://schemas.microsoft.com/office/drawing/2014/main" id="{003C189F-4ABC-4693-AC8F-4C21F13CFD9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511" name="Text Box 47">
          <a:extLst>
            <a:ext uri="{FF2B5EF4-FFF2-40B4-BE49-F238E27FC236}">
              <a16:creationId xmlns:a16="http://schemas.microsoft.com/office/drawing/2014/main" id="{5EACD68B-6559-4012-9C61-63203263F0E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512" name="Text Box 48">
          <a:extLst>
            <a:ext uri="{FF2B5EF4-FFF2-40B4-BE49-F238E27FC236}">
              <a16:creationId xmlns:a16="http://schemas.microsoft.com/office/drawing/2014/main" id="{C19BC41B-4E29-4AAC-983E-4B7D1C037C8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513" name="Text Box 55">
          <a:extLst>
            <a:ext uri="{FF2B5EF4-FFF2-40B4-BE49-F238E27FC236}">
              <a16:creationId xmlns:a16="http://schemas.microsoft.com/office/drawing/2014/main" id="{4C38AC19-B3A8-4927-A4A4-461250878B9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514" name="Text Box 56">
          <a:extLst>
            <a:ext uri="{FF2B5EF4-FFF2-40B4-BE49-F238E27FC236}">
              <a16:creationId xmlns:a16="http://schemas.microsoft.com/office/drawing/2014/main" id="{8C22EF8F-416B-47D8-B74F-F4CE53F85A0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515" name="Text Box 57">
          <a:extLst>
            <a:ext uri="{FF2B5EF4-FFF2-40B4-BE49-F238E27FC236}">
              <a16:creationId xmlns:a16="http://schemas.microsoft.com/office/drawing/2014/main" id="{06FF43A5-7DC3-41A4-AD97-A3955199707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516" name="Text Box 58">
          <a:extLst>
            <a:ext uri="{FF2B5EF4-FFF2-40B4-BE49-F238E27FC236}">
              <a16:creationId xmlns:a16="http://schemas.microsoft.com/office/drawing/2014/main" id="{1EC7B18A-C3AA-421C-A71A-75B8E22E08B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517" name="Text Box 59">
          <a:extLst>
            <a:ext uri="{FF2B5EF4-FFF2-40B4-BE49-F238E27FC236}">
              <a16:creationId xmlns:a16="http://schemas.microsoft.com/office/drawing/2014/main" id="{DF37D35E-6208-4724-BFEE-F0E6469D8AA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518" name="Text Box 60">
          <a:extLst>
            <a:ext uri="{FF2B5EF4-FFF2-40B4-BE49-F238E27FC236}">
              <a16:creationId xmlns:a16="http://schemas.microsoft.com/office/drawing/2014/main" id="{F344E85B-FD45-4BC8-80B7-ECC0732732A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519" name="Text Box 61">
          <a:extLst>
            <a:ext uri="{FF2B5EF4-FFF2-40B4-BE49-F238E27FC236}">
              <a16:creationId xmlns:a16="http://schemas.microsoft.com/office/drawing/2014/main" id="{D96DB630-E3CB-412E-8F09-12125FCDB58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520" name="Text Box 62">
          <a:extLst>
            <a:ext uri="{FF2B5EF4-FFF2-40B4-BE49-F238E27FC236}">
              <a16:creationId xmlns:a16="http://schemas.microsoft.com/office/drawing/2014/main" id="{038D8988-2032-423A-AAE3-76D73F27EEA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521" name="Text Box 63">
          <a:extLst>
            <a:ext uri="{FF2B5EF4-FFF2-40B4-BE49-F238E27FC236}">
              <a16:creationId xmlns:a16="http://schemas.microsoft.com/office/drawing/2014/main" id="{BA6D7909-58D8-4EAC-B236-598B4BE8792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522" name="Text Box 64">
          <a:extLst>
            <a:ext uri="{FF2B5EF4-FFF2-40B4-BE49-F238E27FC236}">
              <a16:creationId xmlns:a16="http://schemas.microsoft.com/office/drawing/2014/main" id="{7AEA4821-F0AE-4B8F-830B-646F7B6F333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523" name="Text Box 66">
          <a:extLst>
            <a:ext uri="{FF2B5EF4-FFF2-40B4-BE49-F238E27FC236}">
              <a16:creationId xmlns:a16="http://schemas.microsoft.com/office/drawing/2014/main" id="{B98FD98E-10CC-4FC2-B433-EC77A91E929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524" name="Text Box 67">
          <a:extLst>
            <a:ext uri="{FF2B5EF4-FFF2-40B4-BE49-F238E27FC236}">
              <a16:creationId xmlns:a16="http://schemas.microsoft.com/office/drawing/2014/main" id="{55DC8E40-67E2-49A8-8B24-88E0889A866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525" name="Text Box 68">
          <a:extLst>
            <a:ext uri="{FF2B5EF4-FFF2-40B4-BE49-F238E27FC236}">
              <a16:creationId xmlns:a16="http://schemas.microsoft.com/office/drawing/2014/main" id="{930A1FE6-A772-45C4-A6B1-E8216A64328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526" name="Text Box 69">
          <a:extLst>
            <a:ext uri="{FF2B5EF4-FFF2-40B4-BE49-F238E27FC236}">
              <a16:creationId xmlns:a16="http://schemas.microsoft.com/office/drawing/2014/main" id="{8F2E5A99-0AA0-4FFE-8077-5C9D036FAF9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527" name="Text Box 70">
          <a:extLst>
            <a:ext uri="{FF2B5EF4-FFF2-40B4-BE49-F238E27FC236}">
              <a16:creationId xmlns:a16="http://schemas.microsoft.com/office/drawing/2014/main" id="{0D3DE8F7-E66A-4B34-BA83-8FA3D32E7C6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528" name="Text Box 71">
          <a:extLst>
            <a:ext uri="{FF2B5EF4-FFF2-40B4-BE49-F238E27FC236}">
              <a16:creationId xmlns:a16="http://schemas.microsoft.com/office/drawing/2014/main" id="{96E29578-D752-497F-82EC-1E98DF9032E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529" name="Text Box 72">
          <a:extLst>
            <a:ext uri="{FF2B5EF4-FFF2-40B4-BE49-F238E27FC236}">
              <a16:creationId xmlns:a16="http://schemas.microsoft.com/office/drawing/2014/main" id="{1408C0F7-CE73-4F71-9EB4-A734C60B07A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530" name="Text Box 73">
          <a:extLst>
            <a:ext uri="{FF2B5EF4-FFF2-40B4-BE49-F238E27FC236}">
              <a16:creationId xmlns:a16="http://schemas.microsoft.com/office/drawing/2014/main" id="{38680476-4BDD-4B03-9500-6EBC2AF9AA5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531" name="Text Box 74">
          <a:extLst>
            <a:ext uri="{FF2B5EF4-FFF2-40B4-BE49-F238E27FC236}">
              <a16:creationId xmlns:a16="http://schemas.microsoft.com/office/drawing/2014/main" id="{8FBD87DB-CB09-401D-986D-E8BC70D9732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532" name="Text Box 75">
          <a:extLst>
            <a:ext uri="{FF2B5EF4-FFF2-40B4-BE49-F238E27FC236}">
              <a16:creationId xmlns:a16="http://schemas.microsoft.com/office/drawing/2014/main" id="{48CE22D3-774D-44A1-90F6-782E82DECCB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533" name="Text Box 77">
          <a:extLst>
            <a:ext uri="{FF2B5EF4-FFF2-40B4-BE49-F238E27FC236}">
              <a16:creationId xmlns:a16="http://schemas.microsoft.com/office/drawing/2014/main" id="{62194A1D-D9EF-4719-A562-483F53F161F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534" name="Text Box 78">
          <a:extLst>
            <a:ext uri="{FF2B5EF4-FFF2-40B4-BE49-F238E27FC236}">
              <a16:creationId xmlns:a16="http://schemas.microsoft.com/office/drawing/2014/main" id="{96461C26-7152-424A-B326-6EE61F198D6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535" name="Text Box 80">
          <a:extLst>
            <a:ext uri="{FF2B5EF4-FFF2-40B4-BE49-F238E27FC236}">
              <a16:creationId xmlns:a16="http://schemas.microsoft.com/office/drawing/2014/main" id="{44B6B392-03BC-40CC-9C77-EAF39A9A84F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536" name="Text Box 81">
          <a:extLst>
            <a:ext uri="{FF2B5EF4-FFF2-40B4-BE49-F238E27FC236}">
              <a16:creationId xmlns:a16="http://schemas.microsoft.com/office/drawing/2014/main" id="{F21DF663-6536-4880-AC2C-BA7F7EA1713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537" name="Text Box 39">
          <a:extLst>
            <a:ext uri="{FF2B5EF4-FFF2-40B4-BE49-F238E27FC236}">
              <a16:creationId xmlns:a16="http://schemas.microsoft.com/office/drawing/2014/main" id="{39F40F5E-4E97-4E3B-A03E-AEBCCB01EEB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538" name="Text Box 40">
          <a:extLst>
            <a:ext uri="{FF2B5EF4-FFF2-40B4-BE49-F238E27FC236}">
              <a16:creationId xmlns:a16="http://schemas.microsoft.com/office/drawing/2014/main" id="{F62550D7-41CC-4C61-8B13-767F8357A61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539" name="Text Box 41">
          <a:extLst>
            <a:ext uri="{FF2B5EF4-FFF2-40B4-BE49-F238E27FC236}">
              <a16:creationId xmlns:a16="http://schemas.microsoft.com/office/drawing/2014/main" id="{1DD6DF66-6910-4C2C-B436-2F4D3B591FF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540" name="Text Box 42">
          <a:extLst>
            <a:ext uri="{FF2B5EF4-FFF2-40B4-BE49-F238E27FC236}">
              <a16:creationId xmlns:a16="http://schemas.microsoft.com/office/drawing/2014/main" id="{BEC34EC0-9787-4FCB-9A9F-594E9AD4005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541" name="Text Box 43">
          <a:extLst>
            <a:ext uri="{FF2B5EF4-FFF2-40B4-BE49-F238E27FC236}">
              <a16:creationId xmlns:a16="http://schemas.microsoft.com/office/drawing/2014/main" id="{9AC369AD-B756-4027-9FB3-6318B10637E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542" name="Text Box 44">
          <a:extLst>
            <a:ext uri="{FF2B5EF4-FFF2-40B4-BE49-F238E27FC236}">
              <a16:creationId xmlns:a16="http://schemas.microsoft.com/office/drawing/2014/main" id="{866E6077-977C-4472-938F-0E19B2502A2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543" name="Text Box 45">
          <a:extLst>
            <a:ext uri="{FF2B5EF4-FFF2-40B4-BE49-F238E27FC236}">
              <a16:creationId xmlns:a16="http://schemas.microsoft.com/office/drawing/2014/main" id="{693CD40E-2A11-405D-BF6A-DDB8389E2C1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544" name="Text Box 46">
          <a:extLst>
            <a:ext uri="{FF2B5EF4-FFF2-40B4-BE49-F238E27FC236}">
              <a16:creationId xmlns:a16="http://schemas.microsoft.com/office/drawing/2014/main" id="{E7C0EAF4-81AA-44FD-87C8-F2706430D3E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545" name="Text Box 47">
          <a:extLst>
            <a:ext uri="{FF2B5EF4-FFF2-40B4-BE49-F238E27FC236}">
              <a16:creationId xmlns:a16="http://schemas.microsoft.com/office/drawing/2014/main" id="{54766E13-B728-4307-BE71-01A610D5BA1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546" name="Text Box 48">
          <a:extLst>
            <a:ext uri="{FF2B5EF4-FFF2-40B4-BE49-F238E27FC236}">
              <a16:creationId xmlns:a16="http://schemas.microsoft.com/office/drawing/2014/main" id="{AAC3F27C-08F4-48E0-AC6A-232C654F8DB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547" name="Text Box 55">
          <a:extLst>
            <a:ext uri="{FF2B5EF4-FFF2-40B4-BE49-F238E27FC236}">
              <a16:creationId xmlns:a16="http://schemas.microsoft.com/office/drawing/2014/main" id="{681C2EDB-A3AC-4EF5-AFFF-CCE5C775B78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548" name="Text Box 56">
          <a:extLst>
            <a:ext uri="{FF2B5EF4-FFF2-40B4-BE49-F238E27FC236}">
              <a16:creationId xmlns:a16="http://schemas.microsoft.com/office/drawing/2014/main" id="{3A6AA6F6-E634-457A-A96A-B88C0828432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549" name="Text Box 57">
          <a:extLst>
            <a:ext uri="{FF2B5EF4-FFF2-40B4-BE49-F238E27FC236}">
              <a16:creationId xmlns:a16="http://schemas.microsoft.com/office/drawing/2014/main" id="{2E789D5A-12CB-40A2-8813-B9293B67CE3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550" name="Text Box 58">
          <a:extLst>
            <a:ext uri="{FF2B5EF4-FFF2-40B4-BE49-F238E27FC236}">
              <a16:creationId xmlns:a16="http://schemas.microsoft.com/office/drawing/2014/main" id="{E2952B81-4B1B-4F18-A4C5-CB431D25620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551" name="Text Box 59">
          <a:extLst>
            <a:ext uri="{FF2B5EF4-FFF2-40B4-BE49-F238E27FC236}">
              <a16:creationId xmlns:a16="http://schemas.microsoft.com/office/drawing/2014/main" id="{93099C1C-2127-4D1D-83DD-D13F0948074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552" name="Text Box 60">
          <a:extLst>
            <a:ext uri="{FF2B5EF4-FFF2-40B4-BE49-F238E27FC236}">
              <a16:creationId xmlns:a16="http://schemas.microsoft.com/office/drawing/2014/main" id="{979E2AC7-69C1-4375-B60B-BEBA437F992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553" name="Text Box 61">
          <a:extLst>
            <a:ext uri="{FF2B5EF4-FFF2-40B4-BE49-F238E27FC236}">
              <a16:creationId xmlns:a16="http://schemas.microsoft.com/office/drawing/2014/main" id="{4E8374B4-2BCE-4E3A-A35F-26509616C24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554" name="Text Box 62">
          <a:extLst>
            <a:ext uri="{FF2B5EF4-FFF2-40B4-BE49-F238E27FC236}">
              <a16:creationId xmlns:a16="http://schemas.microsoft.com/office/drawing/2014/main" id="{932E8E5D-F479-4235-AF9A-1D18D19B4AE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555" name="Text Box 63">
          <a:extLst>
            <a:ext uri="{FF2B5EF4-FFF2-40B4-BE49-F238E27FC236}">
              <a16:creationId xmlns:a16="http://schemas.microsoft.com/office/drawing/2014/main" id="{11C2192A-7CC3-4847-9897-6CA4AADDF01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556" name="Text Box 64">
          <a:extLst>
            <a:ext uri="{FF2B5EF4-FFF2-40B4-BE49-F238E27FC236}">
              <a16:creationId xmlns:a16="http://schemas.microsoft.com/office/drawing/2014/main" id="{1DFA8C50-A16B-4B66-86D7-CEAEC6E9616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557" name="Text Box 66">
          <a:extLst>
            <a:ext uri="{FF2B5EF4-FFF2-40B4-BE49-F238E27FC236}">
              <a16:creationId xmlns:a16="http://schemas.microsoft.com/office/drawing/2014/main" id="{879DBDA4-DFA5-4404-BDFE-5591BE2980F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558" name="Text Box 67">
          <a:extLst>
            <a:ext uri="{FF2B5EF4-FFF2-40B4-BE49-F238E27FC236}">
              <a16:creationId xmlns:a16="http://schemas.microsoft.com/office/drawing/2014/main" id="{35288AD3-52FC-423F-ADB0-BADE4BBF96D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559" name="Text Box 68">
          <a:extLst>
            <a:ext uri="{FF2B5EF4-FFF2-40B4-BE49-F238E27FC236}">
              <a16:creationId xmlns:a16="http://schemas.microsoft.com/office/drawing/2014/main" id="{A45F117B-287B-4D15-812A-A75DACF1D0E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560" name="Text Box 69">
          <a:extLst>
            <a:ext uri="{FF2B5EF4-FFF2-40B4-BE49-F238E27FC236}">
              <a16:creationId xmlns:a16="http://schemas.microsoft.com/office/drawing/2014/main" id="{294317B1-3B4E-45D5-8A4D-507A7A28303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561" name="Text Box 70">
          <a:extLst>
            <a:ext uri="{FF2B5EF4-FFF2-40B4-BE49-F238E27FC236}">
              <a16:creationId xmlns:a16="http://schemas.microsoft.com/office/drawing/2014/main" id="{1624C3B6-C044-4C68-8121-150F48923BB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562" name="Text Box 71">
          <a:extLst>
            <a:ext uri="{FF2B5EF4-FFF2-40B4-BE49-F238E27FC236}">
              <a16:creationId xmlns:a16="http://schemas.microsoft.com/office/drawing/2014/main" id="{2091F41F-7325-4ED7-9718-539494C948E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563" name="Text Box 72">
          <a:extLst>
            <a:ext uri="{FF2B5EF4-FFF2-40B4-BE49-F238E27FC236}">
              <a16:creationId xmlns:a16="http://schemas.microsoft.com/office/drawing/2014/main" id="{EC755B08-79B2-48C2-9D3F-2F55D5D13E0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564" name="Text Box 73">
          <a:extLst>
            <a:ext uri="{FF2B5EF4-FFF2-40B4-BE49-F238E27FC236}">
              <a16:creationId xmlns:a16="http://schemas.microsoft.com/office/drawing/2014/main" id="{058DC04E-CA43-4D48-AC70-D839168EEC1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565" name="Text Box 74">
          <a:extLst>
            <a:ext uri="{FF2B5EF4-FFF2-40B4-BE49-F238E27FC236}">
              <a16:creationId xmlns:a16="http://schemas.microsoft.com/office/drawing/2014/main" id="{28918A6F-26CC-43E2-92EB-7DDE6207DB5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566" name="Text Box 75">
          <a:extLst>
            <a:ext uri="{FF2B5EF4-FFF2-40B4-BE49-F238E27FC236}">
              <a16:creationId xmlns:a16="http://schemas.microsoft.com/office/drawing/2014/main" id="{D6E71E92-C265-4747-94BC-F529876AD6C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567" name="Text Box 77">
          <a:extLst>
            <a:ext uri="{FF2B5EF4-FFF2-40B4-BE49-F238E27FC236}">
              <a16:creationId xmlns:a16="http://schemas.microsoft.com/office/drawing/2014/main" id="{DA54687E-5AAE-46AE-9B05-3C530C6DB34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568" name="Text Box 78">
          <a:extLst>
            <a:ext uri="{FF2B5EF4-FFF2-40B4-BE49-F238E27FC236}">
              <a16:creationId xmlns:a16="http://schemas.microsoft.com/office/drawing/2014/main" id="{E3E5BF9C-7334-40CD-8B79-225A6399C06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569" name="Text Box 80">
          <a:extLst>
            <a:ext uri="{FF2B5EF4-FFF2-40B4-BE49-F238E27FC236}">
              <a16:creationId xmlns:a16="http://schemas.microsoft.com/office/drawing/2014/main" id="{082AC19D-84CB-4008-B0F2-30BC2526C5C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570" name="Text Box 81">
          <a:extLst>
            <a:ext uri="{FF2B5EF4-FFF2-40B4-BE49-F238E27FC236}">
              <a16:creationId xmlns:a16="http://schemas.microsoft.com/office/drawing/2014/main" id="{57BE805A-2992-4DF6-9F86-20D06178001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571" name="Text Box 39">
          <a:extLst>
            <a:ext uri="{FF2B5EF4-FFF2-40B4-BE49-F238E27FC236}">
              <a16:creationId xmlns:a16="http://schemas.microsoft.com/office/drawing/2014/main" id="{E089DE5C-6285-4358-888E-E9C23ED37A8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572" name="Text Box 40">
          <a:extLst>
            <a:ext uri="{FF2B5EF4-FFF2-40B4-BE49-F238E27FC236}">
              <a16:creationId xmlns:a16="http://schemas.microsoft.com/office/drawing/2014/main" id="{2FA4BCF4-2FD6-47BD-B32B-9D42ABA0DD2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573" name="Text Box 41">
          <a:extLst>
            <a:ext uri="{FF2B5EF4-FFF2-40B4-BE49-F238E27FC236}">
              <a16:creationId xmlns:a16="http://schemas.microsoft.com/office/drawing/2014/main" id="{070F8F90-F2BB-4A49-B0FD-C79F6668456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574" name="Text Box 42">
          <a:extLst>
            <a:ext uri="{FF2B5EF4-FFF2-40B4-BE49-F238E27FC236}">
              <a16:creationId xmlns:a16="http://schemas.microsoft.com/office/drawing/2014/main" id="{4D95985D-35A9-4A79-94A2-77B076C6D58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575" name="Text Box 43">
          <a:extLst>
            <a:ext uri="{FF2B5EF4-FFF2-40B4-BE49-F238E27FC236}">
              <a16:creationId xmlns:a16="http://schemas.microsoft.com/office/drawing/2014/main" id="{A735DAF9-F04C-446A-81AD-C5A01780F6E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576" name="Text Box 44">
          <a:extLst>
            <a:ext uri="{FF2B5EF4-FFF2-40B4-BE49-F238E27FC236}">
              <a16:creationId xmlns:a16="http://schemas.microsoft.com/office/drawing/2014/main" id="{48442687-C227-41EC-97DE-882285FF1E5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577" name="Text Box 45">
          <a:extLst>
            <a:ext uri="{FF2B5EF4-FFF2-40B4-BE49-F238E27FC236}">
              <a16:creationId xmlns:a16="http://schemas.microsoft.com/office/drawing/2014/main" id="{1E7BE895-E2E0-41AB-B165-0FCBAABBECB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578" name="Text Box 46">
          <a:extLst>
            <a:ext uri="{FF2B5EF4-FFF2-40B4-BE49-F238E27FC236}">
              <a16:creationId xmlns:a16="http://schemas.microsoft.com/office/drawing/2014/main" id="{F0B0002C-AE80-4B95-BF22-C1D068616E7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579" name="Text Box 47">
          <a:extLst>
            <a:ext uri="{FF2B5EF4-FFF2-40B4-BE49-F238E27FC236}">
              <a16:creationId xmlns:a16="http://schemas.microsoft.com/office/drawing/2014/main" id="{0964A98C-5FA2-42A3-96DD-CFE8D5E6421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580" name="Text Box 48">
          <a:extLst>
            <a:ext uri="{FF2B5EF4-FFF2-40B4-BE49-F238E27FC236}">
              <a16:creationId xmlns:a16="http://schemas.microsoft.com/office/drawing/2014/main" id="{EF6F8286-2C40-4352-BED3-99A87C85298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581" name="Text Box 55">
          <a:extLst>
            <a:ext uri="{FF2B5EF4-FFF2-40B4-BE49-F238E27FC236}">
              <a16:creationId xmlns:a16="http://schemas.microsoft.com/office/drawing/2014/main" id="{72368B04-D3AB-4CC9-8D05-09689DCCEF4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582" name="Text Box 56">
          <a:extLst>
            <a:ext uri="{FF2B5EF4-FFF2-40B4-BE49-F238E27FC236}">
              <a16:creationId xmlns:a16="http://schemas.microsoft.com/office/drawing/2014/main" id="{DECC8255-121B-4538-8B81-5676CF3BD46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583" name="Text Box 57">
          <a:extLst>
            <a:ext uri="{FF2B5EF4-FFF2-40B4-BE49-F238E27FC236}">
              <a16:creationId xmlns:a16="http://schemas.microsoft.com/office/drawing/2014/main" id="{791A84C0-BB35-4B64-8113-5979EFF0D3B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584" name="Text Box 58">
          <a:extLst>
            <a:ext uri="{FF2B5EF4-FFF2-40B4-BE49-F238E27FC236}">
              <a16:creationId xmlns:a16="http://schemas.microsoft.com/office/drawing/2014/main" id="{43B48425-BE69-452E-8823-72F384A11C8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585" name="Text Box 59">
          <a:extLst>
            <a:ext uri="{FF2B5EF4-FFF2-40B4-BE49-F238E27FC236}">
              <a16:creationId xmlns:a16="http://schemas.microsoft.com/office/drawing/2014/main" id="{01C9F391-C309-4EE9-88FF-48519DFA222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586" name="Text Box 60">
          <a:extLst>
            <a:ext uri="{FF2B5EF4-FFF2-40B4-BE49-F238E27FC236}">
              <a16:creationId xmlns:a16="http://schemas.microsoft.com/office/drawing/2014/main" id="{9AFCF267-3E4D-48B1-9B8D-F4DBF11DCB5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587" name="Text Box 61">
          <a:extLst>
            <a:ext uri="{FF2B5EF4-FFF2-40B4-BE49-F238E27FC236}">
              <a16:creationId xmlns:a16="http://schemas.microsoft.com/office/drawing/2014/main" id="{20971781-24D1-46AD-8ABE-BA2C5E76248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588" name="Text Box 62">
          <a:extLst>
            <a:ext uri="{FF2B5EF4-FFF2-40B4-BE49-F238E27FC236}">
              <a16:creationId xmlns:a16="http://schemas.microsoft.com/office/drawing/2014/main" id="{F013A1C0-1023-48AD-852E-0F26F67DCA8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589" name="Text Box 63">
          <a:extLst>
            <a:ext uri="{FF2B5EF4-FFF2-40B4-BE49-F238E27FC236}">
              <a16:creationId xmlns:a16="http://schemas.microsoft.com/office/drawing/2014/main" id="{62A277AF-BF58-444F-B8E5-B1D3D82FEDB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590" name="Text Box 64">
          <a:extLst>
            <a:ext uri="{FF2B5EF4-FFF2-40B4-BE49-F238E27FC236}">
              <a16:creationId xmlns:a16="http://schemas.microsoft.com/office/drawing/2014/main" id="{E9965C14-EF05-4501-A540-85353E9C5C3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591" name="Text Box 66">
          <a:extLst>
            <a:ext uri="{FF2B5EF4-FFF2-40B4-BE49-F238E27FC236}">
              <a16:creationId xmlns:a16="http://schemas.microsoft.com/office/drawing/2014/main" id="{40C85890-B2BA-4A86-A06C-0F67841F2F5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592" name="Text Box 67">
          <a:extLst>
            <a:ext uri="{FF2B5EF4-FFF2-40B4-BE49-F238E27FC236}">
              <a16:creationId xmlns:a16="http://schemas.microsoft.com/office/drawing/2014/main" id="{07C9CBD2-5C66-4B6D-8850-7DAF3F1AEDE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593" name="Text Box 68">
          <a:extLst>
            <a:ext uri="{FF2B5EF4-FFF2-40B4-BE49-F238E27FC236}">
              <a16:creationId xmlns:a16="http://schemas.microsoft.com/office/drawing/2014/main" id="{B4792CDC-A20C-4B6B-BBB3-FF627535C79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594" name="Text Box 69">
          <a:extLst>
            <a:ext uri="{FF2B5EF4-FFF2-40B4-BE49-F238E27FC236}">
              <a16:creationId xmlns:a16="http://schemas.microsoft.com/office/drawing/2014/main" id="{AF9D83E9-934A-4294-81E1-F9094ED4DBF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595" name="Text Box 70">
          <a:extLst>
            <a:ext uri="{FF2B5EF4-FFF2-40B4-BE49-F238E27FC236}">
              <a16:creationId xmlns:a16="http://schemas.microsoft.com/office/drawing/2014/main" id="{B62FB21B-EBAC-4D9F-B000-C2AC1F53BEB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596" name="Text Box 71">
          <a:extLst>
            <a:ext uri="{FF2B5EF4-FFF2-40B4-BE49-F238E27FC236}">
              <a16:creationId xmlns:a16="http://schemas.microsoft.com/office/drawing/2014/main" id="{1E375B83-95E5-43B8-A51F-4F514D9CBF1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597" name="Text Box 72">
          <a:extLst>
            <a:ext uri="{FF2B5EF4-FFF2-40B4-BE49-F238E27FC236}">
              <a16:creationId xmlns:a16="http://schemas.microsoft.com/office/drawing/2014/main" id="{FA227CE7-92A6-481C-B715-6F758985549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598" name="Text Box 73">
          <a:extLst>
            <a:ext uri="{FF2B5EF4-FFF2-40B4-BE49-F238E27FC236}">
              <a16:creationId xmlns:a16="http://schemas.microsoft.com/office/drawing/2014/main" id="{F477DBFF-198B-4470-9C6B-1562B1E7227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599" name="Text Box 74">
          <a:extLst>
            <a:ext uri="{FF2B5EF4-FFF2-40B4-BE49-F238E27FC236}">
              <a16:creationId xmlns:a16="http://schemas.microsoft.com/office/drawing/2014/main" id="{0F86CAF5-B563-496A-AE23-061990AECE5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600" name="Text Box 75">
          <a:extLst>
            <a:ext uri="{FF2B5EF4-FFF2-40B4-BE49-F238E27FC236}">
              <a16:creationId xmlns:a16="http://schemas.microsoft.com/office/drawing/2014/main" id="{70C1E66F-8566-4352-8AB0-5C164DE7DC1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601" name="Text Box 77">
          <a:extLst>
            <a:ext uri="{FF2B5EF4-FFF2-40B4-BE49-F238E27FC236}">
              <a16:creationId xmlns:a16="http://schemas.microsoft.com/office/drawing/2014/main" id="{43EBED24-3477-4A05-9944-90144C4AAD0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602" name="Text Box 78">
          <a:extLst>
            <a:ext uri="{FF2B5EF4-FFF2-40B4-BE49-F238E27FC236}">
              <a16:creationId xmlns:a16="http://schemas.microsoft.com/office/drawing/2014/main" id="{0F21A4DB-4BE9-4CF3-8ADC-EC90EB114DC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603" name="Text Box 80">
          <a:extLst>
            <a:ext uri="{FF2B5EF4-FFF2-40B4-BE49-F238E27FC236}">
              <a16:creationId xmlns:a16="http://schemas.microsoft.com/office/drawing/2014/main" id="{CA2BBF7A-263F-4720-ACA2-952C1478A6C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604" name="Text Box 8">
          <a:extLst>
            <a:ext uri="{FF2B5EF4-FFF2-40B4-BE49-F238E27FC236}">
              <a16:creationId xmlns:a16="http://schemas.microsoft.com/office/drawing/2014/main" id="{911D3CF7-9233-4367-BC68-0663008D2B3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605" name="Text Box 9">
          <a:extLst>
            <a:ext uri="{FF2B5EF4-FFF2-40B4-BE49-F238E27FC236}">
              <a16:creationId xmlns:a16="http://schemas.microsoft.com/office/drawing/2014/main" id="{38657567-4997-4D39-9745-B5EF9BC298C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606" name="Text Box 10">
          <a:extLst>
            <a:ext uri="{FF2B5EF4-FFF2-40B4-BE49-F238E27FC236}">
              <a16:creationId xmlns:a16="http://schemas.microsoft.com/office/drawing/2014/main" id="{D5EDC9A3-5F7A-46E3-9629-351BC36D449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607" name="Text Box 11">
          <a:extLst>
            <a:ext uri="{FF2B5EF4-FFF2-40B4-BE49-F238E27FC236}">
              <a16:creationId xmlns:a16="http://schemas.microsoft.com/office/drawing/2014/main" id="{A8F9AD8F-5163-4BD0-B731-B242A682E9F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608" name="Text Box 12">
          <a:extLst>
            <a:ext uri="{FF2B5EF4-FFF2-40B4-BE49-F238E27FC236}">
              <a16:creationId xmlns:a16="http://schemas.microsoft.com/office/drawing/2014/main" id="{30828971-9FB8-46C1-9BAE-39A10CBC51E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609" name="Text Box 49">
          <a:extLst>
            <a:ext uri="{FF2B5EF4-FFF2-40B4-BE49-F238E27FC236}">
              <a16:creationId xmlns:a16="http://schemas.microsoft.com/office/drawing/2014/main" id="{9CBFFC5F-0AA8-4CFF-8CE1-7F6F3122F88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610" name="Text Box 50">
          <a:extLst>
            <a:ext uri="{FF2B5EF4-FFF2-40B4-BE49-F238E27FC236}">
              <a16:creationId xmlns:a16="http://schemas.microsoft.com/office/drawing/2014/main" id="{AE536C7E-1374-4AFC-9655-D81E111500D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611" name="Text Box 52">
          <a:extLst>
            <a:ext uri="{FF2B5EF4-FFF2-40B4-BE49-F238E27FC236}">
              <a16:creationId xmlns:a16="http://schemas.microsoft.com/office/drawing/2014/main" id="{1DB1B2C2-BCE1-4E9B-B04E-56470ABBFD6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612" name="Text Box 53">
          <a:extLst>
            <a:ext uri="{FF2B5EF4-FFF2-40B4-BE49-F238E27FC236}">
              <a16:creationId xmlns:a16="http://schemas.microsoft.com/office/drawing/2014/main" id="{D19E5E73-54F3-4651-8D92-8F31C5D5EAD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613" name="Text Box 39">
          <a:extLst>
            <a:ext uri="{FF2B5EF4-FFF2-40B4-BE49-F238E27FC236}">
              <a16:creationId xmlns:a16="http://schemas.microsoft.com/office/drawing/2014/main" id="{2F0146B4-ABD9-4790-A903-16727840661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614" name="Text Box 40">
          <a:extLst>
            <a:ext uri="{FF2B5EF4-FFF2-40B4-BE49-F238E27FC236}">
              <a16:creationId xmlns:a16="http://schemas.microsoft.com/office/drawing/2014/main" id="{C8B9EBD1-22E1-45FE-AD34-8023A7C6C44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615" name="Text Box 41">
          <a:extLst>
            <a:ext uri="{FF2B5EF4-FFF2-40B4-BE49-F238E27FC236}">
              <a16:creationId xmlns:a16="http://schemas.microsoft.com/office/drawing/2014/main" id="{4B2AE3E0-B874-4D9C-9320-2C81896CC79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616" name="Text Box 42">
          <a:extLst>
            <a:ext uri="{FF2B5EF4-FFF2-40B4-BE49-F238E27FC236}">
              <a16:creationId xmlns:a16="http://schemas.microsoft.com/office/drawing/2014/main" id="{4BD0AC4A-DEFA-4434-B121-9F8538A0437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617" name="Text Box 43">
          <a:extLst>
            <a:ext uri="{FF2B5EF4-FFF2-40B4-BE49-F238E27FC236}">
              <a16:creationId xmlns:a16="http://schemas.microsoft.com/office/drawing/2014/main" id="{C9A1E319-4EEB-40E8-9025-CFD09623E7D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618" name="Text Box 44">
          <a:extLst>
            <a:ext uri="{FF2B5EF4-FFF2-40B4-BE49-F238E27FC236}">
              <a16:creationId xmlns:a16="http://schemas.microsoft.com/office/drawing/2014/main" id="{E8337D66-30E6-48AB-AD3C-B26621A620F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619" name="Text Box 45">
          <a:extLst>
            <a:ext uri="{FF2B5EF4-FFF2-40B4-BE49-F238E27FC236}">
              <a16:creationId xmlns:a16="http://schemas.microsoft.com/office/drawing/2014/main" id="{CFFED1C6-1355-4334-B381-793AA0C50DF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620" name="Text Box 46">
          <a:extLst>
            <a:ext uri="{FF2B5EF4-FFF2-40B4-BE49-F238E27FC236}">
              <a16:creationId xmlns:a16="http://schemas.microsoft.com/office/drawing/2014/main" id="{B5E5991F-3304-44A1-9ED5-0A067EFF846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621" name="Text Box 47">
          <a:extLst>
            <a:ext uri="{FF2B5EF4-FFF2-40B4-BE49-F238E27FC236}">
              <a16:creationId xmlns:a16="http://schemas.microsoft.com/office/drawing/2014/main" id="{D9C889BA-C52D-494B-A591-BB2D2E9F31A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622" name="Text Box 48">
          <a:extLst>
            <a:ext uri="{FF2B5EF4-FFF2-40B4-BE49-F238E27FC236}">
              <a16:creationId xmlns:a16="http://schemas.microsoft.com/office/drawing/2014/main" id="{F0C03C52-1D3C-4D24-BDF9-CDFF938B3BB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623" name="Text Box 55">
          <a:extLst>
            <a:ext uri="{FF2B5EF4-FFF2-40B4-BE49-F238E27FC236}">
              <a16:creationId xmlns:a16="http://schemas.microsoft.com/office/drawing/2014/main" id="{54FC7137-92A5-4B73-BFF3-986C39499B9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624" name="Text Box 56">
          <a:extLst>
            <a:ext uri="{FF2B5EF4-FFF2-40B4-BE49-F238E27FC236}">
              <a16:creationId xmlns:a16="http://schemas.microsoft.com/office/drawing/2014/main" id="{6632E2ED-64D8-4620-8AC1-5E05DB0CDF9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625" name="Text Box 57">
          <a:extLst>
            <a:ext uri="{FF2B5EF4-FFF2-40B4-BE49-F238E27FC236}">
              <a16:creationId xmlns:a16="http://schemas.microsoft.com/office/drawing/2014/main" id="{311D5F05-18B2-4D24-A6BE-AB8A717DB71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626" name="Text Box 58">
          <a:extLst>
            <a:ext uri="{FF2B5EF4-FFF2-40B4-BE49-F238E27FC236}">
              <a16:creationId xmlns:a16="http://schemas.microsoft.com/office/drawing/2014/main" id="{B9A7D5D5-E6CA-4C35-86C7-19EF2D247B9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627" name="Text Box 59">
          <a:extLst>
            <a:ext uri="{FF2B5EF4-FFF2-40B4-BE49-F238E27FC236}">
              <a16:creationId xmlns:a16="http://schemas.microsoft.com/office/drawing/2014/main" id="{AC6284F8-14D1-4CC2-9AB4-082E30FA9DA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628" name="Text Box 60">
          <a:extLst>
            <a:ext uri="{FF2B5EF4-FFF2-40B4-BE49-F238E27FC236}">
              <a16:creationId xmlns:a16="http://schemas.microsoft.com/office/drawing/2014/main" id="{9561BFB8-086C-435E-BD46-A24D55B8434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629" name="Text Box 61">
          <a:extLst>
            <a:ext uri="{FF2B5EF4-FFF2-40B4-BE49-F238E27FC236}">
              <a16:creationId xmlns:a16="http://schemas.microsoft.com/office/drawing/2014/main" id="{91F0CE15-52F9-4F72-AD15-03DD8586580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630" name="Text Box 62">
          <a:extLst>
            <a:ext uri="{FF2B5EF4-FFF2-40B4-BE49-F238E27FC236}">
              <a16:creationId xmlns:a16="http://schemas.microsoft.com/office/drawing/2014/main" id="{6BA88389-F164-4A40-AB5C-13FA36C2398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631" name="Text Box 63">
          <a:extLst>
            <a:ext uri="{FF2B5EF4-FFF2-40B4-BE49-F238E27FC236}">
              <a16:creationId xmlns:a16="http://schemas.microsoft.com/office/drawing/2014/main" id="{7952DD68-81FD-436F-BE3B-D4D49EAC9C8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632" name="Text Box 64">
          <a:extLst>
            <a:ext uri="{FF2B5EF4-FFF2-40B4-BE49-F238E27FC236}">
              <a16:creationId xmlns:a16="http://schemas.microsoft.com/office/drawing/2014/main" id="{440B2A44-9D5E-40DC-9BC4-8556C6B98A7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633" name="Text Box 66">
          <a:extLst>
            <a:ext uri="{FF2B5EF4-FFF2-40B4-BE49-F238E27FC236}">
              <a16:creationId xmlns:a16="http://schemas.microsoft.com/office/drawing/2014/main" id="{DAA3C9B9-C43C-4B45-AE7F-0E97DD3988B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634" name="Text Box 67">
          <a:extLst>
            <a:ext uri="{FF2B5EF4-FFF2-40B4-BE49-F238E27FC236}">
              <a16:creationId xmlns:a16="http://schemas.microsoft.com/office/drawing/2014/main" id="{4B19C89D-F3BD-4575-A6C0-B80846A6E8E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635" name="Text Box 68">
          <a:extLst>
            <a:ext uri="{FF2B5EF4-FFF2-40B4-BE49-F238E27FC236}">
              <a16:creationId xmlns:a16="http://schemas.microsoft.com/office/drawing/2014/main" id="{A6A58DB9-A447-4ADF-A6C6-D72E5F9A216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636" name="Text Box 69">
          <a:extLst>
            <a:ext uri="{FF2B5EF4-FFF2-40B4-BE49-F238E27FC236}">
              <a16:creationId xmlns:a16="http://schemas.microsoft.com/office/drawing/2014/main" id="{47352D9F-BE4B-4AE8-929A-66584777DC1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637" name="Text Box 70">
          <a:extLst>
            <a:ext uri="{FF2B5EF4-FFF2-40B4-BE49-F238E27FC236}">
              <a16:creationId xmlns:a16="http://schemas.microsoft.com/office/drawing/2014/main" id="{D07A560D-5CB8-4A24-A04C-2BA38EE4075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638" name="Text Box 71">
          <a:extLst>
            <a:ext uri="{FF2B5EF4-FFF2-40B4-BE49-F238E27FC236}">
              <a16:creationId xmlns:a16="http://schemas.microsoft.com/office/drawing/2014/main" id="{5C92377F-2CCF-417C-BC41-4576DE015FD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639" name="Text Box 72">
          <a:extLst>
            <a:ext uri="{FF2B5EF4-FFF2-40B4-BE49-F238E27FC236}">
              <a16:creationId xmlns:a16="http://schemas.microsoft.com/office/drawing/2014/main" id="{EDAE86E2-0994-4704-AF1D-7EC2C5CFEB2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640" name="Text Box 73">
          <a:extLst>
            <a:ext uri="{FF2B5EF4-FFF2-40B4-BE49-F238E27FC236}">
              <a16:creationId xmlns:a16="http://schemas.microsoft.com/office/drawing/2014/main" id="{22B9C87B-311C-4AE0-816E-AE5BF985637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641" name="Text Box 74">
          <a:extLst>
            <a:ext uri="{FF2B5EF4-FFF2-40B4-BE49-F238E27FC236}">
              <a16:creationId xmlns:a16="http://schemas.microsoft.com/office/drawing/2014/main" id="{977E38E1-A47F-4E37-B59D-AC285B3E7E1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642" name="Text Box 75">
          <a:extLst>
            <a:ext uri="{FF2B5EF4-FFF2-40B4-BE49-F238E27FC236}">
              <a16:creationId xmlns:a16="http://schemas.microsoft.com/office/drawing/2014/main" id="{A567ED0A-BA1C-448D-8312-04379A21F8A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643" name="Text Box 77">
          <a:extLst>
            <a:ext uri="{FF2B5EF4-FFF2-40B4-BE49-F238E27FC236}">
              <a16:creationId xmlns:a16="http://schemas.microsoft.com/office/drawing/2014/main" id="{63D3E6D4-65B9-494D-827A-A6F8EBA2083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644" name="Text Box 78">
          <a:extLst>
            <a:ext uri="{FF2B5EF4-FFF2-40B4-BE49-F238E27FC236}">
              <a16:creationId xmlns:a16="http://schemas.microsoft.com/office/drawing/2014/main" id="{FD4447F9-E63F-4DBA-874F-D3174A653B4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645" name="Text Box 80">
          <a:extLst>
            <a:ext uri="{FF2B5EF4-FFF2-40B4-BE49-F238E27FC236}">
              <a16:creationId xmlns:a16="http://schemas.microsoft.com/office/drawing/2014/main" id="{1B61628C-3700-4DB3-B114-69010187928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646" name="Text Box 81">
          <a:extLst>
            <a:ext uri="{FF2B5EF4-FFF2-40B4-BE49-F238E27FC236}">
              <a16:creationId xmlns:a16="http://schemas.microsoft.com/office/drawing/2014/main" id="{A4D1624D-14F1-453B-A99C-30FDA2984E7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647" name="Text Box 39">
          <a:extLst>
            <a:ext uri="{FF2B5EF4-FFF2-40B4-BE49-F238E27FC236}">
              <a16:creationId xmlns:a16="http://schemas.microsoft.com/office/drawing/2014/main" id="{3978AF87-9958-4297-A960-0C79FFC7CFC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648" name="Text Box 40">
          <a:extLst>
            <a:ext uri="{FF2B5EF4-FFF2-40B4-BE49-F238E27FC236}">
              <a16:creationId xmlns:a16="http://schemas.microsoft.com/office/drawing/2014/main" id="{AC91DE58-D311-4E42-B367-BC2321C369F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649" name="Text Box 41">
          <a:extLst>
            <a:ext uri="{FF2B5EF4-FFF2-40B4-BE49-F238E27FC236}">
              <a16:creationId xmlns:a16="http://schemas.microsoft.com/office/drawing/2014/main" id="{D69DC06C-38A4-4B81-ADA2-43B4023D617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650" name="Text Box 42">
          <a:extLst>
            <a:ext uri="{FF2B5EF4-FFF2-40B4-BE49-F238E27FC236}">
              <a16:creationId xmlns:a16="http://schemas.microsoft.com/office/drawing/2014/main" id="{C43B25D8-9295-42C9-8BF5-A872E70677A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651" name="Text Box 43">
          <a:extLst>
            <a:ext uri="{FF2B5EF4-FFF2-40B4-BE49-F238E27FC236}">
              <a16:creationId xmlns:a16="http://schemas.microsoft.com/office/drawing/2014/main" id="{BA74541E-56E1-452C-B69D-8CC79D7AC78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652" name="Text Box 44">
          <a:extLst>
            <a:ext uri="{FF2B5EF4-FFF2-40B4-BE49-F238E27FC236}">
              <a16:creationId xmlns:a16="http://schemas.microsoft.com/office/drawing/2014/main" id="{59B3AB20-0B85-4508-AFF1-0FE576C58C5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653" name="Text Box 45">
          <a:extLst>
            <a:ext uri="{FF2B5EF4-FFF2-40B4-BE49-F238E27FC236}">
              <a16:creationId xmlns:a16="http://schemas.microsoft.com/office/drawing/2014/main" id="{AA034FF0-1590-4FC4-AAB2-56D950BB037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654" name="Text Box 46">
          <a:extLst>
            <a:ext uri="{FF2B5EF4-FFF2-40B4-BE49-F238E27FC236}">
              <a16:creationId xmlns:a16="http://schemas.microsoft.com/office/drawing/2014/main" id="{BB8535BE-EC86-41DF-B723-7EF38742586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655" name="Text Box 47">
          <a:extLst>
            <a:ext uri="{FF2B5EF4-FFF2-40B4-BE49-F238E27FC236}">
              <a16:creationId xmlns:a16="http://schemas.microsoft.com/office/drawing/2014/main" id="{09604AC6-07C0-46D1-9AF9-FE28B06FB66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656" name="Text Box 48">
          <a:extLst>
            <a:ext uri="{FF2B5EF4-FFF2-40B4-BE49-F238E27FC236}">
              <a16:creationId xmlns:a16="http://schemas.microsoft.com/office/drawing/2014/main" id="{DE220B81-6BE9-4CF9-8407-F26161FA839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657" name="Text Box 55">
          <a:extLst>
            <a:ext uri="{FF2B5EF4-FFF2-40B4-BE49-F238E27FC236}">
              <a16:creationId xmlns:a16="http://schemas.microsoft.com/office/drawing/2014/main" id="{7497071D-59C5-4366-BBF4-3AB16EBF66A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658" name="Text Box 56">
          <a:extLst>
            <a:ext uri="{FF2B5EF4-FFF2-40B4-BE49-F238E27FC236}">
              <a16:creationId xmlns:a16="http://schemas.microsoft.com/office/drawing/2014/main" id="{E097EC25-987E-4AA1-8B9F-B13A57F9085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659" name="Text Box 57">
          <a:extLst>
            <a:ext uri="{FF2B5EF4-FFF2-40B4-BE49-F238E27FC236}">
              <a16:creationId xmlns:a16="http://schemas.microsoft.com/office/drawing/2014/main" id="{26FD82DB-BA80-4293-ACF6-7838CBE6681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660" name="Text Box 58">
          <a:extLst>
            <a:ext uri="{FF2B5EF4-FFF2-40B4-BE49-F238E27FC236}">
              <a16:creationId xmlns:a16="http://schemas.microsoft.com/office/drawing/2014/main" id="{F1DD1682-7DCE-4A3B-BCDD-9A002693E10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661" name="Text Box 59">
          <a:extLst>
            <a:ext uri="{FF2B5EF4-FFF2-40B4-BE49-F238E27FC236}">
              <a16:creationId xmlns:a16="http://schemas.microsoft.com/office/drawing/2014/main" id="{A30AC284-3DCA-47F9-BC9B-B0930B555BF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662" name="Text Box 60">
          <a:extLst>
            <a:ext uri="{FF2B5EF4-FFF2-40B4-BE49-F238E27FC236}">
              <a16:creationId xmlns:a16="http://schemas.microsoft.com/office/drawing/2014/main" id="{4F196DAA-4E0F-481F-B4DF-C845BED047F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663" name="Text Box 61">
          <a:extLst>
            <a:ext uri="{FF2B5EF4-FFF2-40B4-BE49-F238E27FC236}">
              <a16:creationId xmlns:a16="http://schemas.microsoft.com/office/drawing/2014/main" id="{537D59FA-7C16-4B17-A98B-0A55894D1CE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664" name="Text Box 62">
          <a:extLst>
            <a:ext uri="{FF2B5EF4-FFF2-40B4-BE49-F238E27FC236}">
              <a16:creationId xmlns:a16="http://schemas.microsoft.com/office/drawing/2014/main" id="{B968A9C3-9E30-492A-95A8-237BD4C8CFA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665" name="Text Box 63">
          <a:extLst>
            <a:ext uri="{FF2B5EF4-FFF2-40B4-BE49-F238E27FC236}">
              <a16:creationId xmlns:a16="http://schemas.microsoft.com/office/drawing/2014/main" id="{38D01C6F-6CED-40DE-837B-B9B69CB5CB0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666" name="Text Box 64">
          <a:extLst>
            <a:ext uri="{FF2B5EF4-FFF2-40B4-BE49-F238E27FC236}">
              <a16:creationId xmlns:a16="http://schemas.microsoft.com/office/drawing/2014/main" id="{47D097E4-D144-46CD-8E99-5D4BD0AF85E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667" name="Text Box 66">
          <a:extLst>
            <a:ext uri="{FF2B5EF4-FFF2-40B4-BE49-F238E27FC236}">
              <a16:creationId xmlns:a16="http://schemas.microsoft.com/office/drawing/2014/main" id="{86AB2DC0-0A5D-4738-9B7C-F9E6761495A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668" name="Text Box 67">
          <a:extLst>
            <a:ext uri="{FF2B5EF4-FFF2-40B4-BE49-F238E27FC236}">
              <a16:creationId xmlns:a16="http://schemas.microsoft.com/office/drawing/2014/main" id="{0E673340-1317-46E7-8C90-294DCDAC208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669" name="Text Box 68">
          <a:extLst>
            <a:ext uri="{FF2B5EF4-FFF2-40B4-BE49-F238E27FC236}">
              <a16:creationId xmlns:a16="http://schemas.microsoft.com/office/drawing/2014/main" id="{E6709BD9-0480-437C-8E21-12C464A9512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670" name="Text Box 69">
          <a:extLst>
            <a:ext uri="{FF2B5EF4-FFF2-40B4-BE49-F238E27FC236}">
              <a16:creationId xmlns:a16="http://schemas.microsoft.com/office/drawing/2014/main" id="{8F7C46FC-2F56-430F-A8B0-93248E4B478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671" name="Text Box 70">
          <a:extLst>
            <a:ext uri="{FF2B5EF4-FFF2-40B4-BE49-F238E27FC236}">
              <a16:creationId xmlns:a16="http://schemas.microsoft.com/office/drawing/2014/main" id="{0B1CC5E1-C67B-4F45-86E1-7D624F5A69F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672" name="Text Box 71">
          <a:extLst>
            <a:ext uri="{FF2B5EF4-FFF2-40B4-BE49-F238E27FC236}">
              <a16:creationId xmlns:a16="http://schemas.microsoft.com/office/drawing/2014/main" id="{323BDF87-36B7-4D62-A0FC-50B6AE31E16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673" name="Text Box 72">
          <a:extLst>
            <a:ext uri="{FF2B5EF4-FFF2-40B4-BE49-F238E27FC236}">
              <a16:creationId xmlns:a16="http://schemas.microsoft.com/office/drawing/2014/main" id="{CAB2CD9C-25F9-4B59-B93A-0F5C4CA18FA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674" name="Text Box 73">
          <a:extLst>
            <a:ext uri="{FF2B5EF4-FFF2-40B4-BE49-F238E27FC236}">
              <a16:creationId xmlns:a16="http://schemas.microsoft.com/office/drawing/2014/main" id="{47AF48FA-59F3-400B-ACD1-46361148A6A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675" name="Text Box 74">
          <a:extLst>
            <a:ext uri="{FF2B5EF4-FFF2-40B4-BE49-F238E27FC236}">
              <a16:creationId xmlns:a16="http://schemas.microsoft.com/office/drawing/2014/main" id="{137DB54C-6F7E-4A32-AF4C-239290A6FC3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676" name="Text Box 75">
          <a:extLst>
            <a:ext uri="{FF2B5EF4-FFF2-40B4-BE49-F238E27FC236}">
              <a16:creationId xmlns:a16="http://schemas.microsoft.com/office/drawing/2014/main" id="{BB1537F2-D1BF-4F4E-8A4F-CB6EBC4BBE9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677" name="Text Box 77">
          <a:extLst>
            <a:ext uri="{FF2B5EF4-FFF2-40B4-BE49-F238E27FC236}">
              <a16:creationId xmlns:a16="http://schemas.microsoft.com/office/drawing/2014/main" id="{E4972227-C46A-44BE-80DF-061A75A5154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678" name="Text Box 78">
          <a:extLst>
            <a:ext uri="{FF2B5EF4-FFF2-40B4-BE49-F238E27FC236}">
              <a16:creationId xmlns:a16="http://schemas.microsoft.com/office/drawing/2014/main" id="{356B106C-2066-4A00-B228-26E74F5FCC1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679" name="Text Box 80">
          <a:extLst>
            <a:ext uri="{FF2B5EF4-FFF2-40B4-BE49-F238E27FC236}">
              <a16:creationId xmlns:a16="http://schemas.microsoft.com/office/drawing/2014/main" id="{F68DADBA-149A-41B1-AF50-775F467DB1C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680" name="Text Box 81">
          <a:extLst>
            <a:ext uri="{FF2B5EF4-FFF2-40B4-BE49-F238E27FC236}">
              <a16:creationId xmlns:a16="http://schemas.microsoft.com/office/drawing/2014/main" id="{17237E57-7919-48D3-9F6A-339F5D108DA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681" name="Text Box 39">
          <a:extLst>
            <a:ext uri="{FF2B5EF4-FFF2-40B4-BE49-F238E27FC236}">
              <a16:creationId xmlns:a16="http://schemas.microsoft.com/office/drawing/2014/main" id="{5CF67A5A-9B5F-4B17-BFDA-C475890071C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682" name="Text Box 40">
          <a:extLst>
            <a:ext uri="{FF2B5EF4-FFF2-40B4-BE49-F238E27FC236}">
              <a16:creationId xmlns:a16="http://schemas.microsoft.com/office/drawing/2014/main" id="{4E380763-75AB-4698-8CEC-754B51BDEF4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683" name="Text Box 41">
          <a:extLst>
            <a:ext uri="{FF2B5EF4-FFF2-40B4-BE49-F238E27FC236}">
              <a16:creationId xmlns:a16="http://schemas.microsoft.com/office/drawing/2014/main" id="{AC5DAEF3-BA95-4C54-A724-BED0FCF7E0B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684" name="Text Box 42">
          <a:extLst>
            <a:ext uri="{FF2B5EF4-FFF2-40B4-BE49-F238E27FC236}">
              <a16:creationId xmlns:a16="http://schemas.microsoft.com/office/drawing/2014/main" id="{FD7560CB-D161-4605-B2CC-1C793A79442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685" name="Text Box 43">
          <a:extLst>
            <a:ext uri="{FF2B5EF4-FFF2-40B4-BE49-F238E27FC236}">
              <a16:creationId xmlns:a16="http://schemas.microsoft.com/office/drawing/2014/main" id="{951699BF-C1A5-435E-BF96-8D53C4B3437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686" name="Text Box 44">
          <a:extLst>
            <a:ext uri="{FF2B5EF4-FFF2-40B4-BE49-F238E27FC236}">
              <a16:creationId xmlns:a16="http://schemas.microsoft.com/office/drawing/2014/main" id="{3C6A6F35-3AC6-4AB2-8B2E-7B85C80A8F4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687" name="Text Box 45">
          <a:extLst>
            <a:ext uri="{FF2B5EF4-FFF2-40B4-BE49-F238E27FC236}">
              <a16:creationId xmlns:a16="http://schemas.microsoft.com/office/drawing/2014/main" id="{E16B1181-5EE4-4C00-9B6F-267332BB3AF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688" name="Text Box 46">
          <a:extLst>
            <a:ext uri="{FF2B5EF4-FFF2-40B4-BE49-F238E27FC236}">
              <a16:creationId xmlns:a16="http://schemas.microsoft.com/office/drawing/2014/main" id="{84DEDBB6-25E3-4086-A68A-BC22C7E652C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689" name="Text Box 47">
          <a:extLst>
            <a:ext uri="{FF2B5EF4-FFF2-40B4-BE49-F238E27FC236}">
              <a16:creationId xmlns:a16="http://schemas.microsoft.com/office/drawing/2014/main" id="{67666C1A-D824-4231-A11F-48D8466141A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690" name="Text Box 48">
          <a:extLst>
            <a:ext uri="{FF2B5EF4-FFF2-40B4-BE49-F238E27FC236}">
              <a16:creationId xmlns:a16="http://schemas.microsoft.com/office/drawing/2014/main" id="{7A39D919-4783-4968-B439-06AB328665F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691" name="Text Box 55">
          <a:extLst>
            <a:ext uri="{FF2B5EF4-FFF2-40B4-BE49-F238E27FC236}">
              <a16:creationId xmlns:a16="http://schemas.microsoft.com/office/drawing/2014/main" id="{CAEBD1EF-A259-4477-BDE3-E7A221380AB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692" name="Text Box 56">
          <a:extLst>
            <a:ext uri="{FF2B5EF4-FFF2-40B4-BE49-F238E27FC236}">
              <a16:creationId xmlns:a16="http://schemas.microsoft.com/office/drawing/2014/main" id="{C727B15E-601C-4C25-AEB4-68C0A669D91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693" name="Text Box 57">
          <a:extLst>
            <a:ext uri="{FF2B5EF4-FFF2-40B4-BE49-F238E27FC236}">
              <a16:creationId xmlns:a16="http://schemas.microsoft.com/office/drawing/2014/main" id="{79765D05-E45B-4AAD-A995-07EB12A75D5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694" name="Text Box 58">
          <a:extLst>
            <a:ext uri="{FF2B5EF4-FFF2-40B4-BE49-F238E27FC236}">
              <a16:creationId xmlns:a16="http://schemas.microsoft.com/office/drawing/2014/main" id="{64D992B1-861E-47A9-AA9C-44BD1BE8862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695" name="Text Box 59">
          <a:extLst>
            <a:ext uri="{FF2B5EF4-FFF2-40B4-BE49-F238E27FC236}">
              <a16:creationId xmlns:a16="http://schemas.microsoft.com/office/drawing/2014/main" id="{22324640-A5F4-4CC8-BC71-CA587A37708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696" name="Text Box 60">
          <a:extLst>
            <a:ext uri="{FF2B5EF4-FFF2-40B4-BE49-F238E27FC236}">
              <a16:creationId xmlns:a16="http://schemas.microsoft.com/office/drawing/2014/main" id="{5D005AD6-45EF-4494-915B-945F8803E03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697" name="Text Box 61">
          <a:extLst>
            <a:ext uri="{FF2B5EF4-FFF2-40B4-BE49-F238E27FC236}">
              <a16:creationId xmlns:a16="http://schemas.microsoft.com/office/drawing/2014/main" id="{20419F95-8C0C-470A-85F5-4103560575F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698" name="Text Box 62">
          <a:extLst>
            <a:ext uri="{FF2B5EF4-FFF2-40B4-BE49-F238E27FC236}">
              <a16:creationId xmlns:a16="http://schemas.microsoft.com/office/drawing/2014/main" id="{77E9E7BB-46E4-418D-B975-14791D0D885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699" name="Text Box 63">
          <a:extLst>
            <a:ext uri="{FF2B5EF4-FFF2-40B4-BE49-F238E27FC236}">
              <a16:creationId xmlns:a16="http://schemas.microsoft.com/office/drawing/2014/main" id="{1BC2FB26-F3CB-4B4F-9D39-83EF0554208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700" name="Text Box 64">
          <a:extLst>
            <a:ext uri="{FF2B5EF4-FFF2-40B4-BE49-F238E27FC236}">
              <a16:creationId xmlns:a16="http://schemas.microsoft.com/office/drawing/2014/main" id="{ACE54259-5A80-4805-AFCA-EEEFDAC3069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701" name="Text Box 66">
          <a:extLst>
            <a:ext uri="{FF2B5EF4-FFF2-40B4-BE49-F238E27FC236}">
              <a16:creationId xmlns:a16="http://schemas.microsoft.com/office/drawing/2014/main" id="{1E2BB9EC-3C6F-495B-9A15-0586B8CFFAE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702" name="Text Box 67">
          <a:extLst>
            <a:ext uri="{FF2B5EF4-FFF2-40B4-BE49-F238E27FC236}">
              <a16:creationId xmlns:a16="http://schemas.microsoft.com/office/drawing/2014/main" id="{6A5DCD2A-FEC5-4B24-88E3-96A33B5F68F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703" name="Text Box 68">
          <a:extLst>
            <a:ext uri="{FF2B5EF4-FFF2-40B4-BE49-F238E27FC236}">
              <a16:creationId xmlns:a16="http://schemas.microsoft.com/office/drawing/2014/main" id="{E2589090-A1F7-42A4-A1C4-344174193B5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704" name="Text Box 69">
          <a:extLst>
            <a:ext uri="{FF2B5EF4-FFF2-40B4-BE49-F238E27FC236}">
              <a16:creationId xmlns:a16="http://schemas.microsoft.com/office/drawing/2014/main" id="{9228E3C9-2785-4824-9A14-1B681FD2BC5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705" name="Text Box 70">
          <a:extLst>
            <a:ext uri="{FF2B5EF4-FFF2-40B4-BE49-F238E27FC236}">
              <a16:creationId xmlns:a16="http://schemas.microsoft.com/office/drawing/2014/main" id="{1DBA2CBD-F79B-4B1B-A372-45EF334BECA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706" name="Text Box 71">
          <a:extLst>
            <a:ext uri="{FF2B5EF4-FFF2-40B4-BE49-F238E27FC236}">
              <a16:creationId xmlns:a16="http://schemas.microsoft.com/office/drawing/2014/main" id="{5285CFED-4288-432A-B80E-D2CDED95459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707" name="Text Box 72">
          <a:extLst>
            <a:ext uri="{FF2B5EF4-FFF2-40B4-BE49-F238E27FC236}">
              <a16:creationId xmlns:a16="http://schemas.microsoft.com/office/drawing/2014/main" id="{9F404D16-1787-4B64-99A7-75DB2AF10F0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708" name="Text Box 73">
          <a:extLst>
            <a:ext uri="{FF2B5EF4-FFF2-40B4-BE49-F238E27FC236}">
              <a16:creationId xmlns:a16="http://schemas.microsoft.com/office/drawing/2014/main" id="{4E81B11E-DE1F-4A66-8CEB-7FC9AF27535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709" name="Text Box 74">
          <a:extLst>
            <a:ext uri="{FF2B5EF4-FFF2-40B4-BE49-F238E27FC236}">
              <a16:creationId xmlns:a16="http://schemas.microsoft.com/office/drawing/2014/main" id="{6D728288-399A-4707-8BFF-99E6FB59F83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710" name="Text Box 75">
          <a:extLst>
            <a:ext uri="{FF2B5EF4-FFF2-40B4-BE49-F238E27FC236}">
              <a16:creationId xmlns:a16="http://schemas.microsoft.com/office/drawing/2014/main" id="{39BEE55E-600A-47E6-AB3F-BBC077848B8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711" name="Text Box 77">
          <a:extLst>
            <a:ext uri="{FF2B5EF4-FFF2-40B4-BE49-F238E27FC236}">
              <a16:creationId xmlns:a16="http://schemas.microsoft.com/office/drawing/2014/main" id="{3F297290-ADC5-4168-BEF9-2DF52D96A33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712" name="Text Box 78">
          <a:extLst>
            <a:ext uri="{FF2B5EF4-FFF2-40B4-BE49-F238E27FC236}">
              <a16:creationId xmlns:a16="http://schemas.microsoft.com/office/drawing/2014/main" id="{C70862DF-9267-41D7-BB17-91726EA2CBA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713" name="Text Box 80">
          <a:extLst>
            <a:ext uri="{FF2B5EF4-FFF2-40B4-BE49-F238E27FC236}">
              <a16:creationId xmlns:a16="http://schemas.microsoft.com/office/drawing/2014/main" id="{3C32AAE7-FD98-4DE6-AB4C-67AD5BDBE24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714" name="Text Box 81">
          <a:extLst>
            <a:ext uri="{FF2B5EF4-FFF2-40B4-BE49-F238E27FC236}">
              <a16:creationId xmlns:a16="http://schemas.microsoft.com/office/drawing/2014/main" id="{5553C6FF-7288-4C4F-AE79-99A145AD944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715" name="Text Box 3">
          <a:extLst>
            <a:ext uri="{FF2B5EF4-FFF2-40B4-BE49-F238E27FC236}">
              <a16:creationId xmlns:a16="http://schemas.microsoft.com/office/drawing/2014/main" id="{22239506-BA73-49A2-A47C-9E5B6C0A0A3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716" name="Text Box 4">
          <a:extLst>
            <a:ext uri="{FF2B5EF4-FFF2-40B4-BE49-F238E27FC236}">
              <a16:creationId xmlns:a16="http://schemas.microsoft.com/office/drawing/2014/main" id="{A980CD84-1033-41E8-ACFF-596247A09EF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717" name="Text Box 5">
          <a:extLst>
            <a:ext uri="{FF2B5EF4-FFF2-40B4-BE49-F238E27FC236}">
              <a16:creationId xmlns:a16="http://schemas.microsoft.com/office/drawing/2014/main" id="{883B2444-4EC2-435D-BD06-3DA07B1FD23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718" name="Text Box 6">
          <a:extLst>
            <a:ext uri="{FF2B5EF4-FFF2-40B4-BE49-F238E27FC236}">
              <a16:creationId xmlns:a16="http://schemas.microsoft.com/office/drawing/2014/main" id="{3ECCF85F-9783-4C5C-974D-17194CB1F9E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719" name="Text Box 7">
          <a:extLst>
            <a:ext uri="{FF2B5EF4-FFF2-40B4-BE49-F238E27FC236}">
              <a16:creationId xmlns:a16="http://schemas.microsoft.com/office/drawing/2014/main" id="{57BC48CB-CAA5-4919-85DB-AD283806FCE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720" name="Text Box 8">
          <a:extLst>
            <a:ext uri="{FF2B5EF4-FFF2-40B4-BE49-F238E27FC236}">
              <a16:creationId xmlns:a16="http://schemas.microsoft.com/office/drawing/2014/main" id="{173D5A80-5184-4D81-9B68-26152CE1785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721" name="Text Box 9">
          <a:extLst>
            <a:ext uri="{FF2B5EF4-FFF2-40B4-BE49-F238E27FC236}">
              <a16:creationId xmlns:a16="http://schemas.microsoft.com/office/drawing/2014/main" id="{E58DDE12-7AC9-4CBD-A265-8F07B7C8AB9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722" name="Text Box 10">
          <a:extLst>
            <a:ext uri="{FF2B5EF4-FFF2-40B4-BE49-F238E27FC236}">
              <a16:creationId xmlns:a16="http://schemas.microsoft.com/office/drawing/2014/main" id="{706AC705-CA92-4E4F-8FF4-BC87A713315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723" name="Text Box 11">
          <a:extLst>
            <a:ext uri="{FF2B5EF4-FFF2-40B4-BE49-F238E27FC236}">
              <a16:creationId xmlns:a16="http://schemas.microsoft.com/office/drawing/2014/main" id="{0B43C16B-DB44-4799-8122-51F0CE733F7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724" name="Text Box 12">
          <a:extLst>
            <a:ext uri="{FF2B5EF4-FFF2-40B4-BE49-F238E27FC236}">
              <a16:creationId xmlns:a16="http://schemas.microsoft.com/office/drawing/2014/main" id="{4A58F538-80BF-4F5B-ADEC-767D993DA48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725" name="Text Box 49">
          <a:extLst>
            <a:ext uri="{FF2B5EF4-FFF2-40B4-BE49-F238E27FC236}">
              <a16:creationId xmlns:a16="http://schemas.microsoft.com/office/drawing/2014/main" id="{706784BD-ADD1-4FBA-82AE-C4304CFB9AE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726" name="Text Box 50">
          <a:extLst>
            <a:ext uri="{FF2B5EF4-FFF2-40B4-BE49-F238E27FC236}">
              <a16:creationId xmlns:a16="http://schemas.microsoft.com/office/drawing/2014/main" id="{F3C24A12-9941-49D5-86D2-DC08A067BD7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727" name="Text Box 52">
          <a:extLst>
            <a:ext uri="{FF2B5EF4-FFF2-40B4-BE49-F238E27FC236}">
              <a16:creationId xmlns:a16="http://schemas.microsoft.com/office/drawing/2014/main" id="{63748BA5-AA79-4F77-8368-553D5FFAADE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728" name="Text Box 53">
          <a:extLst>
            <a:ext uri="{FF2B5EF4-FFF2-40B4-BE49-F238E27FC236}">
              <a16:creationId xmlns:a16="http://schemas.microsoft.com/office/drawing/2014/main" id="{425EF912-08D1-484E-8DAB-3C9F16779BD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729" name="Text Box 3">
          <a:extLst>
            <a:ext uri="{FF2B5EF4-FFF2-40B4-BE49-F238E27FC236}">
              <a16:creationId xmlns:a16="http://schemas.microsoft.com/office/drawing/2014/main" id="{D9181993-AA2C-4DE6-A00F-86AB19EF248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730" name="Text Box 4">
          <a:extLst>
            <a:ext uri="{FF2B5EF4-FFF2-40B4-BE49-F238E27FC236}">
              <a16:creationId xmlns:a16="http://schemas.microsoft.com/office/drawing/2014/main" id="{55302BEC-591E-48AF-BF56-B24480836BC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731" name="Text Box 5">
          <a:extLst>
            <a:ext uri="{FF2B5EF4-FFF2-40B4-BE49-F238E27FC236}">
              <a16:creationId xmlns:a16="http://schemas.microsoft.com/office/drawing/2014/main" id="{8D46CD32-F69F-48E4-945F-1D78E22E4FB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732" name="Text Box 6">
          <a:extLst>
            <a:ext uri="{FF2B5EF4-FFF2-40B4-BE49-F238E27FC236}">
              <a16:creationId xmlns:a16="http://schemas.microsoft.com/office/drawing/2014/main" id="{23713247-78F0-489F-9404-BCE51E646BA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733" name="Text Box 7">
          <a:extLst>
            <a:ext uri="{FF2B5EF4-FFF2-40B4-BE49-F238E27FC236}">
              <a16:creationId xmlns:a16="http://schemas.microsoft.com/office/drawing/2014/main" id="{7D84393D-19C2-4635-B37C-EEDCE1646C4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734" name="Text Box 8">
          <a:extLst>
            <a:ext uri="{FF2B5EF4-FFF2-40B4-BE49-F238E27FC236}">
              <a16:creationId xmlns:a16="http://schemas.microsoft.com/office/drawing/2014/main" id="{49282D35-6FF4-4821-A4B5-B845B62FBB7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735" name="Text Box 9">
          <a:extLst>
            <a:ext uri="{FF2B5EF4-FFF2-40B4-BE49-F238E27FC236}">
              <a16:creationId xmlns:a16="http://schemas.microsoft.com/office/drawing/2014/main" id="{B59E9CB6-8D72-47A4-B52C-22257BE70B2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736" name="Text Box 10">
          <a:extLst>
            <a:ext uri="{FF2B5EF4-FFF2-40B4-BE49-F238E27FC236}">
              <a16:creationId xmlns:a16="http://schemas.microsoft.com/office/drawing/2014/main" id="{23796E67-C2F8-43C5-A0EB-CFCE1AE8E1D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737" name="Text Box 11">
          <a:extLst>
            <a:ext uri="{FF2B5EF4-FFF2-40B4-BE49-F238E27FC236}">
              <a16:creationId xmlns:a16="http://schemas.microsoft.com/office/drawing/2014/main" id="{F4C022D7-145A-4AF4-A962-C8BCA5CF826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738" name="Text Box 12">
          <a:extLst>
            <a:ext uri="{FF2B5EF4-FFF2-40B4-BE49-F238E27FC236}">
              <a16:creationId xmlns:a16="http://schemas.microsoft.com/office/drawing/2014/main" id="{4B8C8FF5-1A36-4E79-A9D1-CF16EB31C5B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739" name="Text Box 39">
          <a:extLst>
            <a:ext uri="{FF2B5EF4-FFF2-40B4-BE49-F238E27FC236}">
              <a16:creationId xmlns:a16="http://schemas.microsoft.com/office/drawing/2014/main" id="{8B95BDAF-3E23-4B8A-AA73-448D0E9F29C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740" name="Text Box 40">
          <a:extLst>
            <a:ext uri="{FF2B5EF4-FFF2-40B4-BE49-F238E27FC236}">
              <a16:creationId xmlns:a16="http://schemas.microsoft.com/office/drawing/2014/main" id="{33F3A632-01A8-4A2B-90E4-2831D462C53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741" name="Text Box 41">
          <a:extLst>
            <a:ext uri="{FF2B5EF4-FFF2-40B4-BE49-F238E27FC236}">
              <a16:creationId xmlns:a16="http://schemas.microsoft.com/office/drawing/2014/main" id="{2BAEF90D-9B6F-4672-94CA-728D0F13F64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742" name="Text Box 42">
          <a:extLst>
            <a:ext uri="{FF2B5EF4-FFF2-40B4-BE49-F238E27FC236}">
              <a16:creationId xmlns:a16="http://schemas.microsoft.com/office/drawing/2014/main" id="{916D8E6D-20A8-4833-90A2-D05405BC701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743" name="Text Box 43">
          <a:extLst>
            <a:ext uri="{FF2B5EF4-FFF2-40B4-BE49-F238E27FC236}">
              <a16:creationId xmlns:a16="http://schemas.microsoft.com/office/drawing/2014/main" id="{2E0532C9-904D-4D02-8247-2B1F6AE09ED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744" name="Text Box 44">
          <a:extLst>
            <a:ext uri="{FF2B5EF4-FFF2-40B4-BE49-F238E27FC236}">
              <a16:creationId xmlns:a16="http://schemas.microsoft.com/office/drawing/2014/main" id="{75032F21-9D40-41D8-926E-5243F492EDA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745" name="Text Box 45">
          <a:extLst>
            <a:ext uri="{FF2B5EF4-FFF2-40B4-BE49-F238E27FC236}">
              <a16:creationId xmlns:a16="http://schemas.microsoft.com/office/drawing/2014/main" id="{9D1B8BDC-99CB-4868-AC3B-C29165FAD42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746" name="Text Box 46">
          <a:extLst>
            <a:ext uri="{FF2B5EF4-FFF2-40B4-BE49-F238E27FC236}">
              <a16:creationId xmlns:a16="http://schemas.microsoft.com/office/drawing/2014/main" id="{32B449B7-2D16-4203-837F-F55A083E879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747" name="Text Box 47">
          <a:extLst>
            <a:ext uri="{FF2B5EF4-FFF2-40B4-BE49-F238E27FC236}">
              <a16:creationId xmlns:a16="http://schemas.microsoft.com/office/drawing/2014/main" id="{7904AA13-5DDD-4435-8F0D-3C087E35622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748" name="Text Box 48">
          <a:extLst>
            <a:ext uri="{FF2B5EF4-FFF2-40B4-BE49-F238E27FC236}">
              <a16:creationId xmlns:a16="http://schemas.microsoft.com/office/drawing/2014/main" id="{2959535C-B1AF-473E-865A-2CC273016B4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749" name="Text Box 49">
          <a:extLst>
            <a:ext uri="{FF2B5EF4-FFF2-40B4-BE49-F238E27FC236}">
              <a16:creationId xmlns:a16="http://schemas.microsoft.com/office/drawing/2014/main" id="{45F6DBDF-588D-4FCF-8A0A-ABB292C2DC5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750" name="Text Box 50">
          <a:extLst>
            <a:ext uri="{FF2B5EF4-FFF2-40B4-BE49-F238E27FC236}">
              <a16:creationId xmlns:a16="http://schemas.microsoft.com/office/drawing/2014/main" id="{2A1EA03C-7336-463E-8B2D-779498AD890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751" name="Text Box 52">
          <a:extLst>
            <a:ext uri="{FF2B5EF4-FFF2-40B4-BE49-F238E27FC236}">
              <a16:creationId xmlns:a16="http://schemas.microsoft.com/office/drawing/2014/main" id="{B3F722C0-CC46-41F2-8D05-6DA3E1E415A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752" name="Text Box 53">
          <a:extLst>
            <a:ext uri="{FF2B5EF4-FFF2-40B4-BE49-F238E27FC236}">
              <a16:creationId xmlns:a16="http://schemas.microsoft.com/office/drawing/2014/main" id="{2705F3D9-C8D8-455E-9625-4A50460B925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753" name="Text Box 55">
          <a:extLst>
            <a:ext uri="{FF2B5EF4-FFF2-40B4-BE49-F238E27FC236}">
              <a16:creationId xmlns:a16="http://schemas.microsoft.com/office/drawing/2014/main" id="{BB248C49-E789-4D96-A6DA-5D1D52D9548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754" name="Text Box 56">
          <a:extLst>
            <a:ext uri="{FF2B5EF4-FFF2-40B4-BE49-F238E27FC236}">
              <a16:creationId xmlns:a16="http://schemas.microsoft.com/office/drawing/2014/main" id="{AB885C45-AF97-4595-8051-CB80B685DE6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755" name="Text Box 57">
          <a:extLst>
            <a:ext uri="{FF2B5EF4-FFF2-40B4-BE49-F238E27FC236}">
              <a16:creationId xmlns:a16="http://schemas.microsoft.com/office/drawing/2014/main" id="{E0ECD9BC-736E-40E7-AABA-F038DEC0336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756" name="Text Box 58">
          <a:extLst>
            <a:ext uri="{FF2B5EF4-FFF2-40B4-BE49-F238E27FC236}">
              <a16:creationId xmlns:a16="http://schemas.microsoft.com/office/drawing/2014/main" id="{E73457D1-28EA-4021-92BA-664F8DBE554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757" name="Text Box 59">
          <a:extLst>
            <a:ext uri="{FF2B5EF4-FFF2-40B4-BE49-F238E27FC236}">
              <a16:creationId xmlns:a16="http://schemas.microsoft.com/office/drawing/2014/main" id="{8C3BDDB6-95DA-440A-A1C6-B88FCAEF980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758" name="Text Box 60">
          <a:extLst>
            <a:ext uri="{FF2B5EF4-FFF2-40B4-BE49-F238E27FC236}">
              <a16:creationId xmlns:a16="http://schemas.microsoft.com/office/drawing/2014/main" id="{BB6FEF41-9874-46A8-BFAA-7A56BEB3772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759" name="Text Box 61">
          <a:extLst>
            <a:ext uri="{FF2B5EF4-FFF2-40B4-BE49-F238E27FC236}">
              <a16:creationId xmlns:a16="http://schemas.microsoft.com/office/drawing/2014/main" id="{E402A3B2-0CF1-40AD-AE2A-48BCC765DAD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760" name="Text Box 62">
          <a:extLst>
            <a:ext uri="{FF2B5EF4-FFF2-40B4-BE49-F238E27FC236}">
              <a16:creationId xmlns:a16="http://schemas.microsoft.com/office/drawing/2014/main" id="{046D11A3-1E37-4672-8F75-B0F985E7983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761" name="Text Box 63">
          <a:extLst>
            <a:ext uri="{FF2B5EF4-FFF2-40B4-BE49-F238E27FC236}">
              <a16:creationId xmlns:a16="http://schemas.microsoft.com/office/drawing/2014/main" id="{73275A70-CD77-4C3F-9697-D6A5FBB3515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762" name="Text Box 64">
          <a:extLst>
            <a:ext uri="{FF2B5EF4-FFF2-40B4-BE49-F238E27FC236}">
              <a16:creationId xmlns:a16="http://schemas.microsoft.com/office/drawing/2014/main" id="{42D24FC3-B829-43C8-A4CD-64B69C73F46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763" name="Text Box 66">
          <a:extLst>
            <a:ext uri="{FF2B5EF4-FFF2-40B4-BE49-F238E27FC236}">
              <a16:creationId xmlns:a16="http://schemas.microsoft.com/office/drawing/2014/main" id="{1696A1FE-42DA-4293-B59F-F2F54F65E7A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764" name="Text Box 67">
          <a:extLst>
            <a:ext uri="{FF2B5EF4-FFF2-40B4-BE49-F238E27FC236}">
              <a16:creationId xmlns:a16="http://schemas.microsoft.com/office/drawing/2014/main" id="{ABB0CF29-B1E9-4124-92C6-CCFB745A648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765" name="Text Box 68">
          <a:extLst>
            <a:ext uri="{FF2B5EF4-FFF2-40B4-BE49-F238E27FC236}">
              <a16:creationId xmlns:a16="http://schemas.microsoft.com/office/drawing/2014/main" id="{C5BFA720-A563-4C28-81C5-354B702C8BC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766" name="Text Box 69">
          <a:extLst>
            <a:ext uri="{FF2B5EF4-FFF2-40B4-BE49-F238E27FC236}">
              <a16:creationId xmlns:a16="http://schemas.microsoft.com/office/drawing/2014/main" id="{35CB8C4D-38C9-4A10-93D2-14E8FD9B5E8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767" name="Text Box 70">
          <a:extLst>
            <a:ext uri="{FF2B5EF4-FFF2-40B4-BE49-F238E27FC236}">
              <a16:creationId xmlns:a16="http://schemas.microsoft.com/office/drawing/2014/main" id="{D4813835-28C5-4A4C-A3E3-253C1DFA71A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768" name="Text Box 71">
          <a:extLst>
            <a:ext uri="{FF2B5EF4-FFF2-40B4-BE49-F238E27FC236}">
              <a16:creationId xmlns:a16="http://schemas.microsoft.com/office/drawing/2014/main" id="{5CB18EBC-F4A0-476A-91DF-929B29D2E88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769" name="Text Box 72">
          <a:extLst>
            <a:ext uri="{FF2B5EF4-FFF2-40B4-BE49-F238E27FC236}">
              <a16:creationId xmlns:a16="http://schemas.microsoft.com/office/drawing/2014/main" id="{37EA5E6E-007B-4E7E-820B-6F68B341D41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770" name="Text Box 73">
          <a:extLst>
            <a:ext uri="{FF2B5EF4-FFF2-40B4-BE49-F238E27FC236}">
              <a16:creationId xmlns:a16="http://schemas.microsoft.com/office/drawing/2014/main" id="{64B5CB1F-7A41-45A2-96EF-59F91A4C5B5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771" name="Text Box 74">
          <a:extLst>
            <a:ext uri="{FF2B5EF4-FFF2-40B4-BE49-F238E27FC236}">
              <a16:creationId xmlns:a16="http://schemas.microsoft.com/office/drawing/2014/main" id="{990C53F6-7FE3-4BA3-944A-9CB790CDC3F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772" name="Text Box 75">
          <a:extLst>
            <a:ext uri="{FF2B5EF4-FFF2-40B4-BE49-F238E27FC236}">
              <a16:creationId xmlns:a16="http://schemas.microsoft.com/office/drawing/2014/main" id="{E6BD06C5-AEF4-453F-9AD7-F6C9407AB10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773" name="Text Box 77">
          <a:extLst>
            <a:ext uri="{FF2B5EF4-FFF2-40B4-BE49-F238E27FC236}">
              <a16:creationId xmlns:a16="http://schemas.microsoft.com/office/drawing/2014/main" id="{3CA6909C-3CEF-4E5D-B30F-F723C10D73B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774" name="Text Box 78">
          <a:extLst>
            <a:ext uri="{FF2B5EF4-FFF2-40B4-BE49-F238E27FC236}">
              <a16:creationId xmlns:a16="http://schemas.microsoft.com/office/drawing/2014/main" id="{2BFDDC43-FCE2-478D-A605-77A1DCD4B64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775" name="Text Box 80">
          <a:extLst>
            <a:ext uri="{FF2B5EF4-FFF2-40B4-BE49-F238E27FC236}">
              <a16:creationId xmlns:a16="http://schemas.microsoft.com/office/drawing/2014/main" id="{A70F3A35-EDD6-4DD7-86CC-00CA2A423BC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776" name="Text Box 81">
          <a:extLst>
            <a:ext uri="{FF2B5EF4-FFF2-40B4-BE49-F238E27FC236}">
              <a16:creationId xmlns:a16="http://schemas.microsoft.com/office/drawing/2014/main" id="{E4234B69-9D34-4F10-A3A8-093B9982F03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777" name="Text Box 39">
          <a:extLst>
            <a:ext uri="{FF2B5EF4-FFF2-40B4-BE49-F238E27FC236}">
              <a16:creationId xmlns:a16="http://schemas.microsoft.com/office/drawing/2014/main" id="{418E7730-7075-4359-A66D-BADA3470CD2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778" name="Text Box 40">
          <a:extLst>
            <a:ext uri="{FF2B5EF4-FFF2-40B4-BE49-F238E27FC236}">
              <a16:creationId xmlns:a16="http://schemas.microsoft.com/office/drawing/2014/main" id="{7DCD5202-B3AA-4755-9771-243FBA2EA08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779" name="Text Box 41">
          <a:extLst>
            <a:ext uri="{FF2B5EF4-FFF2-40B4-BE49-F238E27FC236}">
              <a16:creationId xmlns:a16="http://schemas.microsoft.com/office/drawing/2014/main" id="{4FC891C0-61F8-4576-88C7-EC67A8018EA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780" name="Text Box 42">
          <a:extLst>
            <a:ext uri="{FF2B5EF4-FFF2-40B4-BE49-F238E27FC236}">
              <a16:creationId xmlns:a16="http://schemas.microsoft.com/office/drawing/2014/main" id="{70A35684-17B1-4435-AD59-9C7D86C0E76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781" name="Text Box 43">
          <a:extLst>
            <a:ext uri="{FF2B5EF4-FFF2-40B4-BE49-F238E27FC236}">
              <a16:creationId xmlns:a16="http://schemas.microsoft.com/office/drawing/2014/main" id="{B68044D3-F33B-4FA6-A237-2A367C4E83D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782" name="Text Box 44">
          <a:extLst>
            <a:ext uri="{FF2B5EF4-FFF2-40B4-BE49-F238E27FC236}">
              <a16:creationId xmlns:a16="http://schemas.microsoft.com/office/drawing/2014/main" id="{3B7C625B-539B-4250-AC1C-805ED676B41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783" name="Text Box 45">
          <a:extLst>
            <a:ext uri="{FF2B5EF4-FFF2-40B4-BE49-F238E27FC236}">
              <a16:creationId xmlns:a16="http://schemas.microsoft.com/office/drawing/2014/main" id="{842EFE05-498C-435E-9C35-EE3AFA395EC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784" name="Text Box 46">
          <a:extLst>
            <a:ext uri="{FF2B5EF4-FFF2-40B4-BE49-F238E27FC236}">
              <a16:creationId xmlns:a16="http://schemas.microsoft.com/office/drawing/2014/main" id="{468D1DDA-E612-4FB5-B771-957ECCEEA19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785" name="Text Box 47">
          <a:extLst>
            <a:ext uri="{FF2B5EF4-FFF2-40B4-BE49-F238E27FC236}">
              <a16:creationId xmlns:a16="http://schemas.microsoft.com/office/drawing/2014/main" id="{74A3C023-B4B2-47AD-A1C5-C0D669FBC1C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786" name="Text Box 48">
          <a:extLst>
            <a:ext uri="{FF2B5EF4-FFF2-40B4-BE49-F238E27FC236}">
              <a16:creationId xmlns:a16="http://schemas.microsoft.com/office/drawing/2014/main" id="{090BB8E0-4E27-485A-A6FF-9F7476B2F29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787" name="Text Box 55">
          <a:extLst>
            <a:ext uri="{FF2B5EF4-FFF2-40B4-BE49-F238E27FC236}">
              <a16:creationId xmlns:a16="http://schemas.microsoft.com/office/drawing/2014/main" id="{6891D83A-8585-4BC3-81DA-E8B7B30B9C5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788" name="Text Box 56">
          <a:extLst>
            <a:ext uri="{FF2B5EF4-FFF2-40B4-BE49-F238E27FC236}">
              <a16:creationId xmlns:a16="http://schemas.microsoft.com/office/drawing/2014/main" id="{3E389E9E-8E30-4868-83D5-5AF57470109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789" name="Text Box 57">
          <a:extLst>
            <a:ext uri="{FF2B5EF4-FFF2-40B4-BE49-F238E27FC236}">
              <a16:creationId xmlns:a16="http://schemas.microsoft.com/office/drawing/2014/main" id="{2120CE7D-A6AB-4278-B0A3-008D2E187CB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790" name="Text Box 58">
          <a:extLst>
            <a:ext uri="{FF2B5EF4-FFF2-40B4-BE49-F238E27FC236}">
              <a16:creationId xmlns:a16="http://schemas.microsoft.com/office/drawing/2014/main" id="{D392B68D-8FB3-4F07-A02C-2F78A4FAA40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791" name="Text Box 59">
          <a:extLst>
            <a:ext uri="{FF2B5EF4-FFF2-40B4-BE49-F238E27FC236}">
              <a16:creationId xmlns:a16="http://schemas.microsoft.com/office/drawing/2014/main" id="{7C1DDE34-4922-4F7A-BDA6-77B5770D92C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792" name="Text Box 60">
          <a:extLst>
            <a:ext uri="{FF2B5EF4-FFF2-40B4-BE49-F238E27FC236}">
              <a16:creationId xmlns:a16="http://schemas.microsoft.com/office/drawing/2014/main" id="{ED48CA4A-9356-43B8-8F43-DF73961337F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793" name="Text Box 61">
          <a:extLst>
            <a:ext uri="{FF2B5EF4-FFF2-40B4-BE49-F238E27FC236}">
              <a16:creationId xmlns:a16="http://schemas.microsoft.com/office/drawing/2014/main" id="{653DCB67-0687-4A69-AFF1-89BDD4EA06D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794" name="Text Box 62">
          <a:extLst>
            <a:ext uri="{FF2B5EF4-FFF2-40B4-BE49-F238E27FC236}">
              <a16:creationId xmlns:a16="http://schemas.microsoft.com/office/drawing/2014/main" id="{4BF24152-3AED-4BCF-A20E-21E173D2890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795" name="Text Box 63">
          <a:extLst>
            <a:ext uri="{FF2B5EF4-FFF2-40B4-BE49-F238E27FC236}">
              <a16:creationId xmlns:a16="http://schemas.microsoft.com/office/drawing/2014/main" id="{17FF9F71-AF95-4518-8330-E5DE8A6C7AE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796" name="Text Box 64">
          <a:extLst>
            <a:ext uri="{FF2B5EF4-FFF2-40B4-BE49-F238E27FC236}">
              <a16:creationId xmlns:a16="http://schemas.microsoft.com/office/drawing/2014/main" id="{23B6AC16-E526-496B-AFA3-86B0C1845F4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797" name="Text Box 66">
          <a:extLst>
            <a:ext uri="{FF2B5EF4-FFF2-40B4-BE49-F238E27FC236}">
              <a16:creationId xmlns:a16="http://schemas.microsoft.com/office/drawing/2014/main" id="{C5279024-F394-448F-9109-04218ED4129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798" name="Text Box 67">
          <a:extLst>
            <a:ext uri="{FF2B5EF4-FFF2-40B4-BE49-F238E27FC236}">
              <a16:creationId xmlns:a16="http://schemas.microsoft.com/office/drawing/2014/main" id="{1DC266F7-279D-47AD-9E3F-56FD8F17B58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799" name="Text Box 68">
          <a:extLst>
            <a:ext uri="{FF2B5EF4-FFF2-40B4-BE49-F238E27FC236}">
              <a16:creationId xmlns:a16="http://schemas.microsoft.com/office/drawing/2014/main" id="{B128752D-637D-4EF6-B0C8-E152CB2F989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800" name="Text Box 69">
          <a:extLst>
            <a:ext uri="{FF2B5EF4-FFF2-40B4-BE49-F238E27FC236}">
              <a16:creationId xmlns:a16="http://schemas.microsoft.com/office/drawing/2014/main" id="{D6BDD23F-FE40-4B7D-8E2A-5C2A2126DF0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801" name="Text Box 70">
          <a:extLst>
            <a:ext uri="{FF2B5EF4-FFF2-40B4-BE49-F238E27FC236}">
              <a16:creationId xmlns:a16="http://schemas.microsoft.com/office/drawing/2014/main" id="{F6A7A5DB-6A29-42CD-B2DB-A6AA0B2361CF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802" name="Text Box 71">
          <a:extLst>
            <a:ext uri="{FF2B5EF4-FFF2-40B4-BE49-F238E27FC236}">
              <a16:creationId xmlns:a16="http://schemas.microsoft.com/office/drawing/2014/main" id="{4F7E6E66-CA00-4B60-A101-6868A157C6D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803" name="Text Box 72">
          <a:extLst>
            <a:ext uri="{FF2B5EF4-FFF2-40B4-BE49-F238E27FC236}">
              <a16:creationId xmlns:a16="http://schemas.microsoft.com/office/drawing/2014/main" id="{62ABB28D-4213-40E6-8A8E-C32CDAA6A27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804" name="Text Box 73">
          <a:extLst>
            <a:ext uri="{FF2B5EF4-FFF2-40B4-BE49-F238E27FC236}">
              <a16:creationId xmlns:a16="http://schemas.microsoft.com/office/drawing/2014/main" id="{24C140DF-E0CB-4846-B89A-9DE2247A36A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805" name="Text Box 74">
          <a:extLst>
            <a:ext uri="{FF2B5EF4-FFF2-40B4-BE49-F238E27FC236}">
              <a16:creationId xmlns:a16="http://schemas.microsoft.com/office/drawing/2014/main" id="{8F0245D9-67D3-4FEF-A3E6-5AA71DB1D3E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806" name="Text Box 75">
          <a:extLst>
            <a:ext uri="{FF2B5EF4-FFF2-40B4-BE49-F238E27FC236}">
              <a16:creationId xmlns:a16="http://schemas.microsoft.com/office/drawing/2014/main" id="{F7D6E9FB-1707-4094-8B27-F040DF6A6A3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807" name="Text Box 77">
          <a:extLst>
            <a:ext uri="{FF2B5EF4-FFF2-40B4-BE49-F238E27FC236}">
              <a16:creationId xmlns:a16="http://schemas.microsoft.com/office/drawing/2014/main" id="{30A5D3C4-B263-46E5-B297-F45E449A494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808" name="Text Box 78">
          <a:extLst>
            <a:ext uri="{FF2B5EF4-FFF2-40B4-BE49-F238E27FC236}">
              <a16:creationId xmlns:a16="http://schemas.microsoft.com/office/drawing/2014/main" id="{C1F1F4B3-B283-42C3-84BE-2EF38F9DC5D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809" name="Text Box 80">
          <a:extLst>
            <a:ext uri="{FF2B5EF4-FFF2-40B4-BE49-F238E27FC236}">
              <a16:creationId xmlns:a16="http://schemas.microsoft.com/office/drawing/2014/main" id="{1BA317E0-E728-4F99-8E6C-8D7E0802798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810" name="Text Box 81">
          <a:extLst>
            <a:ext uri="{FF2B5EF4-FFF2-40B4-BE49-F238E27FC236}">
              <a16:creationId xmlns:a16="http://schemas.microsoft.com/office/drawing/2014/main" id="{E86258E1-9B35-4E4C-A798-B5197AB4DAF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811" name="Text Box 39">
          <a:extLst>
            <a:ext uri="{FF2B5EF4-FFF2-40B4-BE49-F238E27FC236}">
              <a16:creationId xmlns:a16="http://schemas.microsoft.com/office/drawing/2014/main" id="{07C3A909-F651-418E-B62E-B98A60C4745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812" name="Text Box 40">
          <a:extLst>
            <a:ext uri="{FF2B5EF4-FFF2-40B4-BE49-F238E27FC236}">
              <a16:creationId xmlns:a16="http://schemas.microsoft.com/office/drawing/2014/main" id="{E1358E36-0810-4E4A-B241-BC0B6FCD7D9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813" name="Text Box 41">
          <a:extLst>
            <a:ext uri="{FF2B5EF4-FFF2-40B4-BE49-F238E27FC236}">
              <a16:creationId xmlns:a16="http://schemas.microsoft.com/office/drawing/2014/main" id="{F8CE5C87-0773-43C0-B400-8C2F898F1C5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814" name="Text Box 42">
          <a:extLst>
            <a:ext uri="{FF2B5EF4-FFF2-40B4-BE49-F238E27FC236}">
              <a16:creationId xmlns:a16="http://schemas.microsoft.com/office/drawing/2014/main" id="{0DFDEBFD-F957-4FD7-9849-F16016950C5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815" name="Text Box 43">
          <a:extLst>
            <a:ext uri="{FF2B5EF4-FFF2-40B4-BE49-F238E27FC236}">
              <a16:creationId xmlns:a16="http://schemas.microsoft.com/office/drawing/2014/main" id="{5D8AF8CE-5AC5-4AB9-84DA-CA45BEBBA51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816" name="Text Box 44">
          <a:extLst>
            <a:ext uri="{FF2B5EF4-FFF2-40B4-BE49-F238E27FC236}">
              <a16:creationId xmlns:a16="http://schemas.microsoft.com/office/drawing/2014/main" id="{AAEE01F7-966E-4ED5-BD33-72EF3288F6B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817" name="Text Box 45">
          <a:extLst>
            <a:ext uri="{FF2B5EF4-FFF2-40B4-BE49-F238E27FC236}">
              <a16:creationId xmlns:a16="http://schemas.microsoft.com/office/drawing/2014/main" id="{A178DC4A-DF9B-4BF2-B22C-6431F5321C7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818" name="Text Box 46">
          <a:extLst>
            <a:ext uri="{FF2B5EF4-FFF2-40B4-BE49-F238E27FC236}">
              <a16:creationId xmlns:a16="http://schemas.microsoft.com/office/drawing/2014/main" id="{657BF089-E2F3-4268-BE1B-0513E200013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819" name="Text Box 47">
          <a:extLst>
            <a:ext uri="{FF2B5EF4-FFF2-40B4-BE49-F238E27FC236}">
              <a16:creationId xmlns:a16="http://schemas.microsoft.com/office/drawing/2014/main" id="{51C54E90-C298-4DF5-947A-E6FD6B5541B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820" name="Text Box 48">
          <a:extLst>
            <a:ext uri="{FF2B5EF4-FFF2-40B4-BE49-F238E27FC236}">
              <a16:creationId xmlns:a16="http://schemas.microsoft.com/office/drawing/2014/main" id="{A87D0FE0-95C8-4420-A966-4C6AAA68541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821" name="Text Box 55">
          <a:extLst>
            <a:ext uri="{FF2B5EF4-FFF2-40B4-BE49-F238E27FC236}">
              <a16:creationId xmlns:a16="http://schemas.microsoft.com/office/drawing/2014/main" id="{D6248189-7B2A-4E67-9DD3-061C0DC876B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822" name="Text Box 56">
          <a:extLst>
            <a:ext uri="{FF2B5EF4-FFF2-40B4-BE49-F238E27FC236}">
              <a16:creationId xmlns:a16="http://schemas.microsoft.com/office/drawing/2014/main" id="{2C98AD0E-CB8E-477F-978F-06AE00E83F5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823" name="Text Box 57">
          <a:extLst>
            <a:ext uri="{FF2B5EF4-FFF2-40B4-BE49-F238E27FC236}">
              <a16:creationId xmlns:a16="http://schemas.microsoft.com/office/drawing/2014/main" id="{75EEF27E-2BF1-4184-81E8-3F347C7869A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824" name="Text Box 58">
          <a:extLst>
            <a:ext uri="{FF2B5EF4-FFF2-40B4-BE49-F238E27FC236}">
              <a16:creationId xmlns:a16="http://schemas.microsoft.com/office/drawing/2014/main" id="{638D7B05-785E-41F6-AD83-FDFB6A38BDD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825" name="Text Box 59">
          <a:extLst>
            <a:ext uri="{FF2B5EF4-FFF2-40B4-BE49-F238E27FC236}">
              <a16:creationId xmlns:a16="http://schemas.microsoft.com/office/drawing/2014/main" id="{6206FDBE-67B9-460F-B553-CE4085A13D6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826" name="Text Box 60">
          <a:extLst>
            <a:ext uri="{FF2B5EF4-FFF2-40B4-BE49-F238E27FC236}">
              <a16:creationId xmlns:a16="http://schemas.microsoft.com/office/drawing/2014/main" id="{D24EE587-318C-43E3-80A9-CCB4971ABF9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827" name="Text Box 61">
          <a:extLst>
            <a:ext uri="{FF2B5EF4-FFF2-40B4-BE49-F238E27FC236}">
              <a16:creationId xmlns:a16="http://schemas.microsoft.com/office/drawing/2014/main" id="{4425447B-561B-405C-A5EB-8B68040E1EC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828" name="Text Box 62">
          <a:extLst>
            <a:ext uri="{FF2B5EF4-FFF2-40B4-BE49-F238E27FC236}">
              <a16:creationId xmlns:a16="http://schemas.microsoft.com/office/drawing/2014/main" id="{F9ABF87D-F404-4AF2-BB71-FE254E5C479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829" name="Text Box 63">
          <a:extLst>
            <a:ext uri="{FF2B5EF4-FFF2-40B4-BE49-F238E27FC236}">
              <a16:creationId xmlns:a16="http://schemas.microsoft.com/office/drawing/2014/main" id="{E6CDFCA0-F050-4335-946B-6FDDB4DA5E5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830" name="Text Box 64">
          <a:extLst>
            <a:ext uri="{FF2B5EF4-FFF2-40B4-BE49-F238E27FC236}">
              <a16:creationId xmlns:a16="http://schemas.microsoft.com/office/drawing/2014/main" id="{2CE93F5C-3711-4E3F-A314-8D7F1C5A2EC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831" name="Text Box 66">
          <a:extLst>
            <a:ext uri="{FF2B5EF4-FFF2-40B4-BE49-F238E27FC236}">
              <a16:creationId xmlns:a16="http://schemas.microsoft.com/office/drawing/2014/main" id="{3C53B3A9-7FE3-45C4-B89C-0E335D9606E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832" name="Text Box 67">
          <a:extLst>
            <a:ext uri="{FF2B5EF4-FFF2-40B4-BE49-F238E27FC236}">
              <a16:creationId xmlns:a16="http://schemas.microsoft.com/office/drawing/2014/main" id="{E61577C0-84C5-47E0-8BE7-DEAC51E830A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833" name="Text Box 68">
          <a:extLst>
            <a:ext uri="{FF2B5EF4-FFF2-40B4-BE49-F238E27FC236}">
              <a16:creationId xmlns:a16="http://schemas.microsoft.com/office/drawing/2014/main" id="{3CF607BD-2996-4868-A80B-25F1162A73B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834" name="Text Box 69">
          <a:extLst>
            <a:ext uri="{FF2B5EF4-FFF2-40B4-BE49-F238E27FC236}">
              <a16:creationId xmlns:a16="http://schemas.microsoft.com/office/drawing/2014/main" id="{364D0271-EBCB-4D47-84E8-B96A64FBC5A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835" name="Text Box 70">
          <a:extLst>
            <a:ext uri="{FF2B5EF4-FFF2-40B4-BE49-F238E27FC236}">
              <a16:creationId xmlns:a16="http://schemas.microsoft.com/office/drawing/2014/main" id="{C919C319-8F8B-41F7-B7B4-B6E7E3EFBDD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836" name="Text Box 71">
          <a:extLst>
            <a:ext uri="{FF2B5EF4-FFF2-40B4-BE49-F238E27FC236}">
              <a16:creationId xmlns:a16="http://schemas.microsoft.com/office/drawing/2014/main" id="{0CBCE144-503F-4B8B-A5D9-AAD6F8C7E55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837" name="Text Box 72">
          <a:extLst>
            <a:ext uri="{FF2B5EF4-FFF2-40B4-BE49-F238E27FC236}">
              <a16:creationId xmlns:a16="http://schemas.microsoft.com/office/drawing/2014/main" id="{CDCF8CFA-5A7F-4DE4-B614-EA6805414AC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838" name="Text Box 73">
          <a:extLst>
            <a:ext uri="{FF2B5EF4-FFF2-40B4-BE49-F238E27FC236}">
              <a16:creationId xmlns:a16="http://schemas.microsoft.com/office/drawing/2014/main" id="{6E324AC5-507C-4721-B7CB-D0763417332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839" name="Text Box 74">
          <a:extLst>
            <a:ext uri="{FF2B5EF4-FFF2-40B4-BE49-F238E27FC236}">
              <a16:creationId xmlns:a16="http://schemas.microsoft.com/office/drawing/2014/main" id="{7331D555-7E2B-4BA4-BCFB-B7BBED66F67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840" name="Text Box 75">
          <a:extLst>
            <a:ext uri="{FF2B5EF4-FFF2-40B4-BE49-F238E27FC236}">
              <a16:creationId xmlns:a16="http://schemas.microsoft.com/office/drawing/2014/main" id="{7CBDFFE9-FAB5-4BB6-BD89-89E298BDF6D3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841" name="Text Box 77">
          <a:extLst>
            <a:ext uri="{FF2B5EF4-FFF2-40B4-BE49-F238E27FC236}">
              <a16:creationId xmlns:a16="http://schemas.microsoft.com/office/drawing/2014/main" id="{3BC9329D-99DB-46A8-8187-B2C7333C0809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842" name="Text Box 78">
          <a:extLst>
            <a:ext uri="{FF2B5EF4-FFF2-40B4-BE49-F238E27FC236}">
              <a16:creationId xmlns:a16="http://schemas.microsoft.com/office/drawing/2014/main" id="{EC176DC3-2FF0-4B34-94DC-CB515AED0E0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843" name="Text Box 80">
          <a:extLst>
            <a:ext uri="{FF2B5EF4-FFF2-40B4-BE49-F238E27FC236}">
              <a16:creationId xmlns:a16="http://schemas.microsoft.com/office/drawing/2014/main" id="{344F3AC8-AA7A-46D2-AD16-CA733FC8CAB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844" name="Text Box 81">
          <a:extLst>
            <a:ext uri="{FF2B5EF4-FFF2-40B4-BE49-F238E27FC236}">
              <a16:creationId xmlns:a16="http://schemas.microsoft.com/office/drawing/2014/main" id="{E9C32872-F6CA-431C-9E92-FFC0E13D300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845" name="Text Box 39">
          <a:extLst>
            <a:ext uri="{FF2B5EF4-FFF2-40B4-BE49-F238E27FC236}">
              <a16:creationId xmlns:a16="http://schemas.microsoft.com/office/drawing/2014/main" id="{2851E4EF-ED09-4ECD-9B20-E5C4DDF03AFA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846" name="Text Box 40">
          <a:extLst>
            <a:ext uri="{FF2B5EF4-FFF2-40B4-BE49-F238E27FC236}">
              <a16:creationId xmlns:a16="http://schemas.microsoft.com/office/drawing/2014/main" id="{38A1559C-5F5D-4033-8734-CC00E8FAC0E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847" name="Text Box 41">
          <a:extLst>
            <a:ext uri="{FF2B5EF4-FFF2-40B4-BE49-F238E27FC236}">
              <a16:creationId xmlns:a16="http://schemas.microsoft.com/office/drawing/2014/main" id="{C10CCCAE-ED32-46A4-BEB8-153C95BA37D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848" name="Text Box 42">
          <a:extLst>
            <a:ext uri="{FF2B5EF4-FFF2-40B4-BE49-F238E27FC236}">
              <a16:creationId xmlns:a16="http://schemas.microsoft.com/office/drawing/2014/main" id="{5172FDB1-40A5-49FF-972B-8F1FB119287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849" name="Text Box 43">
          <a:extLst>
            <a:ext uri="{FF2B5EF4-FFF2-40B4-BE49-F238E27FC236}">
              <a16:creationId xmlns:a16="http://schemas.microsoft.com/office/drawing/2014/main" id="{E322C05D-8EC9-4C01-BDD7-D2318FD3BC2E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850" name="Text Box 44">
          <a:extLst>
            <a:ext uri="{FF2B5EF4-FFF2-40B4-BE49-F238E27FC236}">
              <a16:creationId xmlns:a16="http://schemas.microsoft.com/office/drawing/2014/main" id="{8CB0A50F-1ED2-491E-BFC2-52F81413E98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851" name="Text Box 45">
          <a:extLst>
            <a:ext uri="{FF2B5EF4-FFF2-40B4-BE49-F238E27FC236}">
              <a16:creationId xmlns:a16="http://schemas.microsoft.com/office/drawing/2014/main" id="{9F48105D-AA0F-46D5-B055-F34AC09EDCF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852" name="Text Box 46">
          <a:extLst>
            <a:ext uri="{FF2B5EF4-FFF2-40B4-BE49-F238E27FC236}">
              <a16:creationId xmlns:a16="http://schemas.microsoft.com/office/drawing/2014/main" id="{DC27FF53-5E8E-4A49-807D-218FF74BFD75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853" name="Text Box 47">
          <a:extLst>
            <a:ext uri="{FF2B5EF4-FFF2-40B4-BE49-F238E27FC236}">
              <a16:creationId xmlns:a16="http://schemas.microsoft.com/office/drawing/2014/main" id="{E50DD106-4533-4DCA-B4F3-A887D61E65A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854" name="Text Box 48">
          <a:extLst>
            <a:ext uri="{FF2B5EF4-FFF2-40B4-BE49-F238E27FC236}">
              <a16:creationId xmlns:a16="http://schemas.microsoft.com/office/drawing/2014/main" id="{477105C0-8DC9-49AC-B88B-66E88CABB21C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855" name="Text Box 55">
          <a:extLst>
            <a:ext uri="{FF2B5EF4-FFF2-40B4-BE49-F238E27FC236}">
              <a16:creationId xmlns:a16="http://schemas.microsoft.com/office/drawing/2014/main" id="{2276F2EC-F947-4EFF-B3F0-79D39B867BD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856" name="Text Box 56">
          <a:extLst>
            <a:ext uri="{FF2B5EF4-FFF2-40B4-BE49-F238E27FC236}">
              <a16:creationId xmlns:a16="http://schemas.microsoft.com/office/drawing/2014/main" id="{5C3FE257-CC91-4767-BA10-4A901E3DFD8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857" name="Text Box 57">
          <a:extLst>
            <a:ext uri="{FF2B5EF4-FFF2-40B4-BE49-F238E27FC236}">
              <a16:creationId xmlns:a16="http://schemas.microsoft.com/office/drawing/2014/main" id="{64960019-BE3F-4B8E-A43E-E0D72909B4F2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858" name="Text Box 58">
          <a:extLst>
            <a:ext uri="{FF2B5EF4-FFF2-40B4-BE49-F238E27FC236}">
              <a16:creationId xmlns:a16="http://schemas.microsoft.com/office/drawing/2014/main" id="{FD440C7D-F947-4973-8012-BCDE986ECEB6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859" name="Text Box 59">
          <a:extLst>
            <a:ext uri="{FF2B5EF4-FFF2-40B4-BE49-F238E27FC236}">
              <a16:creationId xmlns:a16="http://schemas.microsoft.com/office/drawing/2014/main" id="{1FB90FB2-45C5-4C29-8ADA-1C17D51B64E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860" name="Text Box 60">
          <a:extLst>
            <a:ext uri="{FF2B5EF4-FFF2-40B4-BE49-F238E27FC236}">
              <a16:creationId xmlns:a16="http://schemas.microsoft.com/office/drawing/2014/main" id="{DE32C3BA-3595-436B-AC03-33D42A5C2C4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861" name="Text Box 61">
          <a:extLst>
            <a:ext uri="{FF2B5EF4-FFF2-40B4-BE49-F238E27FC236}">
              <a16:creationId xmlns:a16="http://schemas.microsoft.com/office/drawing/2014/main" id="{A0D06E02-2795-4E8F-A89E-1836B93036A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862" name="Text Box 62">
          <a:extLst>
            <a:ext uri="{FF2B5EF4-FFF2-40B4-BE49-F238E27FC236}">
              <a16:creationId xmlns:a16="http://schemas.microsoft.com/office/drawing/2014/main" id="{3205399F-351A-40B0-8CED-F8DD97637BB4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863" name="Text Box 63">
          <a:extLst>
            <a:ext uri="{FF2B5EF4-FFF2-40B4-BE49-F238E27FC236}">
              <a16:creationId xmlns:a16="http://schemas.microsoft.com/office/drawing/2014/main" id="{7468D0D5-D2E6-480A-9E59-0FF682EF5C0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864" name="Text Box 64">
          <a:extLst>
            <a:ext uri="{FF2B5EF4-FFF2-40B4-BE49-F238E27FC236}">
              <a16:creationId xmlns:a16="http://schemas.microsoft.com/office/drawing/2014/main" id="{85D31879-2324-4480-9D3A-7E1274E54B87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865" name="Text Box 66">
          <a:extLst>
            <a:ext uri="{FF2B5EF4-FFF2-40B4-BE49-F238E27FC236}">
              <a16:creationId xmlns:a16="http://schemas.microsoft.com/office/drawing/2014/main" id="{0097C342-F218-42E3-BFED-0962A3E75600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866" name="Text Box 67">
          <a:extLst>
            <a:ext uri="{FF2B5EF4-FFF2-40B4-BE49-F238E27FC236}">
              <a16:creationId xmlns:a16="http://schemas.microsoft.com/office/drawing/2014/main" id="{31BBBDD1-E5E2-4238-A280-C50AD63A934B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867" name="Text Box 68">
          <a:extLst>
            <a:ext uri="{FF2B5EF4-FFF2-40B4-BE49-F238E27FC236}">
              <a16:creationId xmlns:a16="http://schemas.microsoft.com/office/drawing/2014/main" id="{4F88CA07-2C64-43D8-A3B7-069EAEF6F708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868" name="Text Box 69">
          <a:extLst>
            <a:ext uri="{FF2B5EF4-FFF2-40B4-BE49-F238E27FC236}">
              <a16:creationId xmlns:a16="http://schemas.microsoft.com/office/drawing/2014/main" id="{BBFC4422-C5DF-4A8A-AA99-6C633D7D5811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104775" cy="203201"/>
    <xdr:sp macro="" textlink="">
      <xdr:nvSpPr>
        <xdr:cNvPr id="4869" name="Text Box 70">
          <a:extLst>
            <a:ext uri="{FF2B5EF4-FFF2-40B4-BE49-F238E27FC236}">
              <a16:creationId xmlns:a16="http://schemas.microsoft.com/office/drawing/2014/main" id="{43DBFC99-4D66-4C53-A77E-52B4C0950C3D}"/>
            </a:ext>
          </a:extLst>
        </xdr:cNvPr>
        <xdr:cNvSpPr txBox="1">
          <a:spLocks noChangeArrowheads="1"/>
        </xdr:cNvSpPr>
      </xdr:nvSpPr>
      <xdr:spPr bwMode="auto">
        <a:xfrm>
          <a:off x="1371600" y="111261525"/>
          <a:ext cx="104775" cy="203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752475</xdr:colOff>
      <xdr:row>26</xdr:row>
      <xdr:rowOff>0</xdr:rowOff>
    </xdr:from>
    <xdr:ext cx="2133600" cy="141075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2D0B437-5BB4-46A6-AEF7-CFA6C6E21CBF}"/>
            </a:ext>
          </a:extLst>
        </xdr:cNvPr>
        <xdr:cNvSpPr txBox="1"/>
      </xdr:nvSpPr>
      <xdr:spPr>
        <a:xfrm>
          <a:off x="752475" y="4705350"/>
          <a:ext cx="2133600" cy="141075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Prepared by: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ROLAN M GUSINALEM</a:t>
          </a: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Major,       (SC)          PA  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Chief, PBB, OG6 </a:t>
          </a:r>
        </a:p>
      </xdr:txBody>
    </xdr:sp>
    <xdr:clientData/>
  </xdr:oneCellAnchor>
  <xdr:oneCellAnchor>
    <xdr:from>
      <xdr:col>12</xdr:col>
      <xdr:colOff>257175</xdr:colOff>
      <xdr:row>26</xdr:row>
      <xdr:rowOff>0</xdr:rowOff>
    </xdr:from>
    <xdr:ext cx="3070972" cy="112466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905BB1F-2E9C-47A3-8BEE-CB59A089B978}"/>
            </a:ext>
          </a:extLst>
        </xdr:cNvPr>
        <xdr:cNvSpPr txBox="1"/>
      </xdr:nvSpPr>
      <xdr:spPr>
        <a:xfrm>
          <a:off x="10944225" y="4705350"/>
          <a:ext cx="3070972" cy="11246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Approved by:</a:t>
          </a:r>
        </a:p>
        <a:p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             </a:t>
          </a:r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CONSTANCIO M ESPINA II</a:t>
          </a:r>
        </a:p>
        <a:p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             Colonel     GSC   (SC)     PA</a:t>
          </a:r>
        </a:p>
        <a:p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             AC of S for C4S, G6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T49"/>
  <sheetViews>
    <sheetView zoomScale="80" zoomScaleNormal="80" zoomScaleSheetLayoutView="100" workbookViewId="0">
      <selection activeCell="S21" sqref="S21"/>
    </sheetView>
  </sheetViews>
  <sheetFormatPr defaultColWidth="8.85546875" defaultRowHeight="12.75" x14ac:dyDescent="0.25"/>
  <cols>
    <col min="1" max="1" width="5.42578125" style="10" customWidth="1"/>
    <col min="2" max="2" width="15.28515625" style="10" customWidth="1"/>
    <col min="3" max="3" width="25.42578125" style="8" customWidth="1"/>
    <col min="4" max="4" width="8.85546875" style="10" customWidth="1"/>
    <col min="5" max="5" width="15.42578125" style="10" customWidth="1"/>
    <col min="6" max="6" width="10" style="10" customWidth="1"/>
    <col min="7" max="7" width="10.42578125" style="10" customWidth="1"/>
    <col min="8" max="8" width="9.5703125" style="10" customWidth="1"/>
    <col min="9" max="9" width="9.28515625" style="3" customWidth="1"/>
    <col min="10" max="10" width="9.5703125" style="3" customWidth="1"/>
    <col min="11" max="11" width="16.7109375" style="3" customWidth="1"/>
    <col min="12" max="12" width="17.28515625" style="10" customWidth="1"/>
    <col min="13" max="13" width="17.7109375" style="3" customWidth="1"/>
    <col min="14" max="14" width="25" style="11" customWidth="1"/>
    <col min="15" max="15" width="8.85546875" style="3"/>
    <col min="16" max="16" width="15.140625" style="3" bestFit="1" customWidth="1"/>
    <col min="17" max="17" width="16.28515625" style="3" bestFit="1" customWidth="1"/>
    <col min="18" max="16384" width="8.85546875" style="3"/>
  </cols>
  <sheetData>
    <row r="1" spans="1:14" ht="12.75" customHeight="1" x14ac:dyDescent="0.25">
      <c r="A1" s="223" t="s">
        <v>9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</row>
    <row r="2" spans="1:14" ht="12.75" customHeight="1" x14ac:dyDescent="0.25">
      <c r="A2" s="224" t="s">
        <v>39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</row>
    <row r="3" spans="1:14" ht="12.75" customHeight="1" x14ac:dyDescent="0.25">
      <c r="A3" s="223" t="s">
        <v>10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</row>
    <row r="4" spans="1:14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191" t="s">
        <v>574</v>
      </c>
      <c r="N4" s="5"/>
    </row>
    <row r="5" spans="1:14" x14ac:dyDescent="0.25">
      <c r="A5" s="225" t="s">
        <v>101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</row>
    <row r="6" spans="1:14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36" customHeight="1" x14ac:dyDescent="0.25">
      <c r="A7" s="226" t="s">
        <v>11</v>
      </c>
      <c r="B7" s="227" t="s">
        <v>35</v>
      </c>
      <c r="C7" s="227" t="s">
        <v>36</v>
      </c>
      <c r="D7" s="227" t="s">
        <v>37</v>
      </c>
      <c r="E7" s="226" t="s">
        <v>38</v>
      </c>
      <c r="F7" s="226" t="s">
        <v>13</v>
      </c>
      <c r="G7" s="226"/>
      <c r="H7" s="226"/>
      <c r="I7" s="226"/>
      <c r="J7" s="226" t="s">
        <v>14</v>
      </c>
      <c r="K7" s="226" t="s">
        <v>15</v>
      </c>
      <c r="L7" s="226"/>
      <c r="M7" s="226"/>
      <c r="N7" s="33" t="s">
        <v>16</v>
      </c>
    </row>
    <row r="8" spans="1:14" ht="43.5" customHeight="1" x14ac:dyDescent="0.25">
      <c r="A8" s="226"/>
      <c r="B8" s="227"/>
      <c r="C8" s="227"/>
      <c r="D8" s="227"/>
      <c r="E8" s="226"/>
      <c r="F8" s="33" t="s">
        <v>17</v>
      </c>
      <c r="G8" s="33" t="s">
        <v>18</v>
      </c>
      <c r="H8" s="33" t="s">
        <v>19</v>
      </c>
      <c r="I8" s="33" t="s">
        <v>20</v>
      </c>
      <c r="J8" s="226"/>
      <c r="K8" s="33" t="s">
        <v>6</v>
      </c>
      <c r="L8" s="33" t="s">
        <v>5</v>
      </c>
      <c r="M8" s="33" t="s">
        <v>7</v>
      </c>
      <c r="N8" s="33" t="s">
        <v>21</v>
      </c>
    </row>
    <row r="9" spans="1:14" x14ac:dyDescent="0.25">
      <c r="A9" s="6">
        <v>1</v>
      </c>
      <c r="B9" s="6">
        <v>2</v>
      </c>
      <c r="C9" s="6">
        <v>3</v>
      </c>
      <c r="D9" s="6">
        <v>4</v>
      </c>
      <c r="E9" s="6">
        <v>6</v>
      </c>
      <c r="F9" s="6">
        <v>7</v>
      </c>
      <c r="G9" s="6">
        <v>8</v>
      </c>
      <c r="H9" s="6">
        <v>9</v>
      </c>
      <c r="I9" s="6">
        <v>10</v>
      </c>
      <c r="J9" s="6">
        <v>11</v>
      </c>
      <c r="K9" s="6">
        <v>12</v>
      </c>
      <c r="L9" s="6">
        <v>13</v>
      </c>
      <c r="M9" s="6">
        <v>14</v>
      </c>
      <c r="N9" s="6">
        <v>15</v>
      </c>
    </row>
    <row r="10" spans="1:14" x14ac:dyDescent="0.25">
      <c r="A10" s="6">
        <v>2</v>
      </c>
      <c r="B10" s="6"/>
      <c r="C10" s="27" t="s">
        <v>78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25.5" x14ac:dyDescent="0.25">
      <c r="A11" s="6">
        <v>3</v>
      </c>
      <c r="B11" s="61" t="s">
        <v>99</v>
      </c>
      <c r="C11" s="57" t="s">
        <v>102</v>
      </c>
      <c r="D11" s="6" t="s">
        <v>541</v>
      </c>
      <c r="E11" s="59" t="s">
        <v>40</v>
      </c>
      <c r="F11" s="40">
        <v>44958</v>
      </c>
      <c r="G11" s="40" t="s">
        <v>86</v>
      </c>
      <c r="H11" s="40">
        <v>44958</v>
      </c>
      <c r="I11" s="40">
        <v>44958</v>
      </c>
      <c r="J11" s="6" t="s">
        <v>83</v>
      </c>
      <c r="K11" s="63">
        <f>L11</f>
        <v>11540300</v>
      </c>
      <c r="L11" s="62">
        <f>PPMP!H10</f>
        <v>11540300</v>
      </c>
      <c r="M11" s="6"/>
      <c r="N11" s="137" t="s">
        <v>90</v>
      </c>
    </row>
    <row r="12" spans="1:14" ht="25.5" x14ac:dyDescent="0.25">
      <c r="A12" s="6">
        <v>4</v>
      </c>
      <c r="B12" s="61" t="s">
        <v>547</v>
      </c>
      <c r="C12" s="111" t="s">
        <v>549</v>
      </c>
      <c r="D12" s="6" t="s">
        <v>540</v>
      </c>
      <c r="E12" s="59" t="s">
        <v>40</v>
      </c>
      <c r="F12" s="40">
        <v>44958</v>
      </c>
      <c r="G12" s="40" t="s">
        <v>86</v>
      </c>
      <c r="H12" s="40">
        <v>44958</v>
      </c>
      <c r="I12" s="40">
        <v>44958</v>
      </c>
      <c r="J12" s="6" t="s">
        <v>83</v>
      </c>
      <c r="K12" s="63">
        <f t="shared" ref="K12:K26" si="0">L12</f>
        <v>200000</v>
      </c>
      <c r="L12" s="62">
        <f>PPMP!H292</f>
        <v>200000</v>
      </c>
      <c r="M12" s="6"/>
      <c r="N12" s="137" t="s">
        <v>90</v>
      </c>
    </row>
    <row r="13" spans="1:14" ht="25.5" x14ac:dyDescent="0.25">
      <c r="A13" s="6">
        <v>5</v>
      </c>
      <c r="B13" s="61" t="s">
        <v>75</v>
      </c>
      <c r="C13" s="111" t="s">
        <v>82</v>
      </c>
      <c r="D13" s="6" t="s">
        <v>541</v>
      </c>
      <c r="E13" s="59" t="s">
        <v>557</v>
      </c>
      <c r="F13" s="40">
        <v>44835</v>
      </c>
      <c r="G13" s="40">
        <v>44866</v>
      </c>
      <c r="H13" s="40">
        <v>44896</v>
      </c>
      <c r="I13" s="40">
        <v>44927</v>
      </c>
      <c r="J13" s="6" t="s">
        <v>83</v>
      </c>
      <c r="K13" s="63">
        <f t="shared" si="0"/>
        <v>6500000</v>
      </c>
      <c r="L13" s="62">
        <f>PPMP!H295</f>
        <v>6500000</v>
      </c>
      <c r="M13" s="6"/>
      <c r="N13" s="137" t="s">
        <v>560</v>
      </c>
    </row>
    <row r="14" spans="1:14" ht="25.5" x14ac:dyDescent="0.25">
      <c r="A14" s="6">
        <v>6</v>
      </c>
      <c r="B14" s="61" t="s">
        <v>75</v>
      </c>
      <c r="C14" s="111" t="s">
        <v>82</v>
      </c>
      <c r="D14" s="6" t="s">
        <v>541</v>
      </c>
      <c r="E14" s="59" t="s">
        <v>40</v>
      </c>
      <c r="F14" s="40">
        <v>44958</v>
      </c>
      <c r="G14" s="40" t="s">
        <v>86</v>
      </c>
      <c r="H14" s="40">
        <v>44958</v>
      </c>
      <c r="I14" s="40">
        <v>44958</v>
      </c>
      <c r="J14" s="6" t="s">
        <v>83</v>
      </c>
      <c r="K14" s="63">
        <f t="shared" si="0"/>
        <v>18062000</v>
      </c>
      <c r="L14" s="62">
        <f>PPMP!H305</f>
        <v>18062000</v>
      </c>
      <c r="M14" s="6"/>
      <c r="N14" s="137" t="s">
        <v>90</v>
      </c>
    </row>
    <row r="15" spans="1:14" ht="25.5" x14ac:dyDescent="0.25">
      <c r="A15" s="6">
        <v>7</v>
      </c>
      <c r="B15" s="61" t="s">
        <v>74</v>
      </c>
      <c r="C15" s="111" t="s">
        <v>81</v>
      </c>
      <c r="D15" s="6" t="s">
        <v>541</v>
      </c>
      <c r="E15" s="59" t="s">
        <v>557</v>
      </c>
      <c r="F15" s="40">
        <v>44835</v>
      </c>
      <c r="G15" s="40">
        <v>44866</v>
      </c>
      <c r="H15" s="40">
        <v>44896</v>
      </c>
      <c r="I15" s="40">
        <v>44927</v>
      </c>
      <c r="J15" s="6" t="s">
        <v>83</v>
      </c>
      <c r="K15" s="63">
        <f t="shared" si="0"/>
        <v>3000000</v>
      </c>
      <c r="L15" s="62">
        <f>PPMP!H391</f>
        <v>3000000</v>
      </c>
      <c r="M15" s="6"/>
      <c r="N15" s="137" t="s">
        <v>560</v>
      </c>
    </row>
    <row r="16" spans="1:14" ht="25.5" x14ac:dyDescent="0.25">
      <c r="A16" s="6">
        <v>8</v>
      </c>
      <c r="B16" s="61" t="s">
        <v>74</v>
      </c>
      <c r="C16" s="111" t="s">
        <v>81</v>
      </c>
      <c r="D16" s="6" t="s">
        <v>543</v>
      </c>
      <c r="E16" s="59" t="s">
        <v>557</v>
      </c>
      <c r="F16" s="40">
        <v>44949</v>
      </c>
      <c r="G16" s="40">
        <v>44615</v>
      </c>
      <c r="H16" s="40">
        <v>44643</v>
      </c>
      <c r="I16" s="40">
        <v>44674</v>
      </c>
      <c r="J16" s="6" t="s">
        <v>83</v>
      </c>
      <c r="K16" s="63">
        <f t="shared" si="0"/>
        <v>5211928</v>
      </c>
      <c r="L16" s="62">
        <f>PPMP!H395</f>
        <v>5211928</v>
      </c>
      <c r="M16" s="6"/>
      <c r="N16" s="137" t="s">
        <v>90</v>
      </c>
    </row>
    <row r="17" spans="1:17" ht="25.5" x14ac:dyDescent="0.25">
      <c r="A17" s="6">
        <v>9</v>
      </c>
      <c r="B17" s="61" t="s">
        <v>74</v>
      </c>
      <c r="C17" s="111" t="s">
        <v>81</v>
      </c>
      <c r="D17" s="6" t="s">
        <v>541</v>
      </c>
      <c r="E17" s="59" t="s">
        <v>40</v>
      </c>
      <c r="F17" s="40">
        <v>44958</v>
      </c>
      <c r="G17" s="40" t="s">
        <v>86</v>
      </c>
      <c r="H17" s="40">
        <v>44958</v>
      </c>
      <c r="I17" s="40">
        <v>44958</v>
      </c>
      <c r="J17" s="6" t="s">
        <v>83</v>
      </c>
      <c r="K17" s="63">
        <f t="shared" si="0"/>
        <v>8274727.9979999997</v>
      </c>
      <c r="L17" s="62">
        <f>PPMP!H398</f>
        <v>8274727.9979999997</v>
      </c>
      <c r="M17" s="6"/>
      <c r="N17" s="137" t="s">
        <v>90</v>
      </c>
    </row>
    <row r="18" spans="1:17" ht="39.75" customHeight="1" x14ac:dyDescent="0.25">
      <c r="A18" s="6">
        <v>10</v>
      </c>
      <c r="B18" s="61" t="s">
        <v>76</v>
      </c>
      <c r="C18" s="111" t="s">
        <v>89</v>
      </c>
      <c r="D18" s="6" t="s">
        <v>541</v>
      </c>
      <c r="E18" s="59" t="s">
        <v>40</v>
      </c>
      <c r="F18" s="40">
        <v>44958</v>
      </c>
      <c r="G18" s="40" t="s">
        <v>86</v>
      </c>
      <c r="H18" s="40">
        <v>44958</v>
      </c>
      <c r="I18" s="40">
        <v>44958</v>
      </c>
      <c r="J18" s="6" t="s">
        <v>83</v>
      </c>
      <c r="K18" s="63">
        <f t="shared" si="0"/>
        <v>7500000</v>
      </c>
      <c r="L18" s="62">
        <f>PPMP!H426</f>
        <v>7500000</v>
      </c>
      <c r="M18" s="6"/>
      <c r="N18" s="137" t="s">
        <v>90</v>
      </c>
    </row>
    <row r="19" spans="1:17" ht="25.5" x14ac:dyDescent="0.25">
      <c r="A19" s="6">
        <v>11</v>
      </c>
      <c r="B19" s="61" t="s">
        <v>95</v>
      </c>
      <c r="C19" s="111" t="s">
        <v>96</v>
      </c>
      <c r="D19" s="6" t="s">
        <v>540</v>
      </c>
      <c r="E19" s="59" t="s">
        <v>40</v>
      </c>
      <c r="F19" s="40">
        <v>44958</v>
      </c>
      <c r="G19" s="40" t="s">
        <v>86</v>
      </c>
      <c r="H19" s="40">
        <v>44958</v>
      </c>
      <c r="I19" s="40">
        <v>44958</v>
      </c>
      <c r="J19" s="6" t="s">
        <v>83</v>
      </c>
      <c r="K19" s="63">
        <f t="shared" si="0"/>
        <v>6631195</v>
      </c>
      <c r="L19" s="62">
        <f>PPMP!H444</f>
        <v>6631195</v>
      </c>
      <c r="M19" s="6"/>
      <c r="N19" s="137" t="s">
        <v>90</v>
      </c>
    </row>
    <row r="20" spans="1:17" ht="25.5" x14ac:dyDescent="0.25">
      <c r="A20" s="6">
        <v>12</v>
      </c>
      <c r="B20" s="61" t="s">
        <v>79</v>
      </c>
      <c r="C20" s="111" t="s">
        <v>84</v>
      </c>
      <c r="D20" s="6" t="s">
        <v>542</v>
      </c>
      <c r="E20" s="59" t="s">
        <v>73</v>
      </c>
      <c r="F20" s="40" t="s">
        <v>86</v>
      </c>
      <c r="G20" s="40" t="s">
        <v>86</v>
      </c>
      <c r="H20" s="40">
        <v>44958</v>
      </c>
      <c r="I20" s="40">
        <v>44958</v>
      </c>
      <c r="J20" s="6" t="s">
        <v>83</v>
      </c>
      <c r="K20" s="63">
        <f t="shared" si="0"/>
        <v>37334164</v>
      </c>
      <c r="L20" s="62">
        <f>PPMP!H498</f>
        <v>37334164</v>
      </c>
      <c r="M20" s="6"/>
      <c r="N20" s="137" t="s">
        <v>90</v>
      </c>
    </row>
    <row r="21" spans="1:17" ht="25.5" x14ac:dyDescent="0.25">
      <c r="A21" s="6">
        <v>13</v>
      </c>
      <c r="B21" s="61" t="s">
        <v>79</v>
      </c>
      <c r="C21" s="111" t="s">
        <v>84</v>
      </c>
      <c r="D21" s="6" t="s">
        <v>541</v>
      </c>
      <c r="E21" s="59" t="s">
        <v>40</v>
      </c>
      <c r="F21" s="40" t="s">
        <v>86</v>
      </c>
      <c r="G21" s="40" t="s">
        <v>86</v>
      </c>
      <c r="H21" s="40">
        <v>44958</v>
      </c>
      <c r="I21" s="40">
        <v>44958</v>
      </c>
      <c r="J21" s="6" t="s">
        <v>83</v>
      </c>
      <c r="K21" s="63">
        <f t="shared" si="0"/>
        <v>480000</v>
      </c>
      <c r="L21" s="62">
        <f>PPMP!H507</f>
        <v>480000</v>
      </c>
      <c r="M21" s="6"/>
      <c r="N21" s="137" t="s">
        <v>90</v>
      </c>
    </row>
    <row r="22" spans="1:17" ht="38.25" x14ac:dyDescent="0.25">
      <c r="A22" s="6">
        <v>14</v>
      </c>
      <c r="B22" s="61" t="s">
        <v>80</v>
      </c>
      <c r="C22" s="111" t="s">
        <v>85</v>
      </c>
      <c r="D22" s="6" t="s">
        <v>542</v>
      </c>
      <c r="E22" s="59" t="s">
        <v>73</v>
      </c>
      <c r="F22" s="40" t="s">
        <v>86</v>
      </c>
      <c r="G22" s="40" t="s">
        <v>86</v>
      </c>
      <c r="H22" s="40">
        <v>44958</v>
      </c>
      <c r="I22" s="40">
        <v>44958</v>
      </c>
      <c r="J22" s="6" t="s">
        <v>83</v>
      </c>
      <c r="K22" s="63">
        <f t="shared" si="0"/>
        <v>16084800</v>
      </c>
      <c r="L22" s="62">
        <f>PPMP!H510</f>
        <v>16084800</v>
      </c>
      <c r="M22" s="6"/>
      <c r="N22" s="137" t="s">
        <v>90</v>
      </c>
    </row>
    <row r="23" spans="1:17" ht="25.5" x14ac:dyDescent="0.25">
      <c r="A23" s="6">
        <v>15</v>
      </c>
      <c r="B23" s="61" t="s">
        <v>492</v>
      </c>
      <c r="C23" s="111" t="s">
        <v>491</v>
      </c>
      <c r="D23" s="6" t="s">
        <v>542</v>
      </c>
      <c r="E23" s="59" t="s">
        <v>73</v>
      </c>
      <c r="F23" s="40" t="s">
        <v>86</v>
      </c>
      <c r="G23" s="40" t="s">
        <v>86</v>
      </c>
      <c r="H23" s="40">
        <v>44958</v>
      </c>
      <c r="I23" s="40">
        <v>44958</v>
      </c>
      <c r="J23" s="6" t="s">
        <v>83</v>
      </c>
      <c r="K23" s="63">
        <f t="shared" si="0"/>
        <v>1650000</v>
      </c>
      <c r="L23" s="62">
        <f>PPMP!H513</f>
        <v>1650000</v>
      </c>
      <c r="M23" s="6"/>
      <c r="N23" s="137" t="s">
        <v>90</v>
      </c>
    </row>
    <row r="24" spans="1:17" ht="25.5" x14ac:dyDescent="0.25">
      <c r="A24" s="6">
        <v>16</v>
      </c>
      <c r="B24" s="61" t="s">
        <v>100</v>
      </c>
      <c r="C24" s="111" t="s">
        <v>496</v>
      </c>
      <c r="D24" s="6" t="s">
        <v>541</v>
      </c>
      <c r="E24" s="59" t="s">
        <v>557</v>
      </c>
      <c r="F24" s="40">
        <v>44835</v>
      </c>
      <c r="G24" s="40">
        <v>44866</v>
      </c>
      <c r="H24" s="40">
        <v>44896</v>
      </c>
      <c r="I24" s="40">
        <v>44927</v>
      </c>
      <c r="J24" s="6" t="s">
        <v>83</v>
      </c>
      <c r="K24" s="63">
        <f t="shared" si="0"/>
        <v>30652114.999999996</v>
      </c>
      <c r="L24" s="62">
        <f>PPMP!H516</f>
        <v>30652114.999999996</v>
      </c>
      <c r="M24" s="6"/>
      <c r="N24" s="137" t="s">
        <v>560</v>
      </c>
    </row>
    <row r="25" spans="1:17" ht="25.5" x14ac:dyDescent="0.25">
      <c r="A25" s="6">
        <v>17</v>
      </c>
      <c r="B25" s="61" t="s">
        <v>71</v>
      </c>
      <c r="C25" s="111" t="s">
        <v>559</v>
      </c>
      <c r="D25" s="6" t="s">
        <v>541</v>
      </c>
      <c r="E25" s="59" t="s">
        <v>40</v>
      </c>
      <c r="F25" s="40">
        <v>44958</v>
      </c>
      <c r="G25" s="40" t="s">
        <v>86</v>
      </c>
      <c r="H25" s="40">
        <v>44958</v>
      </c>
      <c r="I25" s="40">
        <v>44958</v>
      </c>
      <c r="J25" s="6" t="s">
        <v>83</v>
      </c>
      <c r="K25" s="63">
        <f t="shared" si="0"/>
        <v>4594550</v>
      </c>
      <c r="L25" s="62">
        <f>PPMP!H543</f>
        <v>4594550</v>
      </c>
      <c r="M25" s="6"/>
      <c r="N25" s="137" t="s">
        <v>90</v>
      </c>
    </row>
    <row r="26" spans="1:17" ht="25.5" x14ac:dyDescent="0.25">
      <c r="A26" s="6">
        <v>18</v>
      </c>
      <c r="B26" s="61" t="s">
        <v>453</v>
      </c>
      <c r="C26" s="57" t="s">
        <v>452</v>
      </c>
      <c r="D26" s="6" t="s">
        <v>541</v>
      </c>
      <c r="E26" s="59" t="s">
        <v>40</v>
      </c>
      <c r="F26" s="40">
        <v>44958</v>
      </c>
      <c r="G26" s="40" t="s">
        <v>86</v>
      </c>
      <c r="H26" s="40">
        <v>44958</v>
      </c>
      <c r="I26" s="40">
        <v>44958</v>
      </c>
      <c r="J26" s="6" t="s">
        <v>83</v>
      </c>
      <c r="K26" s="63">
        <f t="shared" si="0"/>
        <v>750000</v>
      </c>
      <c r="L26" s="62">
        <f>PPMP!H551</f>
        <v>750000</v>
      </c>
      <c r="M26" s="6"/>
      <c r="N26" s="137" t="s">
        <v>90</v>
      </c>
    </row>
    <row r="27" spans="1:17" x14ac:dyDescent="0.25">
      <c r="A27" s="6">
        <v>19</v>
      </c>
      <c r="B27" s="135"/>
      <c r="C27" s="148" t="s">
        <v>562</v>
      </c>
      <c r="D27" s="6"/>
      <c r="E27" s="59"/>
      <c r="F27" s="40"/>
      <c r="G27" s="40"/>
      <c r="H27" s="40"/>
      <c r="I27" s="40"/>
      <c r="J27" s="6"/>
      <c r="K27" s="63"/>
      <c r="L27" s="63"/>
      <c r="M27" s="6"/>
      <c r="N27" s="137"/>
      <c r="Q27" s="121"/>
    </row>
    <row r="28" spans="1:17" ht="38.25" x14ac:dyDescent="0.25">
      <c r="A28" s="6">
        <v>20</v>
      </c>
      <c r="B28" s="135" t="s">
        <v>462</v>
      </c>
      <c r="C28" s="136" t="s">
        <v>461</v>
      </c>
      <c r="D28" s="6" t="s">
        <v>541</v>
      </c>
      <c r="E28" s="59" t="s">
        <v>264</v>
      </c>
      <c r="F28" s="40">
        <v>44949</v>
      </c>
      <c r="G28" s="40">
        <v>44615</v>
      </c>
      <c r="H28" s="40">
        <v>44643</v>
      </c>
      <c r="I28" s="40">
        <v>44674</v>
      </c>
      <c r="J28" s="6" t="s">
        <v>83</v>
      </c>
      <c r="K28" s="63">
        <f>M28</f>
        <v>14892800</v>
      </c>
      <c r="L28" s="63"/>
      <c r="M28" s="62">
        <f>PPMP!H555</f>
        <v>14892800</v>
      </c>
      <c r="N28" s="137" t="s">
        <v>90</v>
      </c>
      <c r="Q28" s="121"/>
    </row>
    <row r="29" spans="1:17" ht="25.5" x14ac:dyDescent="0.25">
      <c r="A29" s="6">
        <v>21</v>
      </c>
      <c r="B29" s="135" t="s">
        <v>536</v>
      </c>
      <c r="C29" s="136" t="s">
        <v>535</v>
      </c>
      <c r="D29" s="6" t="s">
        <v>541</v>
      </c>
      <c r="E29" s="59" t="s">
        <v>264</v>
      </c>
      <c r="F29" s="40">
        <v>44949</v>
      </c>
      <c r="G29" s="40">
        <v>44615</v>
      </c>
      <c r="H29" s="40">
        <v>44643</v>
      </c>
      <c r="I29" s="40">
        <v>44674</v>
      </c>
      <c r="J29" s="6" t="s">
        <v>83</v>
      </c>
      <c r="K29" s="63">
        <f t="shared" ref="K29:K30" si="1">M29</f>
        <v>2470000</v>
      </c>
      <c r="L29" s="63"/>
      <c r="M29" s="62">
        <f>PPMP!H580</f>
        <v>2470000</v>
      </c>
      <c r="N29" s="137" t="s">
        <v>90</v>
      </c>
      <c r="Q29" s="121"/>
    </row>
    <row r="30" spans="1:17" ht="39.75" customHeight="1" x14ac:dyDescent="0.25">
      <c r="A30" s="6">
        <v>22</v>
      </c>
      <c r="B30" s="192" t="s">
        <v>462</v>
      </c>
      <c r="C30" s="194" t="s">
        <v>461</v>
      </c>
      <c r="D30" s="6" t="s">
        <v>541</v>
      </c>
      <c r="E30" s="59" t="s">
        <v>40</v>
      </c>
      <c r="F30" s="40">
        <v>44949</v>
      </c>
      <c r="G30" s="40">
        <v>44615</v>
      </c>
      <c r="H30" s="40">
        <v>44643</v>
      </c>
      <c r="I30" s="40">
        <v>44674</v>
      </c>
      <c r="J30" s="6" t="s">
        <v>83</v>
      </c>
      <c r="K30" s="63">
        <f t="shared" si="1"/>
        <v>544200</v>
      </c>
      <c r="L30" s="63"/>
      <c r="M30" s="62">
        <f>PPMP!H584</f>
        <v>544200</v>
      </c>
      <c r="N30" s="59" t="s">
        <v>90</v>
      </c>
      <c r="Q30" s="121"/>
    </row>
    <row r="31" spans="1:17" x14ac:dyDescent="0.25">
      <c r="A31" s="195"/>
      <c r="B31" s="196"/>
      <c r="C31" s="197"/>
      <c r="D31" s="195"/>
      <c r="E31" s="198"/>
      <c r="F31" s="199"/>
      <c r="G31" s="199"/>
      <c r="H31" s="199"/>
      <c r="I31" s="199"/>
      <c r="J31" s="195"/>
      <c r="K31" s="200"/>
      <c r="L31" s="200"/>
      <c r="M31" s="201"/>
      <c r="N31" s="198"/>
      <c r="Q31" s="121"/>
    </row>
    <row r="32" spans="1:17" x14ac:dyDescent="0.25">
      <c r="A32" s="6">
        <v>23</v>
      </c>
      <c r="B32" s="192"/>
      <c r="C32" s="193" t="s">
        <v>561</v>
      </c>
      <c r="D32" s="6"/>
      <c r="E32" s="59"/>
      <c r="F32" s="40"/>
      <c r="G32" s="40"/>
      <c r="H32" s="40"/>
      <c r="I32" s="40"/>
      <c r="J32" s="6"/>
      <c r="K32" s="63"/>
      <c r="L32" s="63"/>
      <c r="M32" s="6"/>
      <c r="N32" s="59"/>
      <c r="Q32" s="121"/>
    </row>
    <row r="33" spans="1:20" ht="39.75" customHeight="1" x14ac:dyDescent="0.25">
      <c r="A33" s="6">
        <v>24</v>
      </c>
      <c r="B33" s="192" t="s">
        <v>462</v>
      </c>
      <c r="C33" s="194" t="s">
        <v>461</v>
      </c>
      <c r="D33" s="6" t="s">
        <v>541</v>
      </c>
      <c r="E33" s="59" t="s">
        <v>47</v>
      </c>
      <c r="F33" s="40">
        <v>44949</v>
      </c>
      <c r="G33" s="40">
        <v>44615</v>
      </c>
      <c r="H33" s="40">
        <v>44643</v>
      </c>
      <c r="I33" s="40">
        <v>44674</v>
      </c>
      <c r="J33" s="6" t="s">
        <v>83</v>
      </c>
      <c r="K33" s="63">
        <f>M33</f>
        <v>157432000</v>
      </c>
      <c r="L33" s="63"/>
      <c r="M33" s="62">
        <f>PPMP!H594</f>
        <v>157432000</v>
      </c>
      <c r="N33" s="59" t="s">
        <v>90</v>
      </c>
      <c r="Q33" s="121"/>
    </row>
    <row r="34" spans="1:20" x14ac:dyDescent="0.25">
      <c r="A34" s="190">
        <v>25</v>
      </c>
      <c r="B34" s="185"/>
      <c r="C34" s="186" t="s">
        <v>6</v>
      </c>
      <c r="D34" s="187"/>
      <c r="E34" s="187"/>
      <c r="F34" s="187"/>
      <c r="G34" s="187"/>
      <c r="H34" s="187"/>
      <c r="I34" s="187"/>
      <c r="J34" s="187"/>
      <c r="K34" s="188">
        <f>SUM(K11:K33)</f>
        <v>333804779.99800003</v>
      </c>
      <c r="L34" s="188">
        <f>SUM(L11:L33)</f>
        <v>158465779.998</v>
      </c>
      <c r="M34" s="188">
        <f>SUM(M11:M33)</f>
        <v>175339000</v>
      </c>
      <c r="N34" s="189"/>
    </row>
    <row r="35" spans="1:20" x14ac:dyDescent="0.25">
      <c r="A35" s="222"/>
      <c r="B35" s="222"/>
      <c r="C35" s="222"/>
      <c r="D35" s="222"/>
      <c r="E35" s="222"/>
      <c r="F35" s="222"/>
      <c r="G35" s="222"/>
      <c r="H35" s="222"/>
      <c r="I35" s="8"/>
      <c r="L35" s="9"/>
      <c r="M35" s="9"/>
      <c r="N35" s="9"/>
      <c r="O35" s="9"/>
      <c r="P35" s="9"/>
      <c r="Q35" s="9"/>
      <c r="R35" s="9"/>
      <c r="S35" s="9"/>
      <c r="T35" s="9"/>
    </row>
    <row r="36" spans="1:20" x14ac:dyDescent="0.25">
      <c r="B36" s="30" t="s">
        <v>22</v>
      </c>
      <c r="D36" s="30"/>
      <c r="E36" s="30"/>
      <c r="G36" s="30" t="s">
        <v>23</v>
      </c>
      <c r="J36" s="30"/>
      <c r="K36" s="30"/>
      <c r="L36" s="4"/>
      <c r="M36" s="30" t="s">
        <v>8</v>
      </c>
    </row>
    <row r="37" spans="1:20" x14ac:dyDescent="0.25">
      <c r="J37" s="35"/>
      <c r="K37" s="35"/>
    </row>
    <row r="38" spans="1:20" x14ac:dyDescent="0.25">
      <c r="J38" s="11"/>
      <c r="K38" s="11"/>
    </row>
    <row r="39" spans="1:20" ht="15" customHeight="1" x14ac:dyDescent="0.25">
      <c r="J39" s="10"/>
      <c r="K39" s="10"/>
    </row>
    <row r="40" spans="1:20" x14ac:dyDescent="0.2">
      <c r="B40" s="32" t="s">
        <v>91</v>
      </c>
      <c r="C40" s="41"/>
      <c r="E40" s="28"/>
      <c r="F40" s="3"/>
      <c r="G40" s="107" t="s">
        <v>92</v>
      </c>
      <c r="H40" s="3"/>
      <c r="J40" s="28"/>
      <c r="K40" s="12"/>
      <c r="M40" s="107" t="s">
        <v>88</v>
      </c>
    </row>
    <row r="41" spans="1:20" x14ac:dyDescent="0.25">
      <c r="B41" s="11" t="s">
        <v>97</v>
      </c>
      <c r="C41" s="24"/>
      <c r="D41" s="28"/>
      <c r="E41" s="30"/>
      <c r="F41" s="3"/>
      <c r="G41" s="3" t="s">
        <v>46</v>
      </c>
      <c r="H41" s="3"/>
      <c r="J41" s="30"/>
      <c r="K41" s="30"/>
      <c r="L41" s="28"/>
      <c r="M41" s="3" t="s">
        <v>98</v>
      </c>
    </row>
    <row r="42" spans="1:20" x14ac:dyDescent="0.25">
      <c r="B42" s="11" t="s">
        <v>44</v>
      </c>
      <c r="C42" s="24"/>
      <c r="D42" s="30"/>
      <c r="E42" s="30"/>
      <c r="G42" s="30" t="s">
        <v>72</v>
      </c>
      <c r="J42" s="30"/>
      <c r="K42" s="30"/>
      <c r="L42" s="30"/>
      <c r="M42" s="3" t="s">
        <v>45</v>
      </c>
    </row>
    <row r="43" spans="1:20" x14ac:dyDescent="0.25">
      <c r="O43" s="10"/>
      <c r="P43" s="10"/>
    </row>
    <row r="44" spans="1:20" x14ac:dyDescent="0.25">
      <c r="O44" s="10"/>
      <c r="P44" s="10"/>
    </row>
    <row r="45" spans="1:20" x14ac:dyDescent="0.25">
      <c r="O45" s="10"/>
      <c r="P45" s="10"/>
    </row>
    <row r="46" spans="1:20" x14ac:dyDescent="0.2">
      <c r="G46" s="3"/>
      <c r="I46" s="12"/>
    </row>
    <row r="47" spans="1:20" x14ac:dyDescent="0.2">
      <c r="G47" s="3"/>
      <c r="I47" s="2"/>
    </row>
    <row r="48" spans="1:20" x14ac:dyDescent="0.2">
      <c r="I48" s="2"/>
    </row>
    <row r="49" spans="9:9" x14ac:dyDescent="0.2">
      <c r="I49" s="1"/>
    </row>
  </sheetData>
  <mergeCells count="13">
    <mergeCell ref="A35:H35"/>
    <mergeCell ref="A1:N1"/>
    <mergeCell ref="A2:N2"/>
    <mergeCell ref="A3:N3"/>
    <mergeCell ref="A5:N5"/>
    <mergeCell ref="A7:A8"/>
    <mergeCell ref="B7:B8"/>
    <mergeCell ref="C7:C8"/>
    <mergeCell ref="D7:D8"/>
    <mergeCell ref="E7:E8"/>
    <mergeCell ref="F7:I7"/>
    <mergeCell ref="J7:J8"/>
    <mergeCell ref="K7:M7"/>
  </mergeCells>
  <conditionalFormatting sqref="C27:C33">
    <cfRule type="containsText" dxfId="0" priority="1" operator="containsText" text="Note: Do not insert above this line. Click undo. Thanks">
      <formula>NOT(ISERROR(SEARCH("Note: Do not insert above this line. Click undo. Thanks",C27)))</formula>
    </cfRule>
  </conditionalFormatting>
  <printOptions horizontalCentered="1"/>
  <pageMargins left="0.12" right="0.12" top="0.74803040244969399" bottom="0.56999999999999995" header="0.31496062992126" footer="0.31496062992126"/>
  <pageSetup paperSize="9" scale="7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J786"/>
  <sheetViews>
    <sheetView view="pageBreakPreview" zoomScale="90" zoomScaleNormal="90" zoomScaleSheetLayoutView="90" workbookViewId="0">
      <pane ySplit="9" topLeftCell="A591" activePane="bottomLeft" state="frozen"/>
      <selection pane="bottomLeft" activeCell="C613" sqref="C613"/>
    </sheetView>
  </sheetViews>
  <sheetFormatPr defaultColWidth="8.85546875" defaultRowHeight="12.75" x14ac:dyDescent="0.25"/>
  <cols>
    <col min="1" max="1" width="5.5703125" style="116" customWidth="1"/>
    <col min="2" max="2" width="15" style="4" customWidth="1"/>
    <col min="3" max="3" width="39.28515625" style="24" customWidth="1"/>
    <col min="4" max="4" width="10.140625" style="10" customWidth="1"/>
    <col min="5" max="5" width="8.85546875" style="19" customWidth="1"/>
    <col min="6" max="6" width="7.7109375" style="10" customWidth="1"/>
    <col min="7" max="7" width="14.7109375" style="31" customWidth="1"/>
    <col min="8" max="8" width="17.7109375" style="31" customWidth="1"/>
    <col min="9" max="9" width="23.7109375" style="30" customWidth="1"/>
    <col min="10" max="11" width="3" style="19" customWidth="1"/>
    <col min="12" max="19" width="3.28515625" style="19" bestFit="1" customWidth="1"/>
    <col min="20" max="20" width="3.85546875" style="19" customWidth="1"/>
    <col min="21" max="21" width="3.28515625" style="19" bestFit="1" customWidth="1"/>
    <col min="22" max="23" width="3.85546875" style="19" customWidth="1"/>
    <col min="24" max="24" width="23.85546875" style="10" bestFit="1" customWidth="1"/>
    <col min="25" max="25" width="12" style="10" customWidth="1"/>
    <col min="26" max="26" width="8" style="10" customWidth="1"/>
    <col min="27" max="27" width="15.42578125" style="10" customWidth="1"/>
    <col min="28" max="28" width="12.42578125" style="10" customWidth="1"/>
    <col min="29" max="29" width="19.42578125" style="10" customWidth="1"/>
    <col min="30" max="30" width="17.7109375" style="10" bestFit="1" customWidth="1"/>
    <col min="31" max="31" width="22.28515625" style="10" customWidth="1"/>
    <col min="32" max="32" width="13.28515625" style="10" customWidth="1"/>
    <col min="33" max="33" width="17.28515625" style="10" customWidth="1"/>
    <col min="34" max="34" width="13.28515625" style="10" customWidth="1"/>
    <col min="35" max="35" width="23.85546875" style="10" customWidth="1"/>
    <col min="36" max="16384" width="8.85546875" style="10"/>
  </cols>
  <sheetData>
    <row r="1" spans="1:23" x14ac:dyDescent="0.25">
      <c r="A1" s="223" t="s">
        <v>9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4"/>
      <c r="W1" s="4"/>
    </row>
    <row r="2" spans="1:23" x14ac:dyDescent="0.25">
      <c r="A2" s="224" t="s">
        <v>41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43"/>
      <c r="W2" s="43"/>
    </row>
    <row r="3" spans="1:23" x14ac:dyDescent="0.25">
      <c r="A3" s="223" t="s">
        <v>10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4"/>
      <c r="W3" s="4"/>
    </row>
    <row r="4" spans="1:23" x14ac:dyDescent="0.25">
      <c r="A4" s="223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4"/>
      <c r="W4" s="4"/>
    </row>
    <row r="5" spans="1:23" x14ac:dyDescent="0.25">
      <c r="A5" s="224" t="s">
        <v>77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43"/>
      <c r="W5" s="43"/>
    </row>
    <row r="6" spans="1:23" x14ac:dyDescent="0.25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15"/>
      <c r="L6" s="228" t="s">
        <v>574</v>
      </c>
      <c r="M6" s="228"/>
      <c r="N6" s="228"/>
      <c r="O6" s="228"/>
      <c r="P6" s="228"/>
      <c r="Q6" s="228"/>
      <c r="R6" s="228"/>
      <c r="S6" s="228"/>
      <c r="T6" s="228"/>
      <c r="U6" s="228"/>
      <c r="V6" s="43"/>
      <c r="W6" s="43"/>
    </row>
    <row r="7" spans="1:23" x14ac:dyDescent="0.25">
      <c r="A7" s="112" t="s">
        <v>0</v>
      </c>
      <c r="B7" s="58" t="s">
        <v>24</v>
      </c>
      <c r="C7" s="38" t="s">
        <v>1</v>
      </c>
      <c r="D7" s="58" t="s">
        <v>2</v>
      </c>
      <c r="E7" s="229" t="s">
        <v>3</v>
      </c>
      <c r="F7" s="229"/>
      <c r="G7" s="229"/>
      <c r="H7" s="64" t="s">
        <v>25</v>
      </c>
      <c r="I7" s="58" t="s">
        <v>12</v>
      </c>
      <c r="J7" s="230" t="s">
        <v>4</v>
      </c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43"/>
      <c r="W7" s="43"/>
    </row>
    <row r="8" spans="1:23" x14ac:dyDescent="0.2">
      <c r="A8" s="113">
        <v>1</v>
      </c>
      <c r="B8" s="44">
        <v>2</v>
      </c>
      <c r="C8" s="44">
        <v>3</v>
      </c>
      <c r="D8" s="44">
        <v>4</v>
      </c>
      <c r="E8" s="231">
        <v>5</v>
      </c>
      <c r="F8" s="231"/>
      <c r="G8" s="231"/>
      <c r="H8" s="37">
        <v>6</v>
      </c>
      <c r="I8" s="44">
        <v>7</v>
      </c>
      <c r="J8" s="36">
        <v>8</v>
      </c>
      <c r="K8" s="36">
        <v>9</v>
      </c>
      <c r="L8" s="36">
        <v>10</v>
      </c>
      <c r="M8" s="36">
        <v>11</v>
      </c>
      <c r="N8" s="36">
        <v>12</v>
      </c>
      <c r="O8" s="36">
        <v>13</v>
      </c>
      <c r="P8" s="36">
        <v>14</v>
      </c>
      <c r="Q8" s="36">
        <v>15</v>
      </c>
      <c r="R8" s="36">
        <v>16</v>
      </c>
      <c r="S8" s="14">
        <v>17</v>
      </c>
      <c r="T8" s="14">
        <v>18</v>
      </c>
      <c r="U8" s="14">
        <v>19</v>
      </c>
      <c r="V8" s="43"/>
      <c r="W8" s="43"/>
    </row>
    <row r="9" spans="1:23" x14ac:dyDescent="0.25">
      <c r="A9" s="113">
        <v>2</v>
      </c>
      <c r="B9" s="16"/>
      <c r="C9" s="202" t="s">
        <v>78</v>
      </c>
      <c r="D9" s="7"/>
      <c r="E9" s="17"/>
      <c r="F9" s="7"/>
      <c r="G9" s="7"/>
      <c r="H9" s="139"/>
      <c r="I9" s="109"/>
      <c r="J9" s="18" t="s">
        <v>26</v>
      </c>
      <c r="K9" s="18" t="s">
        <v>27</v>
      </c>
      <c r="L9" s="18" t="s">
        <v>28</v>
      </c>
      <c r="M9" s="18" t="s">
        <v>29</v>
      </c>
      <c r="N9" s="18" t="s">
        <v>28</v>
      </c>
      <c r="O9" s="18" t="s">
        <v>26</v>
      </c>
      <c r="P9" s="18" t="s">
        <v>26</v>
      </c>
      <c r="Q9" s="18" t="s">
        <v>29</v>
      </c>
      <c r="R9" s="18" t="s">
        <v>30</v>
      </c>
      <c r="S9" s="18" t="s">
        <v>31</v>
      </c>
      <c r="T9" s="18" t="s">
        <v>32</v>
      </c>
      <c r="U9" s="18" t="s">
        <v>33</v>
      </c>
      <c r="V9" s="43"/>
      <c r="W9" s="43"/>
    </row>
    <row r="10" spans="1:23" s="123" customFormat="1" x14ac:dyDescent="0.25">
      <c r="A10" s="113">
        <v>3</v>
      </c>
      <c r="B10" s="203" t="s">
        <v>99</v>
      </c>
      <c r="C10" s="167" t="s">
        <v>102</v>
      </c>
      <c r="D10" s="169"/>
      <c r="E10" s="168"/>
      <c r="F10" s="169"/>
      <c r="G10" s="169"/>
      <c r="H10" s="170">
        <f>H11+H37+H68+H99+H122+H144+H172+H191+H200+H234</f>
        <v>11540300</v>
      </c>
      <c r="I10" s="172" t="s">
        <v>40</v>
      </c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22"/>
      <c r="W10" s="122"/>
    </row>
    <row r="11" spans="1:23" s="156" customFormat="1" ht="25.5" x14ac:dyDescent="0.25">
      <c r="A11" s="113">
        <v>4</v>
      </c>
      <c r="B11" s="163" t="s">
        <v>99</v>
      </c>
      <c r="C11" s="158" t="s">
        <v>546</v>
      </c>
      <c r="D11" s="160" t="s">
        <v>540</v>
      </c>
      <c r="E11" s="159"/>
      <c r="F11" s="160"/>
      <c r="G11" s="160"/>
      <c r="H11" s="161">
        <f>SUM(H12:H36)</f>
        <v>650000</v>
      </c>
      <c r="I11" s="165" t="s">
        <v>40</v>
      </c>
      <c r="J11" s="162"/>
      <c r="K11" s="180"/>
      <c r="L11" s="162"/>
      <c r="M11" s="162"/>
      <c r="N11" s="162"/>
      <c r="O11" s="162"/>
      <c r="P11" s="180">
        <v>1</v>
      </c>
      <c r="Q11" s="162"/>
      <c r="R11" s="162"/>
      <c r="S11" s="162"/>
      <c r="T11" s="162"/>
      <c r="U11" s="162"/>
      <c r="V11" s="155"/>
      <c r="W11" s="155"/>
    </row>
    <row r="12" spans="1:23" s="156" customFormat="1" x14ac:dyDescent="0.25">
      <c r="A12" s="113">
        <v>5</v>
      </c>
      <c r="B12" s="204"/>
      <c r="C12" s="157" t="s">
        <v>104</v>
      </c>
      <c r="D12" s="62"/>
      <c r="E12" s="153">
        <v>2</v>
      </c>
      <c r="F12" s="62" t="s">
        <v>129</v>
      </c>
      <c r="G12" s="62">
        <v>10000</v>
      </c>
      <c r="H12" s="139">
        <f>G12*E12</f>
        <v>20000</v>
      </c>
      <c r="I12" s="140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5"/>
      <c r="W12" s="155"/>
    </row>
    <row r="13" spans="1:23" s="156" customFormat="1" x14ac:dyDescent="0.25">
      <c r="A13" s="113">
        <v>6</v>
      </c>
      <c r="B13" s="204"/>
      <c r="C13" s="157" t="s">
        <v>105</v>
      </c>
      <c r="D13" s="62"/>
      <c r="E13" s="153">
        <v>4</v>
      </c>
      <c r="F13" s="62" t="s">
        <v>129</v>
      </c>
      <c r="G13" s="62">
        <v>3000</v>
      </c>
      <c r="H13" s="139">
        <f t="shared" ref="H13:H35" si="0">G13*E13</f>
        <v>12000</v>
      </c>
      <c r="I13" s="140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5"/>
      <c r="W13" s="155"/>
    </row>
    <row r="14" spans="1:23" s="156" customFormat="1" x14ac:dyDescent="0.25">
      <c r="A14" s="113">
        <v>7</v>
      </c>
      <c r="B14" s="204"/>
      <c r="C14" s="157" t="s">
        <v>106</v>
      </c>
      <c r="D14" s="62"/>
      <c r="E14" s="153">
        <v>50</v>
      </c>
      <c r="F14" s="62" t="s">
        <v>129</v>
      </c>
      <c r="G14" s="62">
        <v>200</v>
      </c>
      <c r="H14" s="139">
        <f t="shared" si="0"/>
        <v>10000</v>
      </c>
      <c r="I14" s="140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5"/>
      <c r="W14" s="155"/>
    </row>
    <row r="15" spans="1:23" s="156" customFormat="1" x14ac:dyDescent="0.25">
      <c r="A15" s="113">
        <v>8</v>
      </c>
      <c r="B15" s="204"/>
      <c r="C15" s="157" t="s">
        <v>107</v>
      </c>
      <c r="D15" s="62"/>
      <c r="E15" s="153">
        <v>15</v>
      </c>
      <c r="F15" s="62" t="s">
        <v>130</v>
      </c>
      <c r="G15" s="62">
        <v>2000</v>
      </c>
      <c r="H15" s="139">
        <f t="shared" si="0"/>
        <v>30000</v>
      </c>
      <c r="I15" s="140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5"/>
      <c r="W15" s="155"/>
    </row>
    <row r="16" spans="1:23" s="156" customFormat="1" x14ac:dyDescent="0.25">
      <c r="A16" s="113">
        <v>9</v>
      </c>
      <c r="B16" s="204"/>
      <c r="C16" s="157" t="s">
        <v>108</v>
      </c>
      <c r="D16" s="62"/>
      <c r="E16" s="153">
        <v>50</v>
      </c>
      <c r="F16" s="62" t="s">
        <v>129</v>
      </c>
      <c r="G16" s="62">
        <v>150</v>
      </c>
      <c r="H16" s="139">
        <f t="shared" si="0"/>
        <v>7500</v>
      </c>
      <c r="I16" s="140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5"/>
      <c r="W16" s="155"/>
    </row>
    <row r="17" spans="1:23" s="156" customFormat="1" x14ac:dyDescent="0.25">
      <c r="A17" s="113">
        <v>10</v>
      </c>
      <c r="B17" s="204"/>
      <c r="C17" s="157" t="s">
        <v>109</v>
      </c>
      <c r="D17" s="62"/>
      <c r="E17" s="153">
        <v>1</v>
      </c>
      <c r="F17" s="62" t="s">
        <v>131</v>
      </c>
      <c r="G17" s="62">
        <v>5000</v>
      </c>
      <c r="H17" s="139">
        <f t="shared" si="0"/>
        <v>5000</v>
      </c>
      <c r="I17" s="140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5"/>
      <c r="W17" s="155"/>
    </row>
    <row r="18" spans="1:23" s="156" customFormat="1" x14ac:dyDescent="0.25">
      <c r="A18" s="113">
        <v>11</v>
      </c>
      <c r="B18" s="204"/>
      <c r="C18" s="157" t="s">
        <v>110</v>
      </c>
      <c r="D18" s="62"/>
      <c r="E18" s="153">
        <v>5</v>
      </c>
      <c r="F18" s="62" t="s">
        <v>132</v>
      </c>
      <c r="G18" s="62">
        <v>200</v>
      </c>
      <c r="H18" s="139">
        <f t="shared" si="0"/>
        <v>1000</v>
      </c>
      <c r="I18" s="140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5"/>
      <c r="W18" s="155"/>
    </row>
    <row r="19" spans="1:23" s="156" customFormat="1" x14ac:dyDescent="0.25">
      <c r="A19" s="113">
        <v>12</v>
      </c>
      <c r="B19" s="204"/>
      <c r="C19" s="157" t="s">
        <v>111</v>
      </c>
      <c r="D19" s="62"/>
      <c r="E19" s="153">
        <v>4</v>
      </c>
      <c r="F19" s="62" t="s">
        <v>132</v>
      </c>
      <c r="G19" s="62">
        <v>70</v>
      </c>
      <c r="H19" s="139">
        <f t="shared" si="0"/>
        <v>280</v>
      </c>
      <c r="I19" s="140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5"/>
      <c r="W19" s="155"/>
    </row>
    <row r="20" spans="1:23" s="156" customFormat="1" x14ac:dyDescent="0.25">
      <c r="A20" s="113">
        <v>13</v>
      </c>
      <c r="B20" s="204"/>
      <c r="C20" s="157" t="s">
        <v>112</v>
      </c>
      <c r="D20" s="62"/>
      <c r="E20" s="153">
        <v>6</v>
      </c>
      <c r="F20" s="62" t="s">
        <v>132</v>
      </c>
      <c r="G20" s="62">
        <v>70</v>
      </c>
      <c r="H20" s="139">
        <f t="shared" si="0"/>
        <v>420</v>
      </c>
      <c r="I20" s="140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5"/>
      <c r="W20" s="155"/>
    </row>
    <row r="21" spans="1:23" s="156" customFormat="1" x14ac:dyDescent="0.25">
      <c r="A21" s="113">
        <v>14</v>
      </c>
      <c r="B21" s="204"/>
      <c r="C21" s="157" t="s">
        <v>113</v>
      </c>
      <c r="D21" s="62"/>
      <c r="E21" s="153">
        <v>4</v>
      </c>
      <c r="F21" s="62" t="s">
        <v>129</v>
      </c>
      <c r="G21" s="62">
        <v>818.75</v>
      </c>
      <c r="H21" s="139">
        <f t="shared" si="0"/>
        <v>3275</v>
      </c>
      <c r="I21" s="140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5"/>
      <c r="W21" s="155"/>
    </row>
    <row r="22" spans="1:23" s="156" customFormat="1" x14ac:dyDescent="0.25">
      <c r="A22" s="113">
        <v>15</v>
      </c>
      <c r="B22" s="204"/>
      <c r="C22" s="157" t="s">
        <v>114</v>
      </c>
      <c r="D22" s="62"/>
      <c r="E22" s="153">
        <v>5</v>
      </c>
      <c r="F22" s="62" t="s">
        <v>133</v>
      </c>
      <c r="G22" s="62">
        <v>70</v>
      </c>
      <c r="H22" s="139">
        <f t="shared" si="0"/>
        <v>350</v>
      </c>
      <c r="I22" s="140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5"/>
      <c r="W22" s="155"/>
    </row>
    <row r="23" spans="1:23" s="156" customFormat="1" x14ac:dyDescent="0.25">
      <c r="A23" s="113">
        <v>16</v>
      </c>
      <c r="B23" s="204"/>
      <c r="C23" s="157" t="s">
        <v>115</v>
      </c>
      <c r="D23" s="62"/>
      <c r="E23" s="153">
        <v>50</v>
      </c>
      <c r="F23" s="62" t="s">
        <v>129</v>
      </c>
      <c r="G23" s="62">
        <v>20</v>
      </c>
      <c r="H23" s="139">
        <f t="shared" si="0"/>
        <v>1000</v>
      </c>
      <c r="I23" s="140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5"/>
      <c r="W23" s="155"/>
    </row>
    <row r="24" spans="1:23" s="156" customFormat="1" x14ac:dyDescent="0.25">
      <c r="A24" s="113">
        <v>17</v>
      </c>
      <c r="B24" s="204"/>
      <c r="C24" s="157" t="s">
        <v>116</v>
      </c>
      <c r="D24" s="62"/>
      <c r="E24" s="153">
        <v>50</v>
      </c>
      <c r="F24" s="62" t="s">
        <v>129</v>
      </c>
      <c r="G24" s="62">
        <v>25</v>
      </c>
      <c r="H24" s="139">
        <f t="shared" si="0"/>
        <v>1250</v>
      </c>
      <c r="I24" s="140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5"/>
      <c r="W24" s="155"/>
    </row>
    <row r="25" spans="1:23" s="156" customFormat="1" x14ac:dyDescent="0.25">
      <c r="A25" s="113">
        <v>18</v>
      </c>
      <c r="B25" s="204"/>
      <c r="C25" s="157" t="s">
        <v>117</v>
      </c>
      <c r="D25" s="62"/>
      <c r="E25" s="153">
        <v>10</v>
      </c>
      <c r="F25" s="62" t="s">
        <v>129</v>
      </c>
      <c r="G25" s="62">
        <v>70</v>
      </c>
      <c r="H25" s="139">
        <f t="shared" si="0"/>
        <v>700</v>
      </c>
      <c r="I25" s="140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5"/>
      <c r="W25" s="155"/>
    </row>
    <row r="26" spans="1:23" s="156" customFormat="1" x14ac:dyDescent="0.25">
      <c r="A26" s="113">
        <v>19</v>
      </c>
      <c r="B26" s="204"/>
      <c r="C26" s="157" t="s">
        <v>118</v>
      </c>
      <c r="D26" s="62"/>
      <c r="E26" s="153">
        <v>30</v>
      </c>
      <c r="F26" s="62" t="s">
        <v>129</v>
      </c>
      <c r="G26" s="62">
        <v>50</v>
      </c>
      <c r="H26" s="139">
        <f t="shared" si="0"/>
        <v>1500</v>
      </c>
      <c r="I26" s="140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5"/>
      <c r="W26" s="155"/>
    </row>
    <row r="27" spans="1:23" s="156" customFormat="1" x14ac:dyDescent="0.25">
      <c r="A27" s="113">
        <v>20</v>
      </c>
      <c r="B27" s="204"/>
      <c r="C27" s="157" t="s">
        <v>119</v>
      </c>
      <c r="D27" s="62"/>
      <c r="E27" s="153">
        <v>5</v>
      </c>
      <c r="F27" s="62" t="s">
        <v>132</v>
      </c>
      <c r="G27" s="62">
        <v>125</v>
      </c>
      <c r="H27" s="139">
        <f t="shared" si="0"/>
        <v>625</v>
      </c>
      <c r="I27" s="140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5"/>
      <c r="W27" s="155"/>
    </row>
    <row r="28" spans="1:23" s="156" customFormat="1" x14ac:dyDescent="0.25">
      <c r="A28" s="113">
        <v>21</v>
      </c>
      <c r="B28" s="204"/>
      <c r="C28" s="157" t="s">
        <v>120</v>
      </c>
      <c r="D28" s="62"/>
      <c r="E28" s="153">
        <v>4</v>
      </c>
      <c r="F28" s="62" t="s">
        <v>134</v>
      </c>
      <c r="G28" s="62">
        <v>3000</v>
      </c>
      <c r="H28" s="139">
        <f t="shared" si="0"/>
        <v>12000</v>
      </c>
      <c r="I28" s="140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5"/>
      <c r="W28" s="155"/>
    </row>
    <row r="29" spans="1:23" s="156" customFormat="1" x14ac:dyDescent="0.25">
      <c r="A29" s="113">
        <v>22</v>
      </c>
      <c r="B29" s="204"/>
      <c r="C29" s="157" t="s">
        <v>121</v>
      </c>
      <c r="D29" s="62"/>
      <c r="E29" s="153">
        <v>60</v>
      </c>
      <c r="F29" s="62" t="s">
        <v>135</v>
      </c>
      <c r="G29" s="62">
        <v>3600</v>
      </c>
      <c r="H29" s="139">
        <f t="shared" si="0"/>
        <v>216000</v>
      </c>
      <c r="I29" s="140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5"/>
      <c r="W29" s="155"/>
    </row>
    <row r="30" spans="1:23" s="156" customFormat="1" x14ac:dyDescent="0.25">
      <c r="A30" s="113">
        <v>23</v>
      </c>
      <c r="B30" s="204"/>
      <c r="C30" s="157" t="s">
        <v>122</v>
      </c>
      <c r="D30" s="62"/>
      <c r="E30" s="153">
        <v>60</v>
      </c>
      <c r="F30" s="62" t="s">
        <v>135</v>
      </c>
      <c r="G30" s="62">
        <v>800</v>
      </c>
      <c r="H30" s="139">
        <f t="shared" si="0"/>
        <v>48000</v>
      </c>
      <c r="I30" s="140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5"/>
      <c r="W30" s="155"/>
    </row>
    <row r="31" spans="1:23" s="156" customFormat="1" x14ac:dyDescent="0.25">
      <c r="A31" s="113">
        <v>24</v>
      </c>
      <c r="B31" s="204"/>
      <c r="C31" s="157" t="s">
        <v>123</v>
      </c>
      <c r="D31" s="62"/>
      <c r="E31" s="153">
        <v>68</v>
      </c>
      <c r="F31" s="62" t="s">
        <v>135</v>
      </c>
      <c r="G31" s="62">
        <v>350</v>
      </c>
      <c r="H31" s="139">
        <f t="shared" si="0"/>
        <v>23800</v>
      </c>
      <c r="I31" s="140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5"/>
      <c r="W31" s="155"/>
    </row>
    <row r="32" spans="1:23" s="156" customFormat="1" x14ac:dyDescent="0.25">
      <c r="A32" s="113">
        <v>25</v>
      </c>
      <c r="B32" s="204"/>
      <c r="C32" s="157" t="s">
        <v>124</v>
      </c>
      <c r="D32" s="62"/>
      <c r="E32" s="153">
        <v>68</v>
      </c>
      <c r="F32" s="62" t="s">
        <v>135</v>
      </c>
      <c r="G32" s="62">
        <v>350</v>
      </c>
      <c r="H32" s="139">
        <f t="shared" si="0"/>
        <v>23800</v>
      </c>
      <c r="I32" s="140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5"/>
      <c r="W32" s="155"/>
    </row>
    <row r="33" spans="1:23" s="156" customFormat="1" x14ac:dyDescent="0.25">
      <c r="A33" s="113">
        <v>26</v>
      </c>
      <c r="B33" s="204"/>
      <c r="C33" s="157" t="s">
        <v>125</v>
      </c>
      <c r="D33" s="62"/>
      <c r="E33" s="153">
        <v>11</v>
      </c>
      <c r="F33" s="62" t="s">
        <v>135</v>
      </c>
      <c r="G33" s="62">
        <v>6000</v>
      </c>
      <c r="H33" s="139">
        <f t="shared" si="0"/>
        <v>66000</v>
      </c>
      <c r="I33" s="140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5"/>
      <c r="W33" s="155"/>
    </row>
    <row r="34" spans="1:23" s="156" customFormat="1" x14ac:dyDescent="0.25">
      <c r="A34" s="113">
        <v>27</v>
      </c>
      <c r="B34" s="204"/>
      <c r="C34" s="157" t="s">
        <v>126</v>
      </c>
      <c r="D34" s="62"/>
      <c r="E34" s="153">
        <v>65</v>
      </c>
      <c r="F34" s="62" t="s">
        <v>135</v>
      </c>
      <c r="G34" s="62">
        <v>1500</v>
      </c>
      <c r="H34" s="139">
        <f t="shared" si="0"/>
        <v>97500</v>
      </c>
      <c r="I34" s="140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5"/>
      <c r="W34" s="155"/>
    </row>
    <row r="35" spans="1:23" s="156" customFormat="1" x14ac:dyDescent="0.25">
      <c r="A35" s="113">
        <v>28</v>
      </c>
      <c r="B35" s="204"/>
      <c r="C35" s="157" t="s">
        <v>127</v>
      </c>
      <c r="D35" s="62"/>
      <c r="E35" s="153">
        <v>2</v>
      </c>
      <c r="F35" s="62" t="s">
        <v>136</v>
      </c>
      <c r="G35" s="62">
        <v>10000</v>
      </c>
      <c r="H35" s="139">
        <f t="shared" si="0"/>
        <v>20000</v>
      </c>
      <c r="I35" s="140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5"/>
      <c r="W35" s="155"/>
    </row>
    <row r="36" spans="1:23" s="156" customFormat="1" x14ac:dyDescent="0.25">
      <c r="A36" s="113">
        <v>29</v>
      </c>
      <c r="B36" s="204"/>
      <c r="C36" s="157" t="s">
        <v>128</v>
      </c>
      <c r="D36" s="62"/>
      <c r="E36" s="153">
        <v>60</v>
      </c>
      <c r="F36" s="62" t="s">
        <v>135</v>
      </c>
      <c r="G36" s="62">
        <v>800</v>
      </c>
      <c r="H36" s="139">
        <f>G36*E36</f>
        <v>48000</v>
      </c>
      <c r="I36" s="140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5"/>
      <c r="W36" s="155"/>
    </row>
    <row r="37" spans="1:23" s="156" customFormat="1" ht="25.5" x14ac:dyDescent="0.25">
      <c r="A37" s="113">
        <v>30</v>
      </c>
      <c r="B37" s="163" t="s">
        <v>99</v>
      </c>
      <c r="C37" s="158" t="s">
        <v>87</v>
      </c>
      <c r="D37" s="160" t="s">
        <v>540</v>
      </c>
      <c r="E37" s="159"/>
      <c r="F37" s="160"/>
      <c r="G37" s="160"/>
      <c r="H37" s="161">
        <f>SUM(H38:H67)</f>
        <v>650000</v>
      </c>
      <c r="I37" s="165" t="s">
        <v>40</v>
      </c>
      <c r="J37" s="162"/>
      <c r="K37" s="180">
        <v>1</v>
      </c>
      <c r="L37" s="162"/>
      <c r="M37" s="180"/>
      <c r="N37" s="162"/>
      <c r="O37" s="162"/>
      <c r="P37" s="162"/>
      <c r="Q37" s="162"/>
      <c r="R37" s="162"/>
      <c r="S37" s="162"/>
      <c r="T37" s="162"/>
      <c r="U37" s="162"/>
      <c r="V37" s="155"/>
      <c r="W37" s="155"/>
    </row>
    <row r="38" spans="1:23" s="156" customFormat="1" x14ac:dyDescent="0.25">
      <c r="A38" s="113">
        <v>31</v>
      </c>
      <c r="B38" s="204"/>
      <c r="C38" s="157" t="s">
        <v>106</v>
      </c>
      <c r="D38" s="62"/>
      <c r="E38" s="153">
        <v>80</v>
      </c>
      <c r="F38" s="62" t="s">
        <v>129</v>
      </c>
      <c r="G38" s="62">
        <v>150</v>
      </c>
      <c r="H38" s="139">
        <f>G38*E38</f>
        <v>12000</v>
      </c>
      <c r="I38" s="140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5"/>
      <c r="W38" s="155"/>
    </row>
    <row r="39" spans="1:23" s="156" customFormat="1" x14ac:dyDescent="0.25">
      <c r="A39" s="113">
        <v>32</v>
      </c>
      <c r="B39" s="204"/>
      <c r="C39" s="157" t="s">
        <v>137</v>
      </c>
      <c r="D39" s="62"/>
      <c r="E39" s="153">
        <v>3</v>
      </c>
      <c r="F39" s="62" t="s">
        <v>130</v>
      </c>
      <c r="G39" s="62">
        <v>2000</v>
      </c>
      <c r="H39" s="139">
        <f t="shared" ref="H39:H67" si="1">G39*E39</f>
        <v>6000</v>
      </c>
      <c r="I39" s="140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5"/>
      <c r="W39" s="155"/>
    </row>
    <row r="40" spans="1:23" s="156" customFormat="1" x14ac:dyDescent="0.25">
      <c r="A40" s="113">
        <v>33</v>
      </c>
      <c r="B40" s="204"/>
      <c r="C40" s="157" t="s">
        <v>108</v>
      </c>
      <c r="D40" s="62"/>
      <c r="E40" s="153">
        <v>80</v>
      </c>
      <c r="F40" s="62" t="s">
        <v>129</v>
      </c>
      <c r="G40" s="62">
        <v>150</v>
      </c>
      <c r="H40" s="139">
        <f t="shared" si="1"/>
        <v>12000</v>
      </c>
      <c r="I40" s="140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5"/>
      <c r="W40" s="155"/>
    </row>
    <row r="41" spans="1:23" s="156" customFormat="1" x14ac:dyDescent="0.25">
      <c r="A41" s="113">
        <v>34</v>
      </c>
      <c r="B41" s="204"/>
      <c r="C41" s="157" t="s">
        <v>105</v>
      </c>
      <c r="D41" s="62"/>
      <c r="E41" s="153">
        <v>9</v>
      </c>
      <c r="F41" s="62" t="s">
        <v>129</v>
      </c>
      <c r="G41" s="62">
        <v>2500</v>
      </c>
      <c r="H41" s="139">
        <f t="shared" si="1"/>
        <v>22500</v>
      </c>
      <c r="I41" s="140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5"/>
      <c r="W41" s="155"/>
    </row>
    <row r="42" spans="1:23" s="156" customFormat="1" x14ac:dyDescent="0.25">
      <c r="A42" s="113">
        <v>35</v>
      </c>
      <c r="B42" s="204"/>
      <c r="C42" s="157" t="s">
        <v>110</v>
      </c>
      <c r="D42" s="62"/>
      <c r="E42" s="153">
        <v>9</v>
      </c>
      <c r="F42" s="62" t="s">
        <v>132</v>
      </c>
      <c r="G42" s="62">
        <v>200</v>
      </c>
      <c r="H42" s="139">
        <f t="shared" si="1"/>
        <v>1800</v>
      </c>
      <c r="I42" s="140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5"/>
      <c r="W42" s="155"/>
    </row>
    <row r="43" spans="1:23" s="156" customFormat="1" x14ac:dyDescent="0.25">
      <c r="A43" s="113">
        <v>36</v>
      </c>
      <c r="B43" s="204"/>
      <c r="C43" s="157" t="s">
        <v>111</v>
      </c>
      <c r="D43" s="62"/>
      <c r="E43" s="153">
        <v>10</v>
      </c>
      <c r="F43" s="62" t="s">
        <v>132</v>
      </c>
      <c r="G43" s="62">
        <v>70</v>
      </c>
      <c r="H43" s="139">
        <f t="shared" si="1"/>
        <v>700</v>
      </c>
      <c r="I43" s="140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5"/>
      <c r="W43" s="155"/>
    </row>
    <row r="44" spans="1:23" s="156" customFormat="1" x14ac:dyDescent="0.25">
      <c r="A44" s="113">
        <v>37</v>
      </c>
      <c r="B44" s="204"/>
      <c r="C44" s="157" t="s">
        <v>112</v>
      </c>
      <c r="D44" s="62"/>
      <c r="E44" s="153">
        <v>20</v>
      </c>
      <c r="F44" s="62" t="s">
        <v>132</v>
      </c>
      <c r="G44" s="62">
        <v>70</v>
      </c>
      <c r="H44" s="139">
        <f t="shared" si="1"/>
        <v>1400</v>
      </c>
      <c r="I44" s="140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5"/>
      <c r="W44" s="155"/>
    </row>
    <row r="45" spans="1:23" s="156" customFormat="1" x14ac:dyDescent="0.25">
      <c r="A45" s="113">
        <v>38</v>
      </c>
      <c r="B45" s="204"/>
      <c r="C45" s="157" t="s">
        <v>113</v>
      </c>
      <c r="D45" s="62"/>
      <c r="E45" s="153">
        <v>4</v>
      </c>
      <c r="F45" s="62" t="s">
        <v>129</v>
      </c>
      <c r="G45" s="62">
        <v>700</v>
      </c>
      <c r="H45" s="139">
        <f t="shared" si="1"/>
        <v>2800</v>
      </c>
      <c r="I45" s="140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5"/>
      <c r="W45" s="155"/>
    </row>
    <row r="46" spans="1:23" s="156" customFormat="1" x14ac:dyDescent="0.25">
      <c r="A46" s="113">
        <v>39</v>
      </c>
      <c r="B46" s="204"/>
      <c r="C46" s="157" t="s">
        <v>114</v>
      </c>
      <c r="D46" s="62"/>
      <c r="E46" s="153">
        <v>15</v>
      </c>
      <c r="F46" s="62" t="s">
        <v>133</v>
      </c>
      <c r="G46" s="62">
        <v>70</v>
      </c>
      <c r="H46" s="139">
        <f t="shared" si="1"/>
        <v>1050</v>
      </c>
      <c r="I46" s="140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5"/>
      <c r="W46" s="155"/>
    </row>
    <row r="47" spans="1:23" s="156" customFormat="1" x14ac:dyDescent="0.25">
      <c r="A47" s="113">
        <v>40</v>
      </c>
      <c r="B47" s="204"/>
      <c r="C47" s="157" t="s">
        <v>115</v>
      </c>
      <c r="D47" s="62"/>
      <c r="E47" s="153">
        <v>80</v>
      </c>
      <c r="F47" s="62" t="s">
        <v>129</v>
      </c>
      <c r="G47" s="62">
        <v>20</v>
      </c>
      <c r="H47" s="139">
        <f t="shared" si="1"/>
        <v>1600</v>
      </c>
      <c r="I47" s="140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5"/>
      <c r="W47" s="155"/>
    </row>
    <row r="48" spans="1:23" s="156" customFormat="1" x14ac:dyDescent="0.25">
      <c r="A48" s="113">
        <v>41</v>
      </c>
      <c r="B48" s="204"/>
      <c r="C48" s="157" t="s">
        <v>116</v>
      </c>
      <c r="D48" s="62"/>
      <c r="E48" s="153">
        <v>80</v>
      </c>
      <c r="F48" s="62" t="s">
        <v>129</v>
      </c>
      <c r="G48" s="62">
        <v>25</v>
      </c>
      <c r="H48" s="139">
        <f t="shared" si="1"/>
        <v>2000</v>
      </c>
      <c r="I48" s="140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5"/>
      <c r="W48" s="155"/>
    </row>
    <row r="49" spans="1:23" s="156" customFormat="1" x14ac:dyDescent="0.25">
      <c r="A49" s="113">
        <v>42</v>
      </c>
      <c r="B49" s="204"/>
      <c r="C49" s="157" t="s">
        <v>117</v>
      </c>
      <c r="D49" s="62"/>
      <c r="E49" s="153">
        <v>10</v>
      </c>
      <c r="F49" s="62" t="s">
        <v>129</v>
      </c>
      <c r="G49" s="62">
        <v>70</v>
      </c>
      <c r="H49" s="139">
        <f t="shared" si="1"/>
        <v>700</v>
      </c>
      <c r="I49" s="140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5"/>
      <c r="W49" s="155"/>
    </row>
    <row r="50" spans="1:23" s="156" customFormat="1" x14ac:dyDescent="0.25">
      <c r="A50" s="113">
        <v>43</v>
      </c>
      <c r="B50" s="204"/>
      <c r="C50" s="157" t="s">
        <v>118</v>
      </c>
      <c r="D50" s="62"/>
      <c r="E50" s="153">
        <v>82</v>
      </c>
      <c r="F50" s="62" t="s">
        <v>129</v>
      </c>
      <c r="G50" s="62">
        <v>50</v>
      </c>
      <c r="H50" s="139">
        <f t="shared" si="1"/>
        <v>4100</v>
      </c>
      <c r="I50" s="140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5"/>
      <c r="W50" s="155"/>
    </row>
    <row r="51" spans="1:23" s="156" customFormat="1" x14ac:dyDescent="0.25">
      <c r="A51" s="113">
        <v>44</v>
      </c>
      <c r="B51" s="204"/>
      <c r="C51" s="157" t="s">
        <v>119</v>
      </c>
      <c r="D51" s="62"/>
      <c r="E51" s="153">
        <v>6</v>
      </c>
      <c r="F51" s="62" t="s">
        <v>132</v>
      </c>
      <c r="G51" s="62">
        <v>125</v>
      </c>
      <c r="H51" s="139">
        <f t="shared" si="1"/>
        <v>750</v>
      </c>
      <c r="I51" s="140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5"/>
      <c r="W51" s="155"/>
    </row>
    <row r="52" spans="1:23" s="156" customFormat="1" x14ac:dyDescent="0.25">
      <c r="A52" s="113">
        <v>45</v>
      </c>
      <c r="B52" s="204"/>
      <c r="C52" s="157" t="s">
        <v>138</v>
      </c>
      <c r="D52" s="62"/>
      <c r="E52" s="153">
        <v>1</v>
      </c>
      <c r="F52" s="62" t="s">
        <v>147</v>
      </c>
      <c r="G52" s="62">
        <v>8000</v>
      </c>
      <c r="H52" s="139">
        <f t="shared" si="1"/>
        <v>8000</v>
      </c>
      <c r="I52" s="140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5"/>
      <c r="W52" s="155"/>
    </row>
    <row r="53" spans="1:23" s="156" customFormat="1" x14ac:dyDescent="0.25">
      <c r="A53" s="113">
        <v>46</v>
      </c>
      <c r="B53" s="204"/>
      <c r="C53" s="157" t="s">
        <v>139</v>
      </c>
      <c r="D53" s="62"/>
      <c r="E53" s="153">
        <v>6</v>
      </c>
      <c r="F53" s="62" t="s">
        <v>135</v>
      </c>
      <c r="G53" s="62">
        <v>300</v>
      </c>
      <c r="H53" s="139">
        <f t="shared" si="1"/>
        <v>1800</v>
      </c>
      <c r="I53" s="140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5"/>
      <c r="W53" s="155"/>
    </row>
    <row r="54" spans="1:23" s="156" customFormat="1" x14ac:dyDescent="0.25">
      <c r="A54" s="113">
        <v>47</v>
      </c>
      <c r="B54" s="204"/>
      <c r="C54" s="157" t="s">
        <v>121</v>
      </c>
      <c r="D54" s="62"/>
      <c r="E54" s="153">
        <v>6</v>
      </c>
      <c r="F54" s="62" t="s">
        <v>135</v>
      </c>
      <c r="G54" s="62">
        <v>450</v>
      </c>
      <c r="H54" s="139">
        <f t="shared" si="1"/>
        <v>2700</v>
      </c>
      <c r="I54" s="140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5"/>
      <c r="W54" s="155"/>
    </row>
    <row r="55" spans="1:23" s="156" customFormat="1" x14ac:dyDescent="0.25">
      <c r="A55" s="113">
        <v>48</v>
      </c>
      <c r="B55" s="204"/>
      <c r="C55" s="157" t="s">
        <v>140</v>
      </c>
      <c r="D55" s="62"/>
      <c r="E55" s="153">
        <v>6</v>
      </c>
      <c r="F55" s="62" t="s">
        <v>135</v>
      </c>
      <c r="G55" s="62">
        <v>450</v>
      </c>
      <c r="H55" s="139">
        <f t="shared" si="1"/>
        <v>2700</v>
      </c>
      <c r="I55" s="140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5"/>
      <c r="W55" s="155"/>
    </row>
    <row r="56" spans="1:23" s="156" customFormat="1" x14ac:dyDescent="0.25">
      <c r="A56" s="113">
        <v>49</v>
      </c>
      <c r="B56" s="204"/>
      <c r="C56" s="157" t="s">
        <v>139</v>
      </c>
      <c r="D56" s="62"/>
      <c r="E56" s="153">
        <v>90</v>
      </c>
      <c r="F56" s="62" t="s">
        <v>135</v>
      </c>
      <c r="G56" s="62">
        <v>1050</v>
      </c>
      <c r="H56" s="139">
        <f t="shared" si="1"/>
        <v>94500</v>
      </c>
      <c r="I56" s="140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5"/>
      <c r="W56" s="155"/>
    </row>
    <row r="57" spans="1:23" s="156" customFormat="1" x14ac:dyDescent="0.25">
      <c r="A57" s="113">
        <v>50</v>
      </c>
      <c r="B57" s="204"/>
      <c r="C57" s="157" t="s">
        <v>128</v>
      </c>
      <c r="D57" s="62"/>
      <c r="E57" s="153">
        <v>90</v>
      </c>
      <c r="F57" s="62" t="s">
        <v>135</v>
      </c>
      <c r="G57" s="62">
        <v>840</v>
      </c>
      <c r="H57" s="139">
        <f t="shared" si="1"/>
        <v>75600</v>
      </c>
      <c r="I57" s="140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5"/>
      <c r="W57" s="155"/>
    </row>
    <row r="58" spans="1:23" s="156" customFormat="1" x14ac:dyDescent="0.25">
      <c r="A58" s="113">
        <v>51</v>
      </c>
      <c r="B58" s="204"/>
      <c r="C58" s="157" t="s">
        <v>121</v>
      </c>
      <c r="D58" s="62"/>
      <c r="E58" s="153">
        <v>90</v>
      </c>
      <c r="F58" s="62" t="s">
        <v>135</v>
      </c>
      <c r="G58" s="62">
        <v>1260</v>
      </c>
      <c r="H58" s="139">
        <f t="shared" si="1"/>
        <v>113400</v>
      </c>
      <c r="I58" s="140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5"/>
      <c r="W58" s="155"/>
    </row>
    <row r="59" spans="1:23" s="156" customFormat="1" x14ac:dyDescent="0.25">
      <c r="A59" s="113">
        <v>52</v>
      </c>
      <c r="B59" s="204"/>
      <c r="C59" s="157" t="s">
        <v>122</v>
      </c>
      <c r="D59" s="62"/>
      <c r="E59" s="153">
        <v>90</v>
      </c>
      <c r="F59" s="62" t="s">
        <v>135</v>
      </c>
      <c r="G59" s="62">
        <v>840</v>
      </c>
      <c r="H59" s="139">
        <f t="shared" si="1"/>
        <v>75600</v>
      </c>
      <c r="I59" s="140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5"/>
      <c r="W59" s="155"/>
    </row>
    <row r="60" spans="1:23" s="156" customFormat="1" x14ac:dyDescent="0.25">
      <c r="A60" s="113">
        <v>53</v>
      </c>
      <c r="B60" s="204"/>
      <c r="C60" s="157" t="s">
        <v>140</v>
      </c>
      <c r="D60" s="62"/>
      <c r="E60" s="153">
        <v>90</v>
      </c>
      <c r="F60" s="62" t="s">
        <v>135</v>
      </c>
      <c r="G60" s="62">
        <v>1260</v>
      </c>
      <c r="H60" s="139">
        <f t="shared" si="1"/>
        <v>113400</v>
      </c>
      <c r="I60" s="140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5"/>
      <c r="W60" s="155"/>
    </row>
    <row r="61" spans="1:23" s="156" customFormat="1" x14ac:dyDescent="0.25">
      <c r="A61" s="113">
        <v>54</v>
      </c>
      <c r="B61" s="204"/>
      <c r="C61" s="157" t="s">
        <v>124</v>
      </c>
      <c r="D61" s="62"/>
      <c r="E61" s="153">
        <v>100</v>
      </c>
      <c r="F61" s="62" t="s">
        <v>135</v>
      </c>
      <c r="G61" s="62">
        <v>500</v>
      </c>
      <c r="H61" s="139">
        <f t="shared" si="1"/>
        <v>50000</v>
      </c>
      <c r="I61" s="140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5"/>
      <c r="W61" s="155"/>
    </row>
    <row r="62" spans="1:23" s="156" customFormat="1" x14ac:dyDescent="0.25">
      <c r="A62" s="113">
        <v>55</v>
      </c>
      <c r="B62" s="204"/>
      <c r="C62" s="157" t="s">
        <v>141</v>
      </c>
      <c r="D62" s="62"/>
      <c r="E62" s="153">
        <v>1</v>
      </c>
      <c r="F62" s="62" t="s">
        <v>147</v>
      </c>
      <c r="G62" s="62">
        <v>14950</v>
      </c>
      <c r="H62" s="139">
        <f t="shared" si="1"/>
        <v>14950</v>
      </c>
      <c r="I62" s="140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5"/>
      <c r="W62" s="155"/>
    </row>
    <row r="63" spans="1:23" s="156" customFormat="1" x14ac:dyDescent="0.25">
      <c r="A63" s="113">
        <v>56</v>
      </c>
      <c r="B63" s="204"/>
      <c r="C63" s="157" t="s">
        <v>142</v>
      </c>
      <c r="D63" s="62"/>
      <c r="E63" s="153">
        <v>1</v>
      </c>
      <c r="F63" s="62" t="s">
        <v>147</v>
      </c>
      <c r="G63" s="62">
        <v>3000</v>
      </c>
      <c r="H63" s="139">
        <f t="shared" si="1"/>
        <v>3000</v>
      </c>
      <c r="I63" s="140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5"/>
      <c r="W63" s="155"/>
    </row>
    <row r="64" spans="1:23" s="156" customFormat="1" x14ac:dyDescent="0.25">
      <c r="A64" s="113">
        <v>57</v>
      </c>
      <c r="B64" s="204"/>
      <c r="C64" s="157" t="s">
        <v>143</v>
      </c>
      <c r="D64" s="62"/>
      <c r="E64" s="153">
        <v>2</v>
      </c>
      <c r="F64" s="62" t="s">
        <v>136</v>
      </c>
      <c r="G64" s="62">
        <v>1500</v>
      </c>
      <c r="H64" s="139">
        <f t="shared" si="1"/>
        <v>3000</v>
      </c>
      <c r="I64" s="140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5"/>
      <c r="W64" s="155"/>
    </row>
    <row r="65" spans="1:23" s="156" customFormat="1" x14ac:dyDescent="0.25">
      <c r="A65" s="113">
        <v>58</v>
      </c>
      <c r="B65" s="204"/>
      <c r="C65" s="157" t="s">
        <v>144</v>
      </c>
      <c r="D65" s="62"/>
      <c r="E65" s="153">
        <v>1</v>
      </c>
      <c r="F65" s="62" t="s">
        <v>147</v>
      </c>
      <c r="G65" s="62">
        <v>2000</v>
      </c>
      <c r="H65" s="139">
        <f t="shared" si="1"/>
        <v>2000</v>
      </c>
      <c r="I65" s="140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5"/>
      <c r="W65" s="155"/>
    </row>
    <row r="66" spans="1:23" s="156" customFormat="1" x14ac:dyDescent="0.25">
      <c r="A66" s="113">
        <v>59</v>
      </c>
      <c r="B66" s="204"/>
      <c r="C66" s="157" t="s">
        <v>145</v>
      </c>
      <c r="D66" s="62"/>
      <c r="E66" s="153">
        <v>1</v>
      </c>
      <c r="F66" s="62" t="s">
        <v>147</v>
      </c>
      <c r="G66" s="62">
        <v>5000</v>
      </c>
      <c r="H66" s="139">
        <f t="shared" si="1"/>
        <v>5000</v>
      </c>
      <c r="I66" s="140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5"/>
      <c r="W66" s="155"/>
    </row>
    <row r="67" spans="1:23" s="156" customFormat="1" x14ac:dyDescent="0.25">
      <c r="A67" s="113">
        <v>60</v>
      </c>
      <c r="B67" s="204"/>
      <c r="C67" s="157" t="s">
        <v>146</v>
      </c>
      <c r="D67" s="62"/>
      <c r="E67" s="153">
        <v>1</v>
      </c>
      <c r="F67" s="62" t="s">
        <v>147</v>
      </c>
      <c r="G67" s="62">
        <v>14950</v>
      </c>
      <c r="H67" s="139">
        <f t="shared" si="1"/>
        <v>14950</v>
      </c>
      <c r="I67" s="140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5"/>
      <c r="W67" s="155"/>
    </row>
    <row r="68" spans="1:23" s="156" customFormat="1" ht="25.5" x14ac:dyDescent="0.25">
      <c r="A68" s="113">
        <v>61</v>
      </c>
      <c r="B68" s="163" t="s">
        <v>99</v>
      </c>
      <c r="C68" s="158" t="s">
        <v>148</v>
      </c>
      <c r="D68" s="160" t="s">
        <v>540</v>
      </c>
      <c r="E68" s="159"/>
      <c r="F68" s="160"/>
      <c r="G68" s="160"/>
      <c r="H68" s="161">
        <f>SUM(H69:H98)</f>
        <v>650000</v>
      </c>
      <c r="I68" s="165" t="s">
        <v>40</v>
      </c>
      <c r="J68" s="162"/>
      <c r="K68" s="180"/>
      <c r="L68" s="162"/>
      <c r="M68" s="180">
        <v>1</v>
      </c>
      <c r="N68" s="162"/>
      <c r="O68" s="162"/>
      <c r="P68" s="162"/>
      <c r="Q68" s="162"/>
      <c r="R68" s="162"/>
      <c r="S68" s="162"/>
      <c r="T68" s="162"/>
      <c r="U68" s="162"/>
      <c r="V68" s="155"/>
      <c r="W68" s="155"/>
    </row>
    <row r="69" spans="1:23" s="156" customFormat="1" x14ac:dyDescent="0.25">
      <c r="A69" s="113">
        <v>62</v>
      </c>
      <c r="B69" s="204"/>
      <c r="C69" s="157" t="s">
        <v>106</v>
      </c>
      <c r="D69" s="62"/>
      <c r="E69" s="153">
        <v>80</v>
      </c>
      <c r="F69" s="62" t="s">
        <v>129</v>
      </c>
      <c r="G69" s="62">
        <v>150</v>
      </c>
      <c r="H69" s="139">
        <f>G69*E69</f>
        <v>12000</v>
      </c>
      <c r="I69" s="140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5"/>
      <c r="W69" s="155"/>
    </row>
    <row r="70" spans="1:23" s="156" customFormat="1" x14ac:dyDescent="0.25">
      <c r="A70" s="113">
        <v>63</v>
      </c>
      <c r="B70" s="204"/>
      <c r="C70" s="157" t="s">
        <v>137</v>
      </c>
      <c r="D70" s="62"/>
      <c r="E70" s="153">
        <v>3</v>
      </c>
      <c r="F70" s="62" t="s">
        <v>130</v>
      </c>
      <c r="G70" s="62">
        <v>2000</v>
      </c>
      <c r="H70" s="139">
        <f t="shared" ref="H70:H98" si="2">G70*E70</f>
        <v>6000</v>
      </c>
      <c r="I70" s="140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5"/>
      <c r="W70" s="155"/>
    </row>
    <row r="71" spans="1:23" s="156" customFormat="1" x14ac:dyDescent="0.25">
      <c r="A71" s="113">
        <v>64</v>
      </c>
      <c r="B71" s="204"/>
      <c r="C71" s="157" t="s">
        <v>108</v>
      </c>
      <c r="D71" s="62"/>
      <c r="E71" s="153">
        <v>80</v>
      </c>
      <c r="F71" s="62" t="s">
        <v>129</v>
      </c>
      <c r="G71" s="62">
        <v>150</v>
      </c>
      <c r="H71" s="139">
        <f t="shared" si="2"/>
        <v>12000</v>
      </c>
      <c r="I71" s="140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5"/>
      <c r="W71" s="155"/>
    </row>
    <row r="72" spans="1:23" s="156" customFormat="1" x14ac:dyDescent="0.25">
      <c r="A72" s="113">
        <v>65</v>
      </c>
      <c r="B72" s="204"/>
      <c r="C72" s="157" t="s">
        <v>105</v>
      </c>
      <c r="D72" s="62"/>
      <c r="E72" s="153">
        <v>9</v>
      </c>
      <c r="F72" s="62" t="s">
        <v>129</v>
      </c>
      <c r="G72" s="62">
        <v>2500</v>
      </c>
      <c r="H72" s="139">
        <f t="shared" si="2"/>
        <v>22500</v>
      </c>
      <c r="I72" s="140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5"/>
      <c r="W72" s="155"/>
    </row>
    <row r="73" spans="1:23" s="156" customFormat="1" x14ac:dyDescent="0.25">
      <c r="A73" s="113">
        <v>66</v>
      </c>
      <c r="B73" s="204"/>
      <c r="C73" s="157" t="s">
        <v>110</v>
      </c>
      <c r="D73" s="62"/>
      <c r="E73" s="153">
        <v>9</v>
      </c>
      <c r="F73" s="62" t="s">
        <v>132</v>
      </c>
      <c r="G73" s="62">
        <v>200</v>
      </c>
      <c r="H73" s="139">
        <f t="shared" si="2"/>
        <v>1800</v>
      </c>
      <c r="I73" s="140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5"/>
      <c r="W73" s="155"/>
    </row>
    <row r="74" spans="1:23" s="156" customFormat="1" x14ac:dyDescent="0.25">
      <c r="A74" s="113">
        <v>67</v>
      </c>
      <c r="B74" s="204"/>
      <c r="C74" s="157" t="s">
        <v>111</v>
      </c>
      <c r="D74" s="62"/>
      <c r="E74" s="153">
        <v>10</v>
      </c>
      <c r="F74" s="62" t="s">
        <v>132</v>
      </c>
      <c r="G74" s="62">
        <v>70</v>
      </c>
      <c r="H74" s="139">
        <f t="shared" si="2"/>
        <v>700</v>
      </c>
      <c r="I74" s="140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5"/>
      <c r="W74" s="155"/>
    </row>
    <row r="75" spans="1:23" s="156" customFormat="1" x14ac:dyDescent="0.25">
      <c r="A75" s="113">
        <v>68</v>
      </c>
      <c r="B75" s="204"/>
      <c r="C75" s="157" t="s">
        <v>112</v>
      </c>
      <c r="D75" s="62"/>
      <c r="E75" s="153">
        <v>20</v>
      </c>
      <c r="F75" s="62" t="s">
        <v>132</v>
      </c>
      <c r="G75" s="62">
        <v>70</v>
      </c>
      <c r="H75" s="139">
        <f t="shared" si="2"/>
        <v>1400</v>
      </c>
      <c r="I75" s="140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5"/>
      <c r="W75" s="155"/>
    </row>
    <row r="76" spans="1:23" s="156" customFormat="1" x14ac:dyDescent="0.25">
      <c r="A76" s="113">
        <v>69</v>
      </c>
      <c r="B76" s="204"/>
      <c r="C76" s="157" t="s">
        <v>113</v>
      </c>
      <c r="D76" s="62"/>
      <c r="E76" s="153">
        <v>4</v>
      </c>
      <c r="F76" s="62" t="s">
        <v>129</v>
      </c>
      <c r="G76" s="62">
        <v>700</v>
      </c>
      <c r="H76" s="139">
        <f t="shared" si="2"/>
        <v>2800</v>
      </c>
      <c r="I76" s="140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5"/>
      <c r="W76" s="155"/>
    </row>
    <row r="77" spans="1:23" s="156" customFormat="1" x14ac:dyDescent="0.25">
      <c r="A77" s="113">
        <v>70</v>
      </c>
      <c r="B77" s="204"/>
      <c r="C77" s="157" t="s">
        <v>114</v>
      </c>
      <c r="D77" s="62"/>
      <c r="E77" s="153">
        <v>15</v>
      </c>
      <c r="F77" s="62" t="s">
        <v>133</v>
      </c>
      <c r="G77" s="62">
        <v>70</v>
      </c>
      <c r="H77" s="139">
        <f t="shared" si="2"/>
        <v>1050</v>
      </c>
      <c r="I77" s="140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5"/>
      <c r="W77" s="155"/>
    </row>
    <row r="78" spans="1:23" s="156" customFormat="1" x14ac:dyDescent="0.25">
      <c r="A78" s="113">
        <v>71</v>
      </c>
      <c r="B78" s="204"/>
      <c r="C78" s="157" t="s">
        <v>115</v>
      </c>
      <c r="D78" s="62"/>
      <c r="E78" s="153">
        <v>80</v>
      </c>
      <c r="F78" s="62" t="s">
        <v>129</v>
      </c>
      <c r="G78" s="62">
        <v>20</v>
      </c>
      <c r="H78" s="139">
        <f t="shared" si="2"/>
        <v>1600</v>
      </c>
      <c r="I78" s="140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5"/>
      <c r="W78" s="155"/>
    </row>
    <row r="79" spans="1:23" s="156" customFormat="1" x14ac:dyDescent="0.25">
      <c r="A79" s="113">
        <v>72</v>
      </c>
      <c r="B79" s="204"/>
      <c r="C79" s="157" t="s">
        <v>116</v>
      </c>
      <c r="D79" s="62"/>
      <c r="E79" s="153">
        <v>80</v>
      </c>
      <c r="F79" s="62" t="s">
        <v>129</v>
      </c>
      <c r="G79" s="62">
        <v>25</v>
      </c>
      <c r="H79" s="139">
        <f t="shared" si="2"/>
        <v>2000</v>
      </c>
      <c r="I79" s="140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5"/>
      <c r="W79" s="155"/>
    </row>
    <row r="80" spans="1:23" s="156" customFormat="1" x14ac:dyDescent="0.25">
      <c r="A80" s="113">
        <v>73</v>
      </c>
      <c r="B80" s="204"/>
      <c r="C80" s="157" t="s">
        <v>117</v>
      </c>
      <c r="D80" s="62"/>
      <c r="E80" s="153">
        <v>10</v>
      </c>
      <c r="F80" s="62" t="s">
        <v>129</v>
      </c>
      <c r="G80" s="62">
        <v>70</v>
      </c>
      <c r="H80" s="139">
        <f t="shared" si="2"/>
        <v>700</v>
      </c>
      <c r="I80" s="140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5"/>
      <c r="W80" s="155"/>
    </row>
    <row r="81" spans="1:23" s="156" customFormat="1" x14ac:dyDescent="0.25">
      <c r="A81" s="113">
        <v>74</v>
      </c>
      <c r="B81" s="204"/>
      <c r="C81" s="157" t="s">
        <v>118</v>
      </c>
      <c r="D81" s="62"/>
      <c r="E81" s="153">
        <v>82</v>
      </c>
      <c r="F81" s="62" t="s">
        <v>129</v>
      </c>
      <c r="G81" s="62">
        <v>50</v>
      </c>
      <c r="H81" s="139">
        <f t="shared" si="2"/>
        <v>4100</v>
      </c>
      <c r="I81" s="140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5"/>
      <c r="W81" s="155"/>
    </row>
    <row r="82" spans="1:23" s="156" customFormat="1" x14ac:dyDescent="0.25">
      <c r="A82" s="113">
        <v>75</v>
      </c>
      <c r="B82" s="204"/>
      <c r="C82" s="157" t="s">
        <v>119</v>
      </c>
      <c r="D82" s="62"/>
      <c r="E82" s="153">
        <v>6</v>
      </c>
      <c r="F82" s="62" t="s">
        <v>132</v>
      </c>
      <c r="G82" s="62">
        <v>125</v>
      </c>
      <c r="H82" s="139">
        <f t="shared" si="2"/>
        <v>750</v>
      </c>
      <c r="I82" s="140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5"/>
      <c r="W82" s="155"/>
    </row>
    <row r="83" spans="1:23" s="156" customFormat="1" x14ac:dyDescent="0.25">
      <c r="A83" s="113">
        <v>76</v>
      </c>
      <c r="B83" s="204"/>
      <c r="C83" s="157" t="s">
        <v>138</v>
      </c>
      <c r="D83" s="62"/>
      <c r="E83" s="153">
        <v>1</v>
      </c>
      <c r="F83" s="62" t="s">
        <v>147</v>
      </c>
      <c r="G83" s="62">
        <v>8000</v>
      </c>
      <c r="H83" s="139">
        <f t="shared" si="2"/>
        <v>8000</v>
      </c>
      <c r="I83" s="140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5"/>
      <c r="W83" s="155"/>
    </row>
    <row r="84" spans="1:23" s="156" customFormat="1" x14ac:dyDescent="0.25">
      <c r="A84" s="113">
        <v>77</v>
      </c>
      <c r="B84" s="204"/>
      <c r="C84" s="157" t="s">
        <v>139</v>
      </c>
      <c r="D84" s="62"/>
      <c r="E84" s="153">
        <v>6</v>
      </c>
      <c r="F84" s="62" t="s">
        <v>135</v>
      </c>
      <c r="G84" s="62">
        <v>300</v>
      </c>
      <c r="H84" s="139">
        <f t="shared" si="2"/>
        <v>1800</v>
      </c>
      <c r="I84" s="140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5"/>
      <c r="W84" s="155"/>
    </row>
    <row r="85" spans="1:23" s="156" customFormat="1" x14ac:dyDescent="0.25">
      <c r="A85" s="113">
        <v>78</v>
      </c>
      <c r="B85" s="204"/>
      <c r="C85" s="157" t="s">
        <v>121</v>
      </c>
      <c r="D85" s="62"/>
      <c r="E85" s="153">
        <v>6</v>
      </c>
      <c r="F85" s="62" t="s">
        <v>135</v>
      </c>
      <c r="G85" s="62">
        <v>450</v>
      </c>
      <c r="H85" s="139">
        <f t="shared" si="2"/>
        <v>2700</v>
      </c>
      <c r="I85" s="140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5"/>
      <c r="W85" s="155"/>
    </row>
    <row r="86" spans="1:23" s="156" customFormat="1" x14ac:dyDescent="0.25">
      <c r="A86" s="113">
        <v>79</v>
      </c>
      <c r="B86" s="204"/>
      <c r="C86" s="157" t="s">
        <v>140</v>
      </c>
      <c r="D86" s="62"/>
      <c r="E86" s="153">
        <v>6</v>
      </c>
      <c r="F86" s="62" t="s">
        <v>135</v>
      </c>
      <c r="G86" s="62">
        <v>450</v>
      </c>
      <c r="H86" s="139">
        <f t="shared" si="2"/>
        <v>2700</v>
      </c>
      <c r="I86" s="140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5"/>
      <c r="W86" s="155"/>
    </row>
    <row r="87" spans="1:23" s="156" customFormat="1" x14ac:dyDescent="0.25">
      <c r="A87" s="113">
        <v>80</v>
      </c>
      <c r="B87" s="204"/>
      <c r="C87" s="157" t="s">
        <v>139</v>
      </c>
      <c r="D87" s="62"/>
      <c r="E87" s="153">
        <v>90</v>
      </c>
      <c r="F87" s="62" t="s">
        <v>135</v>
      </c>
      <c r="G87" s="62">
        <v>1050</v>
      </c>
      <c r="H87" s="139">
        <f t="shared" si="2"/>
        <v>94500</v>
      </c>
      <c r="I87" s="140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5"/>
      <c r="W87" s="155"/>
    </row>
    <row r="88" spans="1:23" s="156" customFormat="1" x14ac:dyDescent="0.25">
      <c r="A88" s="113">
        <v>81</v>
      </c>
      <c r="B88" s="204"/>
      <c r="C88" s="157" t="s">
        <v>128</v>
      </c>
      <c r="D88" s="62"/>
      <c r="E88" s="153">
        <v>90</v>
      </c>
      <c r="F88" s="62" t="s">
        <v>135</v>
      </c>
      <c r="G88" s="62">
        <v>840</v>
      </c>
      <c r="H88" s="139">
        <f t="shared" si="2"/>
        <v>75600</v>
      </c>
      <c r="I88" s="140"/>
      <c r="J88" s="154"/>
      <c r="K88" s="154"/>
      <c r="L88" s="154"/>
      <c r="M88" s="154"/>
      <c r="N88" s="154"/>
      <c r="O88" s="154"/>
      <c r="P88" s="154"/>
      <c r="Q88" s="154"/>
      <c r="R88" s="154"/>
      <c r="S88" s="154"/>
      <c r="T88" s="154"/>
      <c r="U88" s="154"/>
      <c r="V88" s="155"/>
      <c r="W88" s="155"/>
    </row>
    <row r="89" spans="1:23" s="156" customFormat="1" x14ac:dyDescent="0.25">
      <c r="A89" s="113">
        <v>82</v>
      </c>
      <c r="B89" s="204"/>
      <c r="C89" s="157" t="s">
        <v>121</v>
      </c>
      <c r="D89" s="62"/>
      <c r="E89" s="153">
        <v>90</v>
      </c>
      <c r="F89" s="62" t="s">
        <v>135</v>
      </c>
      <c r="G89" s="62">
        <v>1260</v>
      </c>
      <c r="H89" s="139">
        <f t="shared" si="2"/>
        <v>113400</v>
      </c>
      <c r="I89" s="140"/>
      <c r="J89" s="154"/>
      <c r="K89" s="154"/>
      <c r="L89" s="154"/>
      <c r="M89" s="154"/>
      <c r="N89" s="154"/>
      <c r="O89" s="154"/>
      <c r="P89" s="154"/>
      <c r="Q89" s="154"/>
      <c r="R89" s="154"/>
      <c r="S89" s="154"/>
      <c r="T89" s="154"/>
      <c r="U89" s="154"/>
      <c r="V89" s="155"/>
      <c r="W89" s="155"/>
    </row>
    <row r="90" spans="1:23" s="156" customFormat="1" x14ac:dyDescent="0.25">
      <c r="A90" s="113">
        <v>83</v>
      </c>
      <c r="B90" s="204"/>
      <c r="C90" s="157" t="s">
        <v>122</v>
      </c>
      <c r="D90" s="62"/>
      <c r="E90" s="153">
        <v>90</v>
      </c>
      <c r="F90" s="62" t="s">
        <v>135</v>
      </c>
      <c r="G90" s="62">
        <v>840</v>
      </c>
      <c r="H90" s="139">
        <f t="shared" si="2"/>
        <v>75600</v>
      </c>
      <c r="I90" s="140"/>
      <c r="J90" s="154"/>
      <c r="K90" s="154"/>
      <c r="L90" s="154"/>
      <c r="M90" s="154"/>
      <c r="N90" s="154"/>
      <c r="O90" s="154"/>
      <c r="P90" s="154"/>
      <c r="Q90" s="154"/>
      <c r="R90" s="154"/>
      <c r="S90" s="154"/>
      <c r="T90" s="154"/>
      <c r="U90" s="154"/>
      <c r="V90" s="155"/>
      <c r="W90" s="155"/>
    </row>
    <row r="91" spans="1:23" s="156" customFormat="1" x14ac:dyDescent="0.25">
      <c r="A91" s="113">
        <v>84</v>
      </c>
      <c r="B91" s="204"/>
      <c r="C91" s="157" t="s">
        <v>140</v>
      </c>
      <c r="D91" s="62"/>
      <c r="E91" s="153">
        <v>90</v>
      </c>
      <c r="F91" s="62" t="s">
        <v>135</v>
      </c>
      <c r="G91" s="62">
        <v>1260</v>
      </c>
      <c r="H91" s="139">
        <f t="shared" si="2"/>
        <v>113400</v>
      </c>
      <c r="I91" s="140"/>
      <c r="J91" s="154"/>
      <c r="K91" s="154"/>
      <c r="L91" s="154"/>
      <c r="M91" s="154"/>
      <c r="N91" s="154"/>
      <c r="O91" s="154"/>
      <c r="P91" s="154"/>
      <c r="Q91" s="154"/>
      <c r="R91" s="154"/>
      <c r="S91" s="154"/>
      <c r="T91" s="154"/>
      <c r="U91" s="154"/>
      <c r="V91" s="155"/>
      <c r="W91" s="155"/>
    </row>
    <row r="92" spans="1:23" s="156" customFormat="1" x14ac:dyDescent="0.25">
      <c r="A92" s="113">
        <v>85</v>
      </c>
      <c r="B92" s="204"/>
      <c r="C92" s="157" t="s">
        <v>124</v>
      </c>
      <c r="D92" s="62"/>
      <c r="E92" s="153">
        <v>100</v>
      </c>
      <c r="F92" s="62" t="s">
        <v>135</v>
      </c>
      <c r="G92" s="62">
        <v>500</v>
      </c>
      <c r="H92" s="139">
        <f t="shared" si="2"/>
        <v>50000</v>
      </c>
      <c r="I92" s="140"/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154"/>
      <c r="V92" s="155"/>
      <c r="W92" s="155"/>
    </row>
    <row r="93" spans="1:23" s="156" customFormat="1" x14ac:dyDescent="0.25">
      <c r="A93" s="113">
        <v>86</v>
      </c>
      <c r="B93" s="204"/>
      <c r="C93" s="157" t="s">
        <v>141</v>
      </c>
      <c r="D93" s="62"/>
      <c r="E93" s="153">
        <v>1</v>
      </c>
      <c r="F93" s="62" t="s">
        <v>147</v>
      </c>
      <c r="G93" s="62">
        <v>14950</v>
      </c>
      <c r="H93" s="139">
        <f t="shared" si="2"/>
        <v>14950</v>
      </c>
      <c r="I93" s="140"/>
      <c r="J93" s="154"/>
      <c r="K93" s="154"/>
      <c r="L93" s="154"/>
      <c r="M93" s="154"/>
      <c r="N93" s="154"/>
      <c r="O93" s="154"/>
      <c r="P93" s="154"/>
      <c r="Q93" s="154"/>
      <c r="R93" s="154"/>
      <c r="S93" s="154"/>
      <c r="T93" s="154"/>
      <c r="U93" s="154"/>
      <c r="V93" s="155"/>
      <c r="W93" s="155"/>
    </row>
    <row r="94" spans="1:23" s="156" customFormat="1" x14ac:dyDescent="0.25">
      <c r="A94" s="113">
        <v>87</v>
      </c>
      <c r="B94" s="204"/>
      <c r="C94" s="157" t="s">
        <v>142</v>
      </c>
      <c r="D94" s="62"/>
      <c r="E94" s="153">
        <v>1</v>
      </c>
      <c r="F94" s="62" t="s">
        <v>147</v>
      </c>
      <c r="G94" s="62">
        <v>3000</v>
      </c>
      <c r="H94" s="139">
        <f t="shared" si="2"/>
        <v>3000</v>
      </c>
      <c r="I94" s="140"/>
      <c r="J94" s="154"/>
      <c r="K94" s="154"/>
      <c r="L94" s="154"/>
      <c r="M94" s="154"/>
      <c r="N94" s="154"/>
      <c r="O94" s="154"/>
      <c r="P94" s="154"/>
      <c r="Q94" s="154"/>
      <c r="R94" s="154"/>
      <c r="S94" s="154"/>
      <c r="T94" s="154"/>
      <c r="U94" s="154"/>
      <c r="V94" s="155"/>
      <c r="W94" s="155"/>
    </row>
    <row r="95" spans="1:23" s="156" customFormat="1" x14ac:dyDescent="0.25">
      <c r="A95" s="113">
        <v>88</v>
      </c>
      <c r="B95" s="204"/>
      <c r="C95" s="157" t="s">
        <v>143</v>
      </c>
      <c r="D95" s="62"/>
      <c r="E95" s="153">
        <v>2</v>
      </c>
      <c r="F95" s="62" t="s">
        <v>136</v>
      </c>
      <c r="G95" s="62">
        <v>1500</v>
      </c>
      <c r="H95" s="139">
        <f t="shared" si="2"/>
        <v>3000</v>
      </c>
      <c r="I95" s="140"/>
      <c r="J95" s="154"/>
      <c r="K95" s="154"/>
      <c r="L95" s="154"/>
      <c r="M95" s="154"/>
      <c r="N95" s="154"/>
      <c r="O95" s="154"/>
      <c r="P95" s="154"/>
      <c r="Q95" s="154"/>
      <c r="R95" s="154"/>
      <c r="S95" s="154"/>
      <c r="T95" s="154"/>
      <c r="U95" s="154"/>
      <c r="V95" s="155"/>
      <c r="W95" s="155"/>
    </row>
    <row r="96" spans="1:23" s="156" customFormat="1" x14ac:dyDescent="0.25">
      <c r="A96" s="113">
        <v>89</v>
      </c>
      <c r="B96" s="204"/>
      <c r="C96" s="157" t="s">
        <v>144</v>
      </c>
      <c r="D96" s="62"/>
      <c r="E96" s="153">
        <v>1</v>
      </c>
      <c r="F96" s="62" t="s">
        <v>147</v>
      </c>
      <c r="G96" s="62">
        <v>2000</v>
      </c>
      <c r="H96" s="139">
        <f t="shared" si="2"/>
        <v>2000</v>
      </c>
      <c r="I96" s="140"/>
      <c r="J96" s="154"/>
      <c r="K96" s="154"/>
      <c r="L96" s="154"/>
      <c r="M96" s="154"/>
      <c r="N96" s="154"/>
      <c r="O96" s="154"/>
      <c r="P96" s="154"/>
      <c r="Q96" s="154"/>
      <c r="R96" s="154"/>
      <c r="S96" s="154"/>
      <c r="T96" s="154"/>
      <c r="U96" s="154"/>
      <c r="V96" s="155"/>
      <c r="W96" s="155"/>
    </row>
    <row r="97" spans="1:23" s="156" customFormat="1" x14ac:dyDescent="0.25">
      <c r="A97" s="113">
        <v>90</v>
      </c>
      <c r="B97" s="204"/>
      <c r="C97" s="157" t="s">
        <v>145</v>
      </c>
      <c r="D97" s="62"/>
      <c r="E97" s="153">
        <v>1</v>
      </c>
      <c r="F97" s="62" t="s">
        <v>147</v>
      </c>
      <c r="G97" s="62">
        <v>5000</v>
      </c>
      <c r="H97" s="139">
        <f t="shared" si="2"/>
        <v>5000</v>
      </c>
      <c r="I97" s="140"/>
      <c r="J97" s="154"/>
      <c r="K97" s="154"/>
      <c r="L97" s="154"/>
      <c r="M97" s="154"/>
      <c r="N97" s="154"/>
      <c r="O97" s="154"/>
      <c r="P97" s="154"/>
      <c r="Q97" s="154"/>
      <c r="R97" s="154"/>
      <c r="S97" s="154"/>
      <c r="T97" s="154"/>
      <c r="U97" s="154"/>
      <c r="V97" s="155"/>
      <c r="W97" s="155"/>
    </row>
    <row r="98" spans="1:23" s="156" customFormat="1" x14ac:dyDescent="0.25">
      <c r="A98" s="113">
        <v>91</v>
      </c>
      <c r="B98" s="204"/>
      <c r="C98" s="157" t="s">
        <v>146</v>
      </c>
      <c r="D98" s="62"/>
      <c r="E98" s="153">
        <v>1</v>
      </c>
      <c r="F98" s="62" t="s">
        <v>147</v>
      </c>
      <c r="G98" s="62">
        <v>14950</v>
      </c>
      <c r="H98" s="139">
        <f t="shared" si="2"/>
        <v>14950</v>
      </c>
      <c r="I98" s="140"/>
      <c r="J98" s="154"/>
      <c r="K98" s="154"/>
      <c r="L98" s="154"/>
      <c r="M98" s="154"/>
      <c r="N98" s="154"/>
      <c r="O98" s="154"/>
      <c r="P98" s="154"/>
      <c r="Q98" s="154"/>
      <c r="R98" s="154"/>
      <c r="S98" s="154"/>
      <c r="T98" s="154"/>
      <c r="U98" s="154"/>
      <c r="V98" s="155"/>
      <c r="W98" s="155"/>
    </row>
    <row r="99" spans="1:23" s="156" customFormat="1" ht="25.5" x14ac:dyDescent="0.25">
      <c r="A99" s="113">
        <v>92</v>
      </c>
      <c r="B99" s="163" t="s">
        <v>99</v>
      </c>
      <c r="C99" s="158" t="s">
        <v>149</v>
      </c>
      <c r="D99" s="160" t="s">
        <v>540</v>
      </c>
      <c r="E99" s="159"/>
      <c r="F99" s="160"/>
      <c r="G99" s="160"/>
      <c r="H99" s="161">
        <f>SUM(H100:H121)</f>
        <v>800000</v>
      </c>
      <c r="I99" s="165" t="s">
        <v>40</v>
      </c>
      <c r="J99" s="162"/>
      <c r="K99" s="162"/>
      <c r="L99" s="162"/>
      <c r="M99" s="180"/>
      <c r="N99" s="180">
        <v>1</v>
      </c>
      <c r="O99" s="162"/>
      <c r="P99" s="162"/>
      <c r="Q99" s="162"/>
      <c r="R99" s="162"/>
      <c r="S99" s="162"/>
      <c r="T99" s="162"/>
      <c r="U99" s="162"/>
      <c r="V99" s="155"/>
      <c r="W99" s="155"/>
    </row>
    <row r="100" spans="1:23" s="156" customFormat="1" x14ac:dyDescent="0.25">
      <c r="A100" s="113">
        <v>93</v>
      </c>
      <c r="B100" s="204"/>
      <c r="C100" s="157" t="s">
        <v>106</v>
      </c>
      <c r="D100" s="62"/>
      <c r="E100" s="153">
        <v>75</v>
      </c>
      <c r="F100" s="62" t="s">
        <v>129</v>
      </c>
      <c r="G100" s="62">
        <v>150</v>
      </c>
      <c r="H100" s="139">
        <f>SUM(G100*E100)</f>
        <v>11250</v>
      </c>
      <c r="I100" s="140"/>
      <c r="J100" s="154"/>
      <c r="K100" s="154"/>
      <c r="L100" s="154"/>
      <c r="M100" s="154"/>
      <c r="N100" s="154"/>
      <c r="O100" s="154"/>
      <c r="P100" s="154"/>
      <c r="Q100" s="154"/>
      <c r="R100" s="154"/>
      <c r="S100" s="154"/>
      <c r="T100" s="154"/>
      <c r="U100" s="154"/>
      <c r="V100" s="155"/>
      <c r="W100" s="155"/>
    </row>
    <row r="101" spans="1:23" s="156" customFormat="1" x14ac:dyDescent="0.25">
      <c r="A101" s="113">
        <v>94</v>
      </c>
      <c r="B101" s="204"/>
      <c r="C101" s="157" t="s">
        <v>137</v>
      </c>
      <c r="D101" s="62"/>
      <c r="E101" s="153">
        <v>3</v>
      </c>
      <c r="F101" s="62" t="s">
        <v>130</v>
      </c>
      <c r="G101" s="62">
        <v>2000</v>
      </c>
      <c r="H101" s="139">
        <f t="shared" ref="H101:H121" si="3">SUM(G101*E101)</f>
        <v>6000</v>
      </c>
      <c r="I101" s="140"/>
      <c r="J101" s="154"/>
      <c r="K101" s="154"/>
      <c r="L101" s="154"/>
      <c r="M101" s="154"/>
      <c r="N101" s="154"/>
      <c r="O101" s="154"/>
      <c r="P101" s="154"/>
      <c r="Q101" s="154"/>
      <c r="R101" s="154"/>
      <c r="S101" s="154"/>
      <c r="T101" s="154"/>
      <c r="U101" s="154"/>
      <c r="V101" s="155"/>
      <c r="W101" s="155"/>
    </row>
    <row r="102" spans="1:23" s="156" customFormat="1" x14ac:dyDescent="0.25">
      <c r="A102" s="113">
        <v>95</v>
      </c>
      <c r="B102" s="204"/>
      <c r="C102" s="157" t="s">
        <v>111</v>
      </c>
      <c r="D102" s="62"/>
      <c r="E102" s="153">
        <v>5</v>
      </c>
      <c r="F102" s="62" t="s">
        <v>132</v>
      </c>
      <c r="G102" s="62">
        <v>90</v>
      </c>
      <c r="H102" s="139">
        <f t="shared" si="3"/>
        <v>450</v>
      </c>
      <c r="I102" s="140"/>
      <c r="J102" s="154"/>
      <c r="K102" s="154"/>
      <c r="L102" s="154"/>
      <c r="M102" s="154"/>
      <c r="N102" s="154"/>
      <c r="O102" s="154"/>
      <c r="P102" s="154"/>
      <c r="Q102" s="154"/>
      <c r="R102" s="154"/>
      <c r="S102" s="154"/>
      <c r="T102" s="154"/>
      <c r="U102" s="154"/>
      <c r="V102" s="155"/>
      <c r="W102" s="155"/>
    </row>
    <row r="103" spans="1:23" s="156" customFormat="1" x14ac:dyDescent="0.25">
      <c r="A103" s="113">
        <v>96</v>
      </c>
      <c r="B103" s="204"/>
      <c r="C103" s="157" t="s">
        <v>113</v>
      </c>
      <c r="D103" s="62"/>
      <c r="E103" s="153">
        <v>5</v>
      </c>
      <c r="F103" s="62" t="s">
        <v>129</v>
      </c>
      <c r="G103" s="62">
        <v>600</v>
      </c>
      <c r="H103" s="139">
        <f t="shared" si="3"/>
        <v>3000</v>
      </c>
      <c r="I103" s="140"/>
      <c r="J103" s="154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/>
      <c r="U103" s="154"/>
      <c r="V103" s="155"/>
      <c r="W103" s="155"/>
    </row>
    <row r="104" spans="1:23" s="156" customFormat="1" x14ac:dyDescent="0.25">
      <c r="A104" s="113">
        <v>97</v>
      </c>
      <c r="B104" s="204"/>
      <c r="C104" s="157" t="s">
        <v>114</v>
      </c>
      <c r="D104" s="62"/>
      <c r="E104" s="153">
        <v>10</v>
      </c>
      <c r="F104" s="62" t="s">
        <v>133</v>
      </c>
      <c r="G104" s="62">
        <v>80</v>
      </c>
      <c r="H104" s="139">
        <f t="shared" si="3"/>
        <v>800</v>
      </c>
      <c r="I104" s="140"/>
      <c r="J104" s="154"/>
      <c r="K104" s="154"/>
      <c r="L104" s="154"/>
      <c r="M104" s="154"/>
      <c r="N104" s="154"/>
      <c r="O104" s="154"/>
      <c r="P104" s="154"/>
      <c r="Q104" s="154"/>
      <c r="R104" s="154"/>
      <c r="S104" s="154"/>
      <c r="T104" s="154"/>
      <c r="U104" s="154"/>
      <c r="V104" s="155"/>
      <c r="W104" s="155"/>
    </row>
    <row r="105" spans="1:23" s="156" customFormat="1" x14ac:dyDescent="0.25">
      <c r="A105" s="113">
        <v>98</v>
      </c>
      <c r="B105" s="204"/>
      <c r="C105" s="157" t="s">
        <v>116</v>
      </c>
      <c r="D105" s="62"/>
      <c r="E105" s="153">
        <v>75</v>
      </c>
      <c r="F105" s="62" t="s">
        <v>129</v>
      </c>
      <c r="G105" s="62">
        <v>45</v>
      </c>
      <c r="H105" s="139">
        <f t="shared" si="3"/>
        <v>3375</v>
      </c>
      <c r="I105" s="140"/>
      <c r="J105" s="154"/>
      <c r="K105" s="154"/>
      <c r="L105" s="154"/>
      <c r="M105" s="154"/>
      <c r="N105" s="154"/>
      <c r="O105" s="154"/>
      <c r="P105" s="154"/>
      <c r="Q105" s="154"/>
      <c r="R105" s="154"/>
      <c r="S105" s="154"/>
      <c r="T105" s="154"/>
      <c r="U105" s="154"/>
      <c r="V105" s="155"/>
      <c r="W105" s="155"/>
    </row>
    <row r="106" spans="1:23" s="156" customFormat="1" x14ac:dyDescent="0.25">
      <c r="A106" s="113">
        <v>99</v>
      </c>
      <c r="B106" s="204"/>
      <c r="C106" s="157" t="s">
        <v>118</v>
      </c>
      <c r="D106" s="62"/>
      <c r="E106" s="153">
        <v>75</v>
      </c>
      <c r="F106" s="62" t="s">
        <v>129</v>
      </c>
      <c r="G106" s="62">
        <v>50</v>
      </c>
      <c r="H106" s="139">
        <f t="shared" si="3"/>
        <v>3750</v>
      </c>
      <c r="I106" s="140"/>
      <c r="J106" s="154"/>
      <c r="K106" s="154"/>
      <c r="L106" s="154"/>
      <c r="M106" s="154"/>
      <c r="N106" s="154"/>
      <c r="O106" s="154"/>
      <c r="P106" s="154"/>
      <c r="Q106" s="154"/>
      <c r="R106" s="154"/>
      <c r="S106" s="154"/>
      <c r="T106" s="154"/>
      <c r="U106" s="154"/>
      <c r="V106" s="155"/>
      <c r="W106" s="155"/>
    </row>
    <row r="107" spans="1:23" s="156" customFormat="1" x14ac:dyDescent="0.25">
      <c r="A107" s="113">
        <v>100</v>
      </c>
      <c r="B107" s="204"/>
      <c r="C107" s="157" t="s">
        <v>119</v>
      </c>
      <c r="D107" s="62"/>
      <c r="E107" s="153">
        <v>6</v>
      </c>
      <c r="F107" s="62" t="s">
        <v>132</v>
      </c>
      <c r="G107" s="62">
        <v>155</v>
      </c>
      <c r="H107" s="139">
        <f t="shared" si="3"/>
        <v>930</v>
      </c>
      <c r="I107" s="140"/>
      <c r="J107" s="154"/>
      <c r="K107" s="154"/>
      <c r="L107" s="154"/>
      <c r="M107" s="154"/>
      <c r="N107" s="154"/>
      <c r="O107" s="154"/>
      <c r="P107" s="154"/>
      <c r="Q107" s="154"/>
      <c r="R107" s="154"/>
      <c r="S107" s="154"/>
      <c r="T107" s="154"/>
      <c r="U107" s="154"/>
      <c r="V107" s="155"/>
      <c r="W107" s="155"/>
    </row>
    <row r="108" spans="1:23" s="156" customFormat="1" x14ac:dyDescent="0.25">
      <c r="A108" s="113">
        <v>101</v>
      </c>
      <c r="B108" s="204"/>
      <c r="C108" s="157" t="s">
        <v>138</v>
      </c>
      <c r="D108" s="62"/>
      <c r="E108" s="153">
        <v>1</v>
      </c>
      <c r="F108" s="62" t="s">
        <v>147</v>
      </c>
      <c r="G108" s="62">
        <v>11720</v>
      </c>
      <c r="H108" s="139">
        <f t="shared" si="3"/>
        <v>11720</v>
      </c>
      <c r="I108" s="140"/>
      <c r="J108" s="154"/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  <c r="V108" s="155"/>
      <c r="W108" s="155"/>
    </row>
    <row r="109" spans="1:23" s="156" customFormat="1" x14ac:dyDescent="0.25">
      <c r="A109" s="113">
        <v>102</v>
      </c>
      <c r="B109" s="204"/>
      <c r="C109" s="157" t="s">
        <v>150</v>
      </c>
      <c r="D109" s="62"/>
      <c r="E109" s="153">
        <v>5</v>
      </c>
      <c r="F109" s="62" t="s">
        <v>134</v>
      </c>
      <c r="G109" s="62">
        <v>5000</v>
      </c>
      <c r="H109" s="139">
        <f t="shared" si="3"/>
        <v>25000</v>
      </c>
      <c r="I109" s="140"/>
      <c r="J109" s="154"/>
      <c r="K109" s="154"/>
      <c r="L109" s="154"/>
      <c r="M109" s="154"/>
      <c r="N109" s="154"/>
      <c r="O109" s="154"/>
      <c r="P109" s="154"/>
      <c r="Q109" s="154"/>
      <c r="R109" s="154"/>
      <c r="S109" s="154"/>
      <c r="T109" s="154"/>
      <c r="U109" s="154"/>
      <c r="V109" s="155"/>
      <c r="W109" s="155"/>
    </row>
    <row r="110" spans="1:23" s="156" customFormat="1" x14ac:dyDescent="0.25">
      <c r="A110" s="113">
        <v>103</v>
      </c>
      <c r="B110" s="204"/>
      <c r="C110" s="157" t="s">
        <v>151</v>
      </c>
      <c r="D110" s="62"/>
      <c r="E110" s="153">
        <v>1</v>
      </c>
      <c r="F110" s="62" t="s">
        <v>147</v>
      </c>
      <c r="G110" s="62">
        <v>33275</v>
      </c>
      <c r="H110" s="139">
        <f t="shared" si="3"/>
        <v>33275</v>
      </c>
      <c r="I110" s="140"/>
      <c r="J110" s="154"/>
      <c r="K110" s="154"/>
      <c r="L110" s="154"/>
      <c r="M110" s="154"/>
      <c r="N110" s="154"/>
      <c r="O110" s="154"/>
      <c r="P110" s="154"/>
      <c r="Q110" s="154"/>
      <c r="R110" s="154"/>
      <c r="S110" s="154"/>
      <c r="T110" s="154"/>
      <c r="U110" s="154"/>
      <c r="V110" s="155"/>
      <c r="W110" s="155"/>
    </row>
    <row r="111" spans="1:23" s="156" customFormat="1" x14ac:dyDescent="0.25">
      <c r="A111" s="113">
        <v>104</v>
      </c>
      <c r="B111" s="204"/>
      <c r="C111" s="157" t="s">
        <v>128</v>
      </c>
      <c r="D111" s="62"/>
      <c r="E111" s="153">
        <v>400</v>
      </c>
      <c r="F111" s="62" t="s">
        <v>135</v>
      </c>
      <c r="G111" s="62">
        <v>120</v>
      </c>
      <c r="H111" s="139">
        <f t="shared" si="3"/>
        <v>48000</v>
      </c>
      <c r="I111" s="140"/>
      <c r="J111" s="154"/>
      <c r="K111" s="154"/>
      <c r="L111" s="154"/>
      <c r="M111" s="154"/>
      <c r="N111" s="154"/>
      <c r="O111" s="154"/>
      <c r="P111" s="154"/>
      <c r="Q111" s="154"/>
      <c r="R111" s="154"/>
      <c r="S111" s="154"/>
      <c r="T111" s="154"/>
      <c r="U111" s="154"/>
      <c r="V111" s="155"/>
      <c r="W111" s="155"/>
    </row>
    <row r="112" spans="1:23" s="156" customFormat="1" x14ac:dyDescent="0.25">
      <c r="A112" s="113">
        <v>105</v>
      </c>
      <c r="B112" s="204"/>
      <c r="C112" s="157" t="s">
        <v>121</v>
      </c>
      <c r="D112" s="62"/>
      <c r="E112" s="153">
        <v>400</v>
      </c>
      <c r="F112" s="62" t="s">
        <v>135</v>
      </c>
      <c r="G112" s="62">
        <v>180</v>
      </c>
      <c r="H112" s="139">
        <f t="shared" si="3"/>
        <v>72000</v>
      </c>
      <c r="I112" s="140"/>
      <c r="J112" s="154"/>
      <c r="K112" s="154"/>
      <c r="L112" s="154"/>
      <c r="M112" s="154"/>
      <c r="N112" s="154"/>
      <c r="O112" s="154"/>
      <c r="P112" s="154"/>
      <c r="Q112" s="154"/>
      <c r="R112" s="154"/>
      <c r="S112" s="154"/>
      <c r="T112" s="154"/>
      <c r="U112" s="154"/>
      <c r="V112" s="155"/>
      <c r="W112" s="155"/>
    </row>
    <row r="113" spans="1:23" s="156" customFormat="1" x14ac:dyDescent="0.25">
      <c r="A113" s="113">
        <v>106</v>
      </c>
      <c r="B113" s="204"/>
      <c r="C113" s="157" t="s">
        <v>122</v>
      </c>
      <c r="D113" s="62"/>
      <c r="E113" s="153">
        <v>400</v>
      </c>
      <c r="F113" s="62" t="s">
        <v>135</v>
      </c>
      <c r="G113" s="62">
        <v>120</v>
      </c>
      <c r="H113" s="139">
        <f t="shared" si="3"/>
        <v>48000</v>
      </c>
      <c r="I113" s="140"/>
      <c r="J113" s="154"/>
      <c r="K113" s="154"/>
      <c r="L113" s="154"/>
      <c r="M113" s="154"/>
      <c r="N113" s="154"/>
      <c r="O113" s="154"/>
      <c r="P113" s="154"/>
      <c r="Q113" s="154"/>
      <c r="R113" s="154"/>
      <c r="S113" s="154"/>
      <c r="T113" s="154"/>
      <c r="U113" s="154"/>
      <c r="V113" s="155"/>
      <c r="W113" s="155"/>
    </row>
    <row r="114" spans="1:23" s="156" customFormat="1" x14ac:dyDescent="0.25">
      <c r="A114" s="113">
        <v>107</v>
      </c>
      <c r="B114" s="204"/>
      <c r="C114" s="157" t="s">
        <v>123</v>
      </c>
      <c r="D114" s="62"/>
      <c r="E114" s="153">
        <v>475</v>
      </c>
      <c r="F114" s="62" t="s">
        <v>135</v>
      </c>
      <c r="G114" s="62">
        <v>350</v>
      </c>
      <c r="H114" s="139">
        <f t="shared" si="3"/>
        <v>166250</v>
      </c>
      <c r="I114" s="140"/>
      <c r="J114" s="154"/>
      <c r="K114" s="154"/>
      <c r="L114" s="154"/>
      <c r="M114" s="154"/>
      <c r="N114" s="154"/>
      <c r="O114" s="154"/>
      <c r="P114" s="154"/>
      <c r="Q114" s="154"/>
      <c r="R114" s="154"/>
      <c r="S114" s="154"/>
      <c r="T114" s="154"/>
      <c r="U114" s="154"/>
      <c r="V114" s="155"/>
      <c r="W114" s="155"/>
    </row>
    <row r="115" spans="1:23" s="156" customFormat="1" x14ac:dyDescent="0.25">
      <c r="A115" s="113">
        <v>108</v>
      </c>
      <c r="B115" s="204"/>
      <c r="C115" s="157" t="s">
        <v>124</v>
      </c>
      <c r="D115" s="62"/>
      <c r="E115" s="153">
        <v>525</v>
      </c>
      <c r="F115" s="62" t="s">
        <v>135</v>
      </c>
      <c r="G115" s="62">
        <v>350</v>
      </c>
      <c r="H115" s="139">
        <f t="shared" si="3"/>
        <v>183750</v>
      </c>
      <c r="I115" s="140"/>
      <c r="J115" s="154"/>
      <c r="K115" s="154"/>
      <c r="L115" s="154"/>
      <c r="M115" s="154"/>
      <c r="N115" s="154"/>
      <c r="O115" s="154"/>
      <c r="P115" s="154"/>
      <c r="Q115" s="154"/>
      <c r="R115" s="154"/>
      <c r="S115" s="154"/>
      <c r="T115" s="154"/>
      <c r="U115" s="154"/>
      <c r="V115" s="155"/>
      <c r="W115" s="155"/>
    </row>
    <row r="116" spans="1:23" s="156" customFormat="1" x14ac:dyDescent="0.25">
      <c r="A116" s="113">
        <v>109</v>
      </c>
      <c r="B116" s="204"/>
      <c r="C116" s="157" t="s">
        <v>125</v>
      </c>
      <c r="D116" s="62"/>
      <c r="E116" s="153">
        <v>15</v>
      </c>
      <c r="F116" s="62" t="s">
        <v>135</v>
      </c>
      <c r="G116" s="62">
        <v>6000</v>
      </c>
      <c r="H116" s="139">
        <f t="shared" si="3"/>
        <v>90000</v>
      </c>
      <c r="I116" s="140"/>
      <c r="J116" s="154"/>
      <c r="K116" s="154"/>
      <c r="L116" s="154"/>
      <c r="M116" s="154"/>
      <c r="N116" s="154"/>
      <c r="O116" s="154"/>
      <c r="P116" s="154"/>
      <c r="Q116" s="154"/>
      <c r="R116" s="154"/>
      <c r="S116" s="154"/>
      <c r="T116" s="154"/>
      <c r="U116" s="154"/>
      <c r="V116" s="155"/>
      <c r="W116" s="155"/>
    </row>
    <row r="117" spans="1:23" s="156" customFormat="1" x14ac:dyDescent="0.25">
      <c r="A117" s="113">
        <v>110</v>
      </c>
      <c r="B117" s="204"/>
      <c r="C117" s="157" t="s">
        <v>126</v>
      </c>
      <c r="D117" s="62"/>
      <c r="E117" s="153">
        <v>30</v>
      </c>
      <c r="F117" s="62" t="s">
        <v>135</v>
      </c>
      <c r="G117" s="62">
        <v>1500</v>
      </c>
      <c r="H117" s="139">
        <f t="shared" si="3"/>
        <v>45000</v>
      </c>
      <c r="I117" s="140"/>
      <c r="J117" s="154"/>
      <c r="K117" s="154"/>
      <c r="L117" s="154"/>
      <c r="M117" s="154"/>
      <c r="N117" s="154"/>
      <c r="O117" s="154"/>
      <c r="P117" s="154"/>
      <c r="Q117" s="154"/>
      <c r="R117" s="154"/>
      <c r="S117" s="154"/>
      <c r="T117" s="154"/>
      <c r="U117" s="154"/>
      <c r="V117" s="155"/>
      <c r="W117" s="155"/>
    </row>
    <row r="118" spans="1:23" s="156" customFormat="1" x14ac:dyDescent="0.25">
      <c r="A118" s="113">
        <v>111</v>
      </c>
      <c r="B118" s="204"/>
      <c r="C118" s="157" t="s">
        <v>127</v>
      </c>
      <c r="D118" s="62"/>
      <c r="E118" s="153">
        <v>1</v>
      </c>
      <c r="F118" s="62" t="s">
        <v>147</v>
      </c>
      <c r="G118" s="62">
        <v>25000</v>
      </c>
      <c r="H118" s="139">
        <f t="shared" si="3"/>
        <v>25000</v>
      </c>
      <c r="I118" s="140"/>
      <c r="J118" s="154"/>
      <c r="K118" s="154"/>
      <c r="L118" s="154"/>
      <c r="M118" s="154"/>
      <c r="N118" s="154"/>
      <c r="O118" s="154"/>
      <c r="P118" s="154"/>
      <c r="Q118" s="154"/>
      <c r="R118" s="154"/>
      <c r="S118" s="154"/>
      <c r="T118" s="154"/>
      <c r="U118" s="154"/>
      <c r="V118" s="155"/>
      <c r="W118" s="155"/>
    </row>
    <row r="119" spans="1:23" s="156" customFormat="1" x14ac:dyDescent="0.25">
      <c r="A119" s="113">
        <v>112</v>
      </c>
      <c r="B119" s="204"/>
      <c r="C119" s="157" t="s">
        <v>105</v>
      </c>
      <c r="D119" s="62"/>
      <c r="E119" s="153">
        <v>4</v>
      </c>
      <c r="F119" s="62" t="s">
        <v>129</v>
      </c>
      <c r="G119" s="62">
        <v>2500</v>
      </c>
      <c r="H119" s="139">
        <f t="shared" si="3"/>
        <v>10000</v>
      </c>
      <c r="I119" s="140"/>
      <c r="J119" s="154"/>
      <c r="K119" s="154"/>
      <c r="L119" s="154"/>
      <c r="M119" s="154"/>
      <c r="N119" s="154"/>
      <c r="O119" s="154"/>
      <c r="P119" s="154"/>
      <c r="Q119" s="154"/>
      <c r="R119" s="154"/>
      <c r="S119" s="154"/>
      <c r="T119" s="154"/>
      <c r="U119" s="154"/>
      <c r="V119" s="155"/>
      <c r="W119" s="155"/>
    </row>
    <row r="120" spans="1:23" s="156" customFormat="1" x14ac:dyDescent="0.25">
      <c r="A120" s="113">
        <v>113</v>
      </c>
      <c r="B120" s="204"/>
      <c r="C120" s="157" t="s">
        <v>110</v>
      </c>
      <c r="D120" s="62"/>
      <c r="E120" s="153">
        <v>6</v>
      </c>
      <c r="F120" s="62" t="s">
        <v>132</v>
      </c>
      <c r="G120" s="62">
        <v>200</v>
      </c>
      <c r="H120" s="139">
        <f t="shared" si="3"/>
        <v>1200</v>
      </c>
      <c r="I120" s="140"/>
      <c r="J120" s="154"/>
      <c r="K120" s="154"/>
      <c r="L120" s="154"/>
      <c r="M120" s="154"/>
      <c r="N120" s="154"/>
      <c r="O120" s="154"/>
      <c r="P120" s="154"/>
      <c r="Q120" s="154"/>
      <c r="R120" s="154"/>
      <c r="S120" s="154"/>
      <c r="T120" s="154"/>
      <c r="U120" s="154"/>
      <c r="V120" s="155"/>
      <c r="W120" s="155"/>
    </row>
    <row r="121" spans="1:23" s="156" customFormat="1" x14ac:dyDescent="0.25">
      <c r="A121" s="113">
        <v>114</v>
      </c>
      <c r="B121" s="204"/>
      <c r="C121" s="157" t="s">
        <v>108</v>
      </c>
      <c r="D121" s="62"/>
      <c r="E121" s="153">
        <v>75</v>
      </c>
      <c r="F121" s="62" t="s">
        <v>129</v>
      </c>
      <c r="G121" s="62">
        <v>150</v>
      </c>
      <c r="H121" s="139">
        <f t="shared" si="3"/>
        <v>11250</v>
      </c>
      <c r="I121" s="140"/>
      <c r="J121" s="154"/>
      <c r="K121" s="154"/>
      <c r="L121" s="154"/>
      <c r="M121" s="154"/>
      <c r="N121" s="154"/>
      <c r="O121" s="154"/>
      <c r="P121" s="154"/>
      <c r="Q121" s="154"/>
      <c r="R121" s="154"/>
      <c r="S121" s="154"/>
      <c r="T121" s="154"/>
      <c r="U121" s="154"/>
      <c r="V121" s="155"/>
      <c r="W121" s="155"/>
    </row>
    <row r="122" spans="1:23" s="156" customFormat="1" x14ac:dyDescent="0.25">
      <c r="A122" s="113">
        <v>115</v>
      </c>
      <c r="B122" s="163" t="s">
        <v>99</v>
      </c>
      <c r="C122" s="164" t="s">
        <v>152</v>
      </c>
      <c r="D122" s="160" t="s">
        <v>540</v>
      </c>
      <c r="E122" s="159"/>
      <c r="F122" s="160"/>
      <c r="G122" s="160"/>
      <c r="H122" s="161">
        <f>SUM(H123:H143)</f>
        <v>700000</v>
      </c>
      <c r="I122" s="165" t="s">
        <v>40</v>
      </c>
      <c r="J122" s="162"/>
      <c r="K122" s="162"/>
      <c r="L122" s="162"/>
      <c r="M122" s="162"/>
      <c r="N122" s="162"/>
      <c r="O122" s="162"/>
      <c r="P122" s="162"/>
      <c r="Q122" s="162"/>
      <c r="R122" s="162"/>
      <c r="S122" s="180">
        <v>1</v>
      </c>
      <c r="T122" s="162"/>
      <c r="U122" s="162"/>
      <c r="V122" s="155"/>
      <c r="W122" s="155"/>
    </row>
    <row r="123" spans="1:23" s="156" customFormat="1" x14ac:dyDescent="0.25">
      <c r="A123" s="113">
        <v>116</v>
      </c>
      <c r="B123" s="204"/>
      <c r="C123" s="157" t="s">
        <v>106</v>
      </c>
      <c r="D123" s="62"/>
      <c r="E123" s="153">
        <v>70</v>
      </c>
      <c r="F123" s="62" t="s">
        <v>129</v>
      </c>
      <c r="G123" s="62">
        <v>150</v>
      </c>
      <c r="H123" s="139">
        <f>G123*E123</f>
        <v>10500</v>
      </c>
      <c r="I123" s="140"/>
      <c r="J123" s="154"/>
      <c r="K123" s="154"/>
      <c r="L123" s="154"/>
      <c r="M123" s="154"/>
      <c r="N123" s="154"/>
      <c r="O123" s="154"/>
      <c r="P123" s="154"/>
      <c r="Q123" s="154"/>
      <c r="R123" s="154"/>
      <c r="S123" s="154"/>
      <c r="T123" s="154"/>
      <c r="U123" s="154"/>
      <c r="V123" s="155"/>
      <c r="W123" s="155"/>
    </row>
    <row r="124" spans="1:23" s="156" customFormat="1" x14ac:dyDescent="0.25">
      <c r="A124" s="113">
        <v>117</v>
      </c>
      <c r="B124" s="204"/>
      <c r="C124" s="157" t="s">
        <v>137</v>
      </c>
      <c r="D124" s="62"/>
      <c r="E124" s="153">
        <v>3</v>
      </c>
      <c r="F124" s="62" t="s">
        <v>130</v>
      </c>
      <c r="G124" s="62">
        <v>2000</v>
      </c>
      <c r="H124" s="139">
        <f t="shared" ref="H124:H143" si="4">G124*E124</f>
        <v>6000</v>
      </c>
      <c r="I124" s="140"/>
      <c r="J124" s="154"/>
      <c r="K124" s="154"/>
      <c r="L124" s="154"/>
      <c r="M124" s="154"/>
      <c r="N124" s="154"/>
      <c r="O124" s="154"/>
      <c r="P124" s="154"/>
      <c r="Q124" s="154"/>
      <c r="R124" s="154"/>
      <c r="S124" s="154"/>
      <c r="T124" s="154"/>
      <c r="U124" s="154"/>
      <c r="V124" s="155"/>
      <c r="W124" s="155"/>
    </row>
    <row r="125" spans="1:23" s="156" customFormat="1" x14ac:dyDescent="0.25">
      <c r="A125" s="113">
        <v>118</v>
      </c>
      <c r="B125" s="204"/>
      <c r="C125" s="157" t="s">
        <v>108</v>
      </c>
      <c r="D125" s="62"/>
      <c r="E125" s="153">
        <v>70</v>
      </c>
      <c r="F125" s="62" t="s">
        <v>129</v>
      </c>
      <c r="G125" s="62">
        <v>150</v>
      </c>
      <c r="H125" s="139">
        <f t="shared" si="4"/>
        <v>10500</v>
      </c>
      <c r="I125" s="140"/>
      <c r="J125" s="154"/>
      <c r="K125" s="154"/>
      <c r="L125" s="154"/>
      <c r="M125" s="154"/>
      <c r="N125" s="154"/>
      <c r="O125" s="154"/>
      <c r="P125" s="154"/>
      <c r="Q125" s="154"/>
      <c r="R125" s="154"/>
      <c r="S125" s="154"/>
      <c r="T125" s="154"/>
      <c r="U125" s="154"/>
      <c r="V125" s="155"/>
      <c r="W125" s="155"/>
    </row>
    <row r="126" spans="1:23" s="156" customFormat="1" x14ac:dyDescent="0.25">
      <c r="A126" s="113">
        <v>119</v>
      </c>
      <c r="B126" s="204"/>
      <c r="C126" s="157" t="s">
        <v>105</v>
      </c>
      <c r="D126" s="62"/>
      <c r="E126" s="153">
        <v>4</v>
      </c>
      <c r="F126" s="62" t="s">
        <v>129</v>
      </c>
      <c r="G126" s="62">
        <v>2500</v>
      </c>
      <c r="H126" s="139">
        <f t="shared" si="4"/>
        <v>10000</v>
      </c>
      <c r="I126" s="140"/>
      <c r="J126" s="154"/>
      <c r="K126" s="154"/>
      <c r="L126" s="154"/>
      <c r="M126" s="154"/>
      <c r="N126" s="154"/>
      <c r="O126" s="154"/>
      <c r="P126" s="154"/>
      <c r="Q126" s="154"/>
      <c r="R126" s="154"/>
      <c r="S126" s="154"/>
      <c r="T126" s="154"/>
      <c r="U126" s="154"/>
      <c r="V126" s="155"/>
      <c r="W126" s="155"/>
    </row>
    <row r="127" spans="1:23" s="156" customFormat="1" x14ac:dyDescent="0.25">
      <c r="A127" s="113">
        <v>120</v>
      </c>
      <c r="B127" s="204"/>
      <c r="C127" s="157" t="s">
        <v>110</v>
      </c>
      <c r="D127" s="62"/>
      <c r="E127" s="153">
        <v>6</v>
      </c>
      <c r="F127" s="62" t="s">
        <v>132</v>
      </c>
      <c r="G127" s="62">
        <v>200</v>
      </c>
      <c r="H127" s="139">
        <f t="shared" si="4"/>
        <v>1200</v>
      </c>
      <c r="I127" s="140"/>
      <c r="J127" s="154"/>
      <c r="K127" s="154"/>
      <c r="L127" s="154"/>
      <c r="M127" s="154"/>
      <c r="N127" s="154"/>
      <c r="O127" s="154"/>
      <c r="P127" s="154"/>
      <c r="Q127" s="154"/>
      <c r="R127" s="154"/>
      <c r="S127" s="154"/>
      <c r="T127" s="154"/>
      <c r="U127" s="154"/>
      <c r="V127" s="155"/>
      <c r="W127" s="155"/>
    </row>
    <row r="128" spans="1:23" s="156" customFormat="1" x14ac:dyDescent="0.25">
      <c r="A128" s="113">
        <v>121</v>
      </c>
      <c r="B128" s="204"/>
      <c r="C128" s="157" t="s">
        <v>111</v>
      </c>
      <c r="D128" s="62"/>
      <c r="E128" s="153">
        <v>5</v>
      </c>
      <c r="F128" s="62" t="s">
        <v>132</v>
      </c>
      <c r="G128" s="62">
        <v>90</v>
      </c>
      <c r="H128" s="139">
        <f t="shared" si="4"/>
        <v>450</v>
      </c>
      <c r="I128" s="140"/>
      <c r="J128" s="154"/>
      <c r="K128" s="154"/>
      <c r="L128" s="154"/>
      <c r="M128" s="154"/>
      <c r="N128" s="154"/>
      <c r="O128" s="154"/>
      <c r="P128" s="154"/>
      <c r="Q128" s="154"/>
      <c r="R128" s="154"/>
      <c r="S128" s="154"/>
      <c r="T128" s="154"/>
      <c r="U128" s="154"/>
      <c r="V128" s="155"/>
      <c r="W128" s="155"/>
    </row>
    <row r="129" spans="1:23" s="156" customFormat="1" x14ac:dyDescent="0.25">
      <c r="A129" s="113">
        <v>122</v>
      </c>
      <c r="B129" s="204"/>
      <c r="C129" s="157" t="s">
        <v>114</v>
      </c>
      <c r="D129" s="62"/>
      <c r="E129" s="153">
        <v>10</v>
      </c>
      <c r="F129" s="62" t="s">
        <v>133</v>
      </c>
      <c r="G129" s="62">
        <v>80</v>
      </c>
      <c r="H129" s="139">
        <f t="shared" si="4"/>
        <v>800</v>
      </c>
      <c r="I129" s="140"/>
      <c r="J129" s="154"/>
      <c r="K129" s="154"/>
      <c r="L129" s="154"/>
      <c r="M129" s="154"/>
      <c r="N129" s="154"/>
      <c r="O129" s="154"/>
      <c r="P129" s="154"/>
      <c r="Q129" s="154"/>
      <c r="R129" s="154"/>
      <c r="S129" s="154"/>
      <c r="T129" s="154"/>
      <c r="U129" s="154"/>
      <c r="V129" s="155"/>
      <c r="W129" s="155"/>
    </row>
    <row r="130" spans="1:23" s="156" customFormat="1" x14ac:dyDescent="0.25">
      <c r="A130" s="113">
        <v>123</v>
      </c>
      <c r="B130" s="204"/>
      <c r="C130" s="157" t="s">
        <v>116</v>
      </c>
      <c r="D130" s="62"/>
      <c r="E130" s="153">
        <v>70</v>
      </c>
      <c r="F130" s="62" t="s">
        <v>129</v>
      </c>
      <c r="G130" s="62">
        <v>45</v>
      </c>
      <c r="H130" s="139">
        <f t="shared" si="4"/>
        <v>3150</v>
      </c>
      <c r="I130" s="140"/>
      <c r="J130" s="154"/>
      <c r="K130" s="154"/>
      <c r="L130" s="154"/>
      <c r="M130" s="154"/>
      <c r="N130" s="154"/>
      <c r="O130" s="154"/>
      <c r="P130" s="154"/>
      <c r="Q130" s="154"/>
      <c r="R130" s="154"/>
      <c r="S130" s="154"/>
      <c r="T130" s="154"/>
      <c r="U130" s="154"/>
      <c r="V130" s="155"/>
      <c r="W130" s="155"/>
    </row>
    <row r="131" spans="1:23" s="156" customFormat="1" x14ac:dyDescent="0.25">
      <c r="A131" s="113">
        <v>124</v>
      </c>
      <c r="B131" s="204"/>
      <c r="C131" s="157" t="s">
        <v>118</v>
      </c>
      <c r="D131" s="62"/>
      <c r="E131" s="153">
        <v>70</v>
      </c>
      <c r="F131" s="62" t="s">
        <v>129</v>
      </c>
      <c r="G131" s="62">
        <v>50</v>
      </c>
      <c r="H131" s="139">
        <f t="shared" si="4"/>
        <v>3500</v>
      </c>
      <c r="I131" s="140"/>
      <c r="J131" s="154"/>
      <c r="K131" s="154"/>
      <c r="L131" s="154"/>
      <c r="M131" s="154"/>
      <c r="N131" s="154"/>
      <c r="O131" s="154"/>
      <c r="P131" s="154"/>
      <c r="Q131" s="154"/>
      <c r="R131" s="154"/>
      <c r="S131" s="154"/>
      <c r="T131" s="154"/>
      <c r="U131" s="154"/>
      <c r="V131" s="155"/>
      <c r="W131" s="155"/>
    </row>
    <row r="132" spans="1:23" s="156" customFormat="1" x14ac:dyDescent="0.25">
      <c r="A132" s="113">
        <v>125</v>
      </c>
      <c r="B132" s="204"/>
      <c r="C132" s="157" t="s">
        <v>119</v>
      </c>
      <c r="D132" s="62"/>
      <c r="E132" s="153">
        <v>6</v>
      </c>
      <c r="F132" s="62" t="s">
        <v>132</v>
      </c>
      <c r="G132" s="62">
        <v>155</v>
      </c>
      <c r="H132" s="139">
        <f t="shared" si="4"/>
        <v>930</v>
      </c>
      <c r="I132" s="140"/>
      <c r="J132" s="154"/>
      <c r="K132" s="154"/>
      <c r="L132" s="154"/>
      <c r="M132" s="154"/>
      <c r="N132" s="154"/>
      <c r="O132" s="154"/>
      <c r="P132" s="154"/>
      <c r="Q132" s="154"/>
      <c r="R132" s="154"/>
      <c r="S132" s="154"/>
      <c r="T132" s="154"/>
      <c r="U132" s="154"/>
      <c r="V132" s="155"/>
      <c r="W132" s="155"/>
    </row>
    <row r="133" spans="1:23" s="156" customFormat="1" x14ac:dyDescent="0.25">
      <c r="A133" s="113">
        <v>126</v>
      </c>
      <c r="B133" s="204"/>
      <c r="C133" s="157" t="s">
        <v>138</v>
      </c>
      <c r="D133" s="62"/>
      <c r="E133" s="153">
        <v>1</v>
      </c>
      <c r="F133" s="62" t="s">
        <v>147</v>
      </c>
      <c r="G133" s="62">
        <v>11720</v>
      </c>
      <c r="H133" s="139">
        <f t="shared" si="4"/>
        <v>11720</v>
      </c>
      <c r="I133" s="140"/>
      <c r="J133" s="154"/>
      <c r="K133" s="154"/>
      <c r="L133" s="154"/>
      <c r="M133" s="154"/>
      <c r="N133" s="154"/>
      <c r="O133" s="154"/>
      <c r="P133" s="154"/>
      <c r="Q133" s="154"/>
      <c r="R133" s="154"/>
      <c r="S133" s="154"/>
      <c r="T133" s="154"/>
      <c r="U133" s="154"/>
      <c r="V133" s="155"/>
      <c r="W133" s="155"/>
    </row>
    <row r="134" spans="1:23" s="156" customFormat="1" x14ac:dyDescent="0.25">
      <c r="A134" s="113">
        <v>127</v>
      </c>
      <c r="B134" s="204"/>
      <c r="C134" s="157" t="s">
        <v>150</v>
      </c>
      <c r="D134" s="62"/>
      <c r="E134" s="153">
        <v>5</v>
      </c>
      <c r="F134" s="62" t="s">
        <v>156</v>
      </c>
      <c r="G134" s="62">
        <v>5000</v>
      </c>
      <c r="H134" s="139">
        <f t="shared" si="4"/>
        <v>25000</v>
      </c>
      <c r="I134" s="140"/>
      <c r="J134" s="154"/>
      <c r="K134" s="154"/>
      <c r="L134" s="154"/>
      <c r="M134" s="154"/>
      <c r="N134" s="154"/>
      <c r="O134" s="154"/>
      <c r="P134" s="154"/>
      <c r="Q134" s="154"/>
      <c r="R134" s="154"/>
      <c r="S134" s="154"/>
      <c r="T134" s="154"/>
      <c r="U134" s="154"/>
      <c r="V134" s="155"/>
      <c r="W134" s="155"/>
    </row>
    <row r="135" spans="1:23" s="156" customFormat="1" x14ac:dyDescent="0.25">
      <c r="A135" s="113">
        <v>128</v>
      </c>
      <c r="B135" s="204"/>
      <c r="C135" s="157" t="s">
        <v>153</v>
      </c>
      <c r="D135" s="62"/>
      <c r="E135" s="153">
        <v>70</v>
      </c>
      <c r="F135" s="62" t="s">
        <v>135</v>
      </c>
      <c r="G135" s="62">
        <v>600</v>
      </c>
      <c r="H135" s="139">
        <f t="shared" si="4"/>
        <v>42000</v>
      </c>
      <c r="I135" s="140"/>
      <c r="J135" s="154"/>
      <c r="K135" s="154"/>
      <c r="L135" s="154"/>
      <c r="M135" s="154"/>
      <c r="N135" s="154"/>
      <c r="O135" s="154"/>
      <c r="P135" s="154"/>
      <c r="Q135" s="154"/>
      <c r="R135" s="154"/>
      <c r="S135" s="154"/>
      <c r="T135" s="154"/>
      <c r="U135" s="154"/>
      <c r="V135" s="155"/>
      <c r="W135" s="155"/>
    </row>
    <row r="136" spans="1:23" s="156" customFormat="1" x14ac:dyDescent="0.25">
      <c r="A136" s="113">
        <v>129</v>
      </c>
      <c r="B136" s="204"/>
      <c r="C136" s="157" t="s">
        <v>154</v>
      </c>
      <c r="D136" s="62"/>
      <c r="E136" s="153">
        <v>70</v>
      </c>
      <c r="F136" s="62" t="s">
        <v>135</v>
      </c>
      <c r="G136" s="62">
        <v>900</v>
      </c>
      <c r="H136" s="139">
        <f t="shared" si="4"/>
        <v>63000</v>
      </c>
      <c r="I136" s="140"/>
      <c r="J136" s="154"/>
      <c r="K136" s="154"/>
      <c r="L136" s="154"/>
      <c r="M136" s="154"/>
      <c r="N136" s="154"/>
      <c r="O136" s="154"/>
      <c r="P136" s="154"/>
      <c r="Q136" s="154"/>
      <c r="R136" s="154"/>
      <c r="S136" s="154"/>
      <c r="T136" s="154"/>
      <c r="U136" s="154"/>
      <c r="V136" s="155"/>
      <c r="W136" s="155"/>
    </row>
    <row r="137" spans="1:23" s="156" customFormat="1" x14ac:dyDescent="0.25">
      <c r="A137" s="113">
        <v>130</v>
      </c>
      <c r="B137" s="204"/>
      <c r="C137" s="157" t="s">
        <v>155</v>
      </c>
      <c r="D137" s="62"/>
      <c r="E137" s="153">
        <v>70</v>
      </c>
      <c r="F137" s="62" t="s">
        <v>135</v>
      </c>
      <c r="G137" s="62">
        <v>600</v>
      </c>
      <c r="H137" s="139">
        <f t="shared" si="4"/>
        <v>42000</v>
      </c>
      <c r="I137" s="140"/>
      <c r="J137" s="154"/>
      <c r="K137" s="154"/>
      <c r="L137" s="154"/>
      <c r="M137" s="154"/>
      <c r="N137" s="154"/>
      <c r="O137" s="154"/>
      <c r="P137" s="154"/>
      <c r="Q137" s="154"/>
      <c r="R137" s="154"/>
      <c r="S137" s="154"/>
      <c r="T137" s="154"/>
      <c r="U137" s="154"/>
      <c r="V137" s="155"/>
      <c r="W137" s="155"/>
    </row>
    <row r="138" spans="1:23" s="156" customFormat="1" x14ac:dyDescent="0.25">
      <c r="A138" s="113">
        <v>131</v>
      </c>
      <c r="B138" s="204"/>
      <c r="C138" s="157" t="s">
        <v>123</v>
      </c>
      <c r="D138" s="62"/>
      <c r="E138" s="153">
        <v>85</v>
      </c>
      <c r="F138" s="62" t="s">
        <v>135</v>
      </c>
      <c r="G138" s="62">
        <v>1750</v>
      </c>
      <c r="H138" s="139">
        <f t="shared" si="4"/>
        <v>148750</v>
      </c>
      <c r="I138" s="140"/>
      <c r="J138" s="154"/>
      <c r="K138" s="154"/>
      <c r="L138" s="154"/>
      <c r="M138" s="154"/>
      <c r="N138" s="154"/>
      <c r="O138" s="154"/>
      <c r="P138" s="154"/>
      <c r="Q138" s="154"/>
      <c r="R138" s="154"/>
      <c r="S138" s="154"/>
      <c r="T138" s="154"/>
      <c r="U138" s="154"/>
      <c r="V138" s="155"/>
      <c r="W138" s="155"/>
    </row>
    <row r="139" spans="1:23" s="156" customFormat="1" x14ac:dyDescent="0.25">
      <c r="A139" s="113">
        <v>132</v>
      </c>
      <c r="B139" s="204"/>
      <c r="C139" s="157" t="s">
        <v>124</v>
      </c>
      <c r="D139" s="62"/>
      <c r="E139" s="153">
        <v>90</v>
      </c>
      <c r="F139" s="62" t="s">
        <v>135</v>
      </c>
      <c r="G139" s="62">
        <v>1750</v>
      </c>
      <c r="H139" s="139">
        <f t="shared" si="4"/>
        <v>157500</v>
      </c>
      <c r="I139" s="140"/>
      <c r="J139" s="154"/>
      <c r="K139" s="154"/>
      <c r="L139" s="154"/>
      <c r="M139" s="154"/>
      <c r="N139" s="154"/>
      <c r="O139" s="154"/>
      <c r="P139" s="154"/>
      <c r="Q139" s="154"/>
      <c r="R139" s="154"/>
      <c r="S139" s="154"/>
      <c r="T139" s="154"/>
      <c r="U139" s="154"/>
      <c r="V139" s="155"/>
      <c r="W139" s="155"/>
    </row>
    <row r="140" spans="1:23" s="156" customFormat="1" x14ac:dyDescent="0.25">
      <c r="A140" s="113">
        <v>133</v>
      </c>
      <c r="B140" s="204"/>
      <c r="C140" s="157" t="s">
        <v>125</v>
      </c>
      <c r="D140" s="62"/>
      <c r="E140" s="153">
        <v>15</v>
      </c>
      <c r="F140" s="62" t="s">
        <v>135</v>
      </c>
      <c r="G140" s="62">
        <v>6000</v>
      </c>
      <c r="H140" s="139">
        <f t="shared" si="4"/>
        <v>90000</v>
      </c>
      <c r="I140" s="140"/>
      <c r="J140" s="154"/>
      <c r="K140" s="154"/>
      <c r="L140" s="154"/>
      <c r="M140" s="154"/>
      <c r="N140" s="154"/>
      <c r="O140" s="154"/>
      <c r="P140" s="154"/>
      <c r="Q140" s="154"/>
      <c r="R140" s="154"/>
      <c r="S140" s="154"/>
      <c r="T140" s="154"/>
      <c r="U140" s="154"/>
      <c r="V140" s="155"/>
      <c r="W140" s="155"/>
    </row>
    <row r="141" spans="1:23" s="156" customFormat="1" x14ac:dyDescent="0.25">
      <c r="A141" s="113">
        <v>134</v>
      </c>
      <c r="B141" s="204"/>
      <c r="C141" s="157" t="s">
        <v>126</v>
      </c>
      <c r="D141" s="62"/>
      <c r="E141" s="153">
        <v>30</v>
      </c>
      <c r="F141" s="62" t="s">
        <v>135</v>
      </c>
      <c r="G141" s="62">
        <v>1500</v>
      </c>
      <c r="H141" s="139">
        <f t="shared" si="4"/>
        <v>45000</v>
      </c>
      <c r="I141" s="140"/>
      <c r="J141" s="154"/>
      <c r="K141" s="154"/>
      <c r="L141" s="154"/>
      <c r="M141" s="154"/>
      <c r="N141" s="154"/>
      <c r="O141" s="154"/>
      <c r="P141" s="154"/>
      <c r="Q141" s="154"/>
      <c r="R141" s="154"/>
      <c r="S141" s="154"/>
      <c r="T141" s="154"/>
      <c r="U141" s="154"/>
      <c r="V141" s="155"/>
      <c r="W141" s="155"/>
    </row>
    <row r="142" spans="1:23" s="156" customFormat="1" x14ac:dyDescent="0.25">
      <c r="A142" s="113">
        <v>135</v>
      </c>
      <c r="B142" s="204"/>
      <c r="C142" s="157" t="s">
        <v>127</v>
      </c>
      <c r="D142" s="62"/>
      <c r="E142" s="153">
        <v>1</v>
      </c>
      <c r="F142" s="62" t="s">
        <v>147</v>
      </c>
      <c r="G142" s="62">
        <v>25000</v>
      </c>
      <c r="H142" s="139">
        <f t="shared" si="4"/>
        <v>25000</v>
      </c>
      <c r="I142" s="140"/>
      <c r="J142" s="154"/>
      <c r="K142" s="154"/>
      <c r="L142" s="154"/>
      <c r="M142" s="154"/>
      <c r="N142" s="154"/>
      <c r="O142" s="154"/>
      <c r="P142" s="154"/>
      <c r="Q142" s="154"/>
      <c r="R142" s="154"/>
      <c r="S142" s="154"/>
      <c r="T142" s="154"/>
      <c r="U142" s="154"/>
      <c r="V142" s="155"/>
      <c r="W142" s="155"/>
    </row>
    <row r="143" spans="1:23" s="156" customFormat="1" x14ac:dyDescent="0.25">
      <c r="A143" s="113">
        <v>136</v>
      </c>
      <c r="B143" s="204"/>
      <c r="C143" s="157" t="s">
        <v>113</v>
      </c>
      <c r="D143" s="62"/>
      <c r="E143" s="153">
        <v>5</v>
      </c>
      <c r="F143" s="62" t="s">
        <v>129</v>
      </c>
      <c r="G143" s="62">
        <v>600</v>
      </c>
      <c r="H143" s="139">
        <f t="shared" si="4"/>
        <v>3000</v>
      </c>
      <c r="I143" s="140"/>
      <c r="J143" s="154"/>
      <c r="K143" s="154"/>
      <c r="L143" s="154"/>
      <c r="M143" s="154"/>
      <c r="N143" s="154"/>
      <c r="O143" s="154"/>
      <c r="P143" s="154"/>
      <c r="Q143" s="154"/>
      <c r="R143" s="154"/>
      <c r="S143" s="154"/>
      <c r="T143" s="154"/>
      <c r="U143" s="154"/>
      <c r="V143" s="155"/>
      <c r="W143" s="155"/>
    </row>
    <row r="144" spans="1:23" s="156" customFormat="1" x14ac:dyDescent="0.25">
      <c r="A144" s="113">
        <v>137</v>
      </c>
      <c r="B144" s="163" t="s">
        <v>99</v>
      </c>
      <c r="C144" s="164" t="s">
        <v>157</v>
      </c>
      <c r="D144" s="160" t="s">
        <v>540</v>
      </c>
      <c r="E144" s="159"/>
      <c r="F144" s="160"/>
      <c r="G144" s="160"/>
      <c r="H144" s="161">
        <f>SUM(H145:H171)</f>
        <v>900000</v>
      </c>
      <c r="I144" s="165" t="s">
        <v>40</v>
      </c>
      <c r="J144" s="162"/>
      <c r="K144" s="162"/>
      <c r="L144" s="162"/>
      <c r="M144" s="162"/>
      <c r="N144" s="162"/>
      <c r="O144" s="162"/>
      <c r="P144" s="162"/>
      <c r="Q144" s="162"/>
      <c r="R144" s="162"/>
      <c r="S144" s="180">
        <v>1</v>
      </c>
      <c r="T144" s="162"/>
      <c r="U144" s="162"/>
      <c r="V144" s="155"/>
      <c r="W144" s="155"/>
    </row>
    <row r="145" spans="1:23" s="156" customFormat="1" x14ac:dyDescent="0.25">
      <c r="A145" s="113">
        <v>138</v>
      </c>
      <c r="B145" s="204"/>
      <c r="C145" s="157" t="s">
        <v>158</v>
      </c>
      <c r="D145" s="62"/>
      <c r="E145" s="153">
        <v>8</v>
      </c>
      <c r="F145" s="62" t="s">
        <v>129</v>
      </c>
      <c r="G145" s="62">
        <v>5000</v>
      </c>
      <c r="H145" s="139">
        <f>G145*E145</f>
        <v>40000</v>
      </c>
      <c r="I145" s="140"/>
      <c r="J145" s="154"/>
      <c r="K145" s="154"/>
      <c r="L145" s="154"/>
      <c r="M145" s="154"/>
      <c r="N145" s="154"/>
      <c r="O145" s="154"/>
      <c r="P145" s="154"/>
      <c r="Q145" s="154"/>
      <c r="R145" s="154"/>
      <c r="S145" s="154"/>
      <c r="T145" s="154"/>
      <c r="U145" s="154"/>
      <c r="V145" s="155"/>
      <c r="W145" s="155"/>
    </row>
    <row r="146" spans="1:23" s="156" customFormat="1" x14ac:dyDescent="0.25">
      <c r="A146" s="113">
        <v>139</v>
      </c>
      <c r="B146" s="204"/>
      <c r="C146" s="157" t="s">
        <v>159</v>
      </c>
      <c r="D146" s="62"/>
      <c r="E146" s="153">
        <v>150</v>
      </c>
      <c r="F146" s="62" t="s">
        <v>129</v>
      </c>
      <c r="G146" s="62">
        <v>750</v>
      </c>
      <c r="H146" s="139">
        <f t="shared" ref="H146:H171" si="5">G146*E146</f>
        <v>112500</v>
      </c>
      <c r="I146" s="140"/>
      <c r="J146" s="154"/>
      <c r="K146" s="154"/>
      <c r="L146" s="154"/>
      <c r="M146" s="154"/>
      <c r="N146" s="154"/>
      <c r="O146" s="154"/>
      <c r="P146" s="154"/>
      <c r="Q146" s="154"/>
      <c r="R146" s="154"/>
      <c r="S146" s="154"/>
      <c r="T146" s="154"/>
      <c r="U146" s="154"/>
      <c r="V146" s="155"/>
      <c r="W146" s="155"/>
    </row>
    <row r="147" spans="1:23" s="156" customFormat="1" x14ac:dyDescent="0.25">
      <c r="A147" s="113">
        <v>140</v>
      </c>
      <c r="B147" s="204"/>
      <c r="C147" s="157" t="s">
        <v>160</v>
      </c>
      <c r="D147" s="62"/>
      <c r="E147" s="153">
        <v>9</v>
      </c>
      <c r="F147" s="62" t="s">
        <v>175</v>
      </c>
      <c r="G147" s="62">
        <v>350</v>
      </c>
      <c r="H147" s="139">
        <f t="shared" si="5"/>
        <v>3150</v>
      </c>
      <c r="I147" s="140"/>
      <c r="J147" s="154"/>
      <c r="K147" s="154"/>
      <c r="L147" s="154"/>
      <c r="M147" s="154"/>
      <c r="N147" s="154"/>
      <c r="O147" s="154"/>
      <c r="P147" s="154"/>
      <c r="Q147" s="154"/>
      <c r="R147" s="154"/>
      <c r="S147" s="154"/>
      <c r="T147" s="154"/>
      <c r="U147" s="154"/>
      <c r="V147" s="155"/>
      <c r="W147" s="155"/>
    </row>
    <row r="148" spans="1:23" s="156" customFormat="1" x14ac:dyDescent="0.25">
      <c r="A148" s="113">
        <v>141</v>
      </c>
      <c r="B148" s="204"/>
      <c r="C148" s="157" t="s">
        <v>114</v>
      </c>
      <c r="D148" s="62"/>
      <c r="E148" s="153">
        <v>15</v>
      </c>
      <c r="F148" s="62" t="s">
        <v>133</v>
      </c>
      <c r="G148" s="62">
        <v>80</v>
      </c>
      <c r="H148" s="139">
        <f t="shared" si="5"/>
        <v>1200</v>
      </c>
      <c r="I148" s="140"/>
      <c r="J148" s="154"/>
      <c r="K148" s="154"/>
      <c r="L148" s="154"/>
      <c r="M148" s="154"/>
      <c r="N148" s="154"/>
      <c r="O148" s="154"/>
      <c r="P148" s="154"/>
      <c r="Q148" s="154"/>
      <c r="R148" s="154"/>
      <c r="S148" s="154"/>
      <c r="T148" s="154"/>
      <c r="U148" s="154"/>
      <c r="V148" s="155"/>
      <c r="W148" s="155"/>
    </row>
    <row r="149" spans="1:23" s="156" customFormat="1" x14ac:dyDescent="0.25">
      <c r="A149" s="113">
        <v>142</v>
      </c>
      <c r="B149" s="204"/>
      <c r="C149" s="157" t="s">
        <v>119</v>
      </c>
      <c r="D149" s="62"/>
      <c r="E149" s="153">
        <v>6</v>
      </c>
      <c r="F149" s="62" t="s">
        <v>132</v>
      </c>
      <c r="G149" s="62">
        <v>155</v>
      </c>
      <c r="H149" s="139">
        <f t="shared" si="5"/>
        <v>930</v>
      </c>
      <c r="I149" s="140"/>
      <c r="J149" s="154"/>
      <c r="K149" s="154"/>
      <c r="L149" s="154"/>
      <c r="M149" s="154"/>
      <c r="N149" s="154"/>
      <c r="O149" s="154"/>
      <c r="P149" s="154"/>
      <c r="Q149" s="154"/>
      <c r="R149" s="154"/>
      <c r="S149" s="154"/>
      <c r="T149" s="154"/>
      <c r="U149" s="154"/>
      <c r="V149" s="155"/>
      <c r="W149" s="155"/>
    </row>
    <row r="150" spans="1:23" s="156" customFormat="1" x14ac:dyDescent="0.25">
      <c r="A150" s="113">
        <v>143</v>
      </c>
      <c r="B150" s="204"/>
      <c r="C150" s="157" t="s">
        <v>161</v>
      </c>
      <c r="D150" s="62"/>
      <c r="E150" s="153">
        <v>9</v>
      </c>
      <c r="F150" s="62" t="s">
        <v>134</v>
      </c>
      <c r="G150" s="62">
        <v>8000</v>
      </c>
      <c r="H150" s="139">
        <f t="shared" si="5"/>
        <v>72000</v>
      </c>
      <c r="I150" s="140"/>
      <c r="J150" s="154"/>
      <c r="K150" s="154"/>
      <c r="L150" s="154"/>
      <c r="M150" s="154"/>
      <c r="N150" s="154"/>
      <c r="O150" s="154"/>
      <c r="P150" s="154"/>
      <c r="Q150" s="154"/>
      <c r="R150" s="154"/>
      <c r="S150" s="154"/>
      <c r="T150" s="154"/>
      <c r="U150" s="154"/>
      <c r="V150" s="155"/>
      <c r="W150" s="155"/>
    </row>
    <row r="151" spans="1:23" s="156" customFormat="1" x14ac:dyDescent="0.25">
      <c r="A151" s="113">
        <v>144</v>
      </c>
      <c r="B151" s="204"/>
      <c r="C151" s="157" t="s">
        <v>162</v>
      </c>
      <c r="D151" s="62"/>
      <c r="E151" s="153">
        <v>3</v>
      </c>
      <c r="F151" s="62" t="s">
        <v>129</v>
      </c>
      <c r="G151" s="62">
        <v>2000</v>
      </c>
      <c r="H151" s="139">
        <f t="shared" si="5"/>
        <v>6000</v>
      </c>
      <c r="I151" s="140"/>
      <c r="J151" s="154"/>
      <c r="K151" s="154"/>
      <c r="L151" s="154"/>
      <c r="M151" s="154"/>
      <c r="N151" s="154"/>
      <c r="O151" s="154"/>
      <c r="P151" s="154"/>
      <c r="Q151" s="154"/>
      <c r="R151" s="154"/>
      <c r="S151" s="154"/>
      <c r="T151" s="154"/>
      <c r="U151" s="154"/>
      <c r="V151" s="155"/>
      <c r="W151" s="155"/>
    </row>
    <row r="152" spans="1:23" s="156" customFormat="1" x14ac:dyDescent="0.25">
      <c r="A152" s="113">
        <v>145</v>
      </c>
      <c r="B152" s="204"/>
      <c r="C152" s="157" t="s">
        <v>163</v>
      </c>
      <c r="D152" s="62"/>
      <c r="E152" s="153">
        <v>4</v>
      </c>
      <c r="F152" s="62" t="s">
        <v>129</v>
      </c>
      <c r="G152" s="62">
        <v>770</v>
      </c>
      <c r="H152" s="139">
        <f t="shared" si="5"/>
        <v>3080</v>
      </c>
      <c r="I152" s="140"/>
      <c r="J152" s="154"/>
      <c r="K152" s="154"/>
      <c r="L152" s="154"/>
      <c r="M152" s="154"/>
      <c r="N152" s="154"/>
      <c r="O152" s="154"/>
      <c r="P152" s="154"/>
      <c r="Q152" s="154"/>
      <c r="R152" s="154"/>
      <c r="S152" s="154"/>
      <c r="T152" s="154"/>
      <c r="U152" s="154"/>
      <c r="V152" s="155"/>
      <c r="W152" s="155"/>
    </row>
    <row r="153" spans="1:23" s="156" customFormat="1" x14ac:dyDescent="0.25">
      <c r="A153" s="113">
        <v>146</v>
      </c>
      <c r="B153" s="204"/>
      <c r="C153" s="157" t="s">
        <v>118</v>
      </c>
      <c r="D153" s="62"/>
      <c r="E153" s="153">
        <v>150</v>
      </c>
      <c r="F153" s="62" t="s">
        <v>129</v>
      </c>
      <c r="G153" s="62">
        <v>50</v>
      </c>
      <c r="H153" s="139">
        <f t="shared" si="5"/>
        <v>7500</v>
      </c>
      <c r="I153" s="140"/>
      <c r="J153" s="154"/>
      <c r="K153" s="154"/>
      <c r="L153" s="154"/>
      <c r="M153" s="154"/>
      <c r="N153" s="154"/>
      <c r="O153" s="154"/>
      <c r="P153" s="154"/>
      <c r="Q153" s="154"/>
      <c r="R153" s="154"/>
      <c r="S153" s="154"/>
      <c r="T153" s="154"/>
      <c r="U153" s="154"/>
      <c r="V153" s="155"/>
      <c r="W153" s="155"/>
    </row>
    <row r="154" spans="1:23" s="156" customFormat="1" x14ac:dyDescent="0.25">
      <c r="A154" s="113">
        <v>147</v>
      </c>
      <c r="B154" s="204"/>
      <c r="C154" s="157" t="s">
        <v>164</v>
      </c>
      <c r="D154" s="62"/>
      <c r="E154" s="153">
        <v>8</v>
      </c>
      <c r="F154" s="62" t="s">
        <v>147</v>
      </c>
      <c r="G154" s="62">
        <v>22480</v>
      </c>
      <c r="H154" s="139">
        <f t="shared" si="5"/>
        <v>179840</v>
      </c>
      <c r="I154" s="140"/>
      <c r="J154" s="154"/>
      <c r="K154" s="154"/>
      <c r="L154" s="154"/>
      <c r="M154" s="154"/>
      <c r="N154" s="154"/>
      <c r="O154" s="154"/>
      <c r="P154" s="154"/>
      <c r="Q154" s="154"/>
      <c r="R154" s="154"/>
      <c r="S154" s="154"/>
      <c r="T154" s="154"/>
      <c r="U154" s="154"/>
      <c r="V154" s="155"/>
      <c r="W154" s="155"/>
    </row>
    <row r="155" spans="1:23" s="156" customFormat="1" x14ac:dyDescent="0.25">
      <c r="A155" s="113">
        <v>148</v>
      </c>
      <c r="B155" s="204"/>
      <c r="C155" s="157" t="s">
        <v>165</v>
      </c>
      <c r="D155" s="62"/>
      <c r="E155" s="153">
        <v>150</v>
      </c>
      <c r="F155" s="62" t="s">
        <v>129</v>
      </c>
      <c r="G155" s="62">
        <v>50</v>
      </c>
      <c r="H155" s="139">
        <f t="shared" si="5"/>
        <v>7500</v>
      </c>
      <c r="I155" s="140"/>
      <c r="J155" s="154"/>
      <c r="K155" s="154"/>
      <c r="L155" s="154"/>
      <c r="M155" s="154"/>
      <c r="N155" s="154"/>
      <c r="O155" s="154"/>
      <c r="P155" s="154"/>
      <c r="Q155" s="154"/>
      <c r="R155" s="154"/>
      <c r="S155" s="154"/>
      <c r="T155" s="154"/>
      <c r="U155" s="154"/>
      <c r="V155" s="155"/>
      <c r="W155" s="155"/>
    </row>
    <row r="156" spans="1:23" s="156" customFormat="1" x14ac:dyDescent="0.25">
      <c r="A156" s="113">
        <v>149</v>
      </c>
      <c r="B156" s="204"/>
      <c r="C156" s="157" t="s">
        <v>166</v>
      </c>
      <c r="D156" s="62"/>
      <c r="E156" s="153">
        <v>150</v>
      </c>
      <c r="F156" s="62" t="s">
        <v>129</v>
      </c>
      <c r="G156" s="62">
        <v>150</v>
      </c>
      <c r="H156" s="139">
        <f t="shared" si="5"/>
        <v>22500</v>
      </c>
      <c r="I156" s="140"/>
      <c r="J156" s="154"/>
      <c r="K156" s="154"/>
      <c r="L156" s="154"/>
      <c r="M156" s="154"/>
      <c r="N156" s="154"/>
      <c r="O156" s="154"/>
      <c r="P156" s="154"/>
      <c r="Q156" s="154"/>
      <c r="R156" s="154"/>
      <c r="S156" s="154"/>
      <c r="T156" s="154"/>
      <c r="U156" s="154"/>
      <c r="V156" s="155"/>
      <c r="W156" s="155"/>
    </row>
    <row r="157" spans="1:23" s="156" customFormat="1" x14ac:dyDescent="0.25">
      <c r="A157" s="113">
        <v>150</v>
      </c>
      <c r="B157" s="204"/>
      <c r="C157" s="157" t="s">
        <v>137</v>
      </c>
      <c r="D157" s="62"/>
      <c r="E157" s="153">
        <v>9</v>
      </c>
      <c r="F157" s="62" t="s">
        <v>130</v>
      </c>
      <c r="G157" s="62">
        <v>2000</v>
      </c>
      <c r="H157" s="139">
        <f t="shared" si="5"/>
        <v>18000</v>
      </c>
      <c r="I157" s="140"/>
      <c r="J157" s="154"/>
      <c r="K157" s="154"/>
      <c r="L157" s="154"/>
      <c r="M157" s="154"/>
      <c r="N157" s="154"/>
      <c r="O157" s="154"/>
      <c r="P157" s="154"/>
      <c r="Q157" s="154"/>
      <c r="R157" s="154"/>
      <c r="S157" s="154"/>
      <c r="T157" s="154"/>
      <c r="U157" s="154"/>
      <c r="V157" s="155"/>
      <c r="W157" s="155"/>
    </row>
    <row r="158" spans="1:23" s="156" customFormat="1" x14ac:dyDescent="0.25">
      <c r="A158" s="113">
        <v>151</v>
      </c>
      <c r="B158" s="204"/>
      <c r="C158" s="157" t="s">
        <v>138</v>
      </c>
      <c r="D158" s="62"/>
      <c r="E158" s="153">
        <v>3</v>
      </c>
      <c r="F158" s="62" t="s">
        <v>147</v>
      </c>
      <c r="G158" s="62">
        <v>16000</v>
      </c>
      <c r="H158" s="139">
        <f t="shared" si="5"/>
        <v>48000</v>
      </c>
      <c r="I158" s="140"/>
      <c r="J158" s="154"/>
      <c r="K158" s="154"/>
      <c r="L158" s="154"/>
      <c r="M158" s="154"/>
      <c r="N158" s="154"/>
      <c r="O158" s="154"/>
      <c r="P158" s="154"/>
      <c r="Q158" s="154"/>
      <c r="R158" s="154"/>
      <c r="S158" s="154"/>
      <c r="T158" s="154"/>
      <c r="U158" s="154"/>
      <c r="V158" s="155"/>
      <c r="W158" s="155"/>
    </row>
    <row r="159" spans="1:23" s="156" customFormat="1" x14ac:dyDescent="0.25">
      <c r="A159" s="113">
        <v>152</v>
      </c>
      <c r="B159" s="204"/>
      <c r="C159" s="157" t="s">
        <v>167</v>
      </c>
      <c r="D159" s="62"/>
      <c r="E159" s="153">
        <v>12</v>
      </c>
      <c r="F159" s="62" t="s">
        <v>129</v>
      </c>
      <c r="G159" s="62">
        <v>50</v>
      </c>
      <c r="H159" s="139">
        <f t="shared" si="5"/>
        <v>600</v>
      </c>
      <c r="I159" s="140"/>
      <c r="J159" s="154"/>
      <c r="K159" s="154"/>
      <c r="L159" s="154"/>
      <c r="M159" s="154"/>
      <c r="N159" s="154"/>
      <c r="O159" s="154"/>
      <c r="P159" s="154"/>
      <c r="Q159" s="154"/>
      <c r="R159" s="154"/>
      <c r="S159" s="154"/>
      <c r="T159" s="154"/>
      <c r="U159" s="154"/>
      <c r="V159" s="155"/>
      <c r="W159" s="155"/>
    </row>
    <row r="160" spans="1:23" s="156" customFormat="1" x14ac:dyDescent="0.25">
      <c r="A160" s="113">
        <v>153</v>
      </c>
      <c r="B160" s="204"/>
      <c r="C160" s="157" t="s">
        <v>108</v>
      </c>
      <c r="D160" s="62"/>
      <c r="E160" s="153">
        <v>150</v>
      </c>
      <c r="F160" s="62" t="s">
        <v>129</v>
      </c>
      <c r="G160" s="62">
        <v>150</v>
      </c>
      <c r="H160" s="139">
        <f t="shared" si="5"/>
        <v>22500</v>
      </c>
      <c r="I160" s="140"/>
      <c r="J160" s="154"/>
      <c r="K160" s="154"/>
      <c r="L160" s="154"/>
      <c r="M160" s="154"/>
      <c r="N160" s="154"/>
      <c r="O160" s="154"/>
      <c r="P160" s="154"/>
      <c r="Q160" s="154"/>
      <c r="R160" s="154"/>
      <c r="S160" s="154"/>
      <c r="T160" s="154"/>
      <c r="U160" s="154"/>
      <c r="V160" s="155"/>
      <c r="W160" s="155"/>
    </row>
    <row r="161" spans="1:23" s="156" customFormat="1" x14ac:dyDescent="0.25">
      <c r="A161" s="113">
        <v>154</v>
      </c>
      <c r="B161" s="204"/>
      <c r="C161" s="157" t="s">
        <v>104</v>
      </c>
      <c r="D161" s="62"/>
      <c r="E161" s="153">
        <v>3</v>
      </c>
      <c r="F161" s="62" t="s">
        <v>129</v>
      </c>
      <c r="G161" s="62">
        <v>5000</v>
      </c>
      <c r="H161" s="139">
        <f t="shared" si="5"/>
        <v>15000</v>
      </c>
      <c r="I161" s="140"/>
      <c r="J161" s="154"/>
      <c r="K161" s="154"/>
      <c r="L161" s="154"/>
      <c r="M161" s="154"/>
      <c r="N161" s="154"/>
      <c r="O161" s="154"/>
      <c r="P161" s="154"/>
      <c r="Q161" s="154"/>
      <c r="R161" s="154"/>
      <c r="S161" s="154"/>
      <c r="T161" s="154"/>
      <c r="U161" s="154"/>
      <c r="V161" s="155"/>
      <c r="W161" s="155"/>
    </row>
    <row r="162" spans="1:23" s="156" customFormat="1" x14ac:dyDescent="0.25">
      <c r="A162" s="113">
        <v>155</v>
      </c>
      <c r="B162" s="204"/>
      <c r="C162" s="157" t="s">
        <v>168</v>
      </c>
      <c r="D162" s="62"/>
      <c r="E162" s="153">
        <v>150</v>
      </c>
      <c r="F162" s="62" t="s">
        <v>129</v>
      </c>
      <c r="G162" s="62">
        <v>5</v>
      </c>
      <c r="H162" s="139">
        <f t="shared" si="5"/>
        <v>750</v>
      </c>
      <c r="I162" s="140"/>
      <c r="J162" s="154"/>
      <c r="K162" s="154"/>
      <c r="L162" s="154"/>
      <c r="M162" s="154"/>
      <c r="N162" s="154"/>
      <c r="O162" s="154"/>
      <c r="P162" s="154"/>
      <c r="Q162" s="154"/>
      <c r="R162" s="154"/>
      <c r="S162" s="154"/>
      <c r="T162" s="154"/>
      <c r="U162" s="154"/>
      <c r="V162" s="155"/>
      <c r="W162" s="155"/>
    </row>
    <row r="163" spans="1:23" s="156" customFormat="1" x14ac:dyDescent="0.25">
      <c r="A163" s="113">
        <v>156</v>
      </c>
      <c r="B163" s="204"/>
      <c r="C163" s="157" t="s">
        <v>169</v>
      </c>
      <c r="D163" s="62"/>
      <c r="E163" s="153">
        <v>12</v>
      </c>
      <c r="F163" s="62" t="s">
        <v>129</v>
      </c>
      <c r="G163" s="62">
        <v>50</v>
      </c>
      <c r="H163" s="139">
        <f t="shared" si="5"/>
        <v>600</v>
      </c>
      <c r="I163" s="140"/>
      <c r="J163" s="154"/>
      <c r="K163" s="154"/>
      <c r="L163" s="154"/>
      <c r="M163" s="154"/>
      <c r="N163" s="154"/>
      <c r="O163" s="154"/>
      <c r="P163" s="154"/>
      <c r="Q163" s="154"/>
      <c r="R163" s="154"/>
      <c r="S163" s="154"/>
      <c r="T163" s="154"/>
      <c r="U163" s="154"/>
      <c r="V163" s="155"/>
      <c r="W163" s="155"/>
    </row>
    <row r="164" spans="1:23" s="156" customFormat="1" x14ac:dyDescent="0.25">
      <c r="A164" s="113">
        <v>157</v>
      </c>
      <c r="B164" s="204"/>
      <c r="C164" s="157" t="s">
        <v>110</v>
      </c>
      <c r="D164" s="62"/>
      <c r="E164" s="153">
        <v>20</v>
      </c>
      <c r="F164" s="62" t="s">
        <v>132</v>
      </c>
      <c r="G164" s="62">
        <v>200</v>
      </c>
      <c r="H164" s="139">
        <f t="shared" si="5"/>
        <v>4000</v>
      </c>
      <c r="I164" s="140"/>
      <c r="J164" s="154"/>
      <c r="K164" s="154"/>
      <c r="L164" s="154"/>
      <c r="M164" s="154"/>
      <c r="N164" s="154"/>
      <c r="O164" s="154"/>
      <c r="P164" s="154"/>
      <c r="Q164" s="154"/>
      <c r="R164" s="154"/>
      <c r="S164" s="154"/>
      <c r="T164" s="154"/>
      <c r="U164" s="154"/>
      <c r="V164" s="155"/>
      <c r="W164" s="155"/>
    </row>
    <row r="165" spans="1:23" s="156" customFormat="1" x14ac:dyDescent="0.25">
      <c r="A165" s="113">
        <v>158</v>
      </c>
      <c r="B165" s="204"/>
      <c r="C165" s="157" t="s">
        <v>111</v>
      </c>
      <c r="D165" s="62"/>
      <c r="E165" s="153">
        <v>15</v>
      </c>
      <c r="F165" s="62" t="s">
        <v>132</v>
      </c>
      <c r="G165" s="62">
        <v>90</v>
      </c>
      <c r="H165" s="139">
        <f t="shared" si="5"/>
        <v>1350</v>
      </c>
      <c r="I165" s="140"/>
      <c r="J165" s="154"/>
      <c r="K165" s="154"/>
      <c r="L165" s="154"/>
      <c r="M165" s="154"/>
      <c r="N165" s="154"/>
      <c r="O165" s="154"/>
      <c r="P165" s="154"/>
      <c r="Q165" s="154"/>
      <c r="R165" s="154"/>
      <c r="S165" s="154"/>
      <c r="T165" s="154"/>
      <c r="U165" s="154"/>
      <c r="V165" s="155"/>
      <c r="W165" s="155"/>
    </row>
    <row r="166" spans="1:23" s="156" customFormat="1" x14ac:dyDescent="0.25">
      <c r="A166" s="113">
        <v>159</v>
      </c>
      <c r="B166" s="204"/>
      <c r="C166" s="157" t="s">
        <v>112</v>
      </c>
      <c r="D166" s="62"/>
      <c r="E166" s="153">
        <v>20</v>
      </c>
      <c r="F166" s="62" t="s">
        <v>132</v>
      </c>
      <c r="G166" s="62">
        <v>150</v>
      </c>
      <c r="H166" s="139">
        <f t="shared" si="5"/>
        <v>3000</v>
      </c>
      <c r="I166" s="140"/>
      <c r="J166" s="154"/>
      <c r="K166" s="154"/>
      <c r="L166" s="154"/>
      <c r="M166" s="154"/>
      <c r="N166" s="154"/>
      <c r="O166" s="154"/>
      <c r="P166" s="154"/>
      <c r="Q166" s="154"/>
      <c r="R166" s="154"/>
      <c r="S166" s="154"/>
      <c r="T166" s="154"/>
      <c r="U166" s="154"/>
      <c r="V166" s="155"/>
      <c r="W166" s="155"/>
    </row>
    <row r="167" spans="1:23" s="156" customFormat="1" x14ac:dyDescent="0.25">
      <c r="A167" s="113">
        <v>160</v>
      </c>
      <c r="B167" s="204"/>
      <c r="C167" s="157" t="s">
        <v>170</v>
      </c>
      <c r="D167" s="62"/>
      <c r="E167" s="153">
        <v>450</v>
      </c>
      <c r="F167" s="62" t="s">
        <v>135</v>
      </c>
      <c r="G167" s="62">
        <v>150</v>
      </c>
      <c r="H167" s="139">
        <f t="shared" si="5"/>
        <v>67500</v>
      </c>
      <c r="I167" s="140"/>
      <c r="J167" s="154"/>
      <c r="K167" s="154"/>
      <c r="L167" s="154"/>
      <c r="M167" s="154"/>
      <c r="N167" s="154"/>
      <c r="O167" s="154"/>
      <c r="P167" s="154"/>
      <c r="Q167" s="154"/>
      <c r="R167" s="154"/>
      <c r="S167" s="154"/>
      <c r="T167" s="154"/>
      <c r="U167" s="154"/>
      <c r="V167" s="155"/>
      <c r="W167" s="155"/>
    </row>
    <row r="168" spans="1:23" s="156" customFormat="1" x14ac:dyDescent="0.25">
      <c r="A168" s="113">
        <v>161</v>
      </c>
      <c r="B168" s="204"/>
      <c r="C168" s="157" t="s">
        <v>171</v>
      </c>
      <c r="D168" s="62"/>
      <c r="E168" s="153">
        <v>450</v>
      </c>
      <c r="F168" s="62" t="s">
        <v>135</v>
      </c>
      <c r="G168" s="62">
        <v>120</v>
      </c>
      <c r="H168" s="139">
        <f t="shared" si="5"/>
        <v>54000</v>
      </c>
      <c r="I168" s="140"/>
      <c r="J168" s="154"/>
      <c r="K168" s="154"/>
      <c r="L168" s="154"/>
      <c r="M168" s="154"/>
      <c r="N168" s="154"/>
      <c r="O168" s="154"/>
      <c r="P168" s="154"/>
      <c r="Q168" s="154"/>
      <c r="R168" s="154"/>
      <c r="S168" s="154"/>
      <c r="T168" s="154"/>
      <c r="U168" s="154"/>
      <c r="V168" s="155"/>
      <c r="W168" s="155"/>
    </row>
    <row r="169" spans="1:23" s="156" customFormat="1" x14ac:dyDescent="0.25">
      <c r="A169" s="113">
        <v>162</v>
      </c>
      <c r="B169" s="204"/>
      <c r="C169" s="157" t="s">
        <v>172</v>
      </c>
      <c r="D169" s="62"/>
      <c r="E169" s="153">
        <v>450</v>
      </c>
      <c r="F169" s="62" t="s">
        <v>135</v>
      </c>
      <c r="G169" s="62">
        <v>180</v>
      </c>
      <c r="H169" s="139">
        <f t="shared" si="5"/>
        <v>81000</v>
      </c>
      <c r="I169" s="140"/>
      <c r="J169" s="154"/>
      <c r="K169" s="154"/>
      <c r="L169" s="154"/>
      <c r="M169" s="154"/>
      <c r="N169" s="154"/>
      <c r="O169" s="154"/>
      <c r="P169" s="154"/>
      <c r="Q169" s="154"/>
      <c r="R169" s="154"/>
      <c r="S169" s="154"/>
      <c r="T169" s="154"/>
      <c r="U169" s="154"/>
      <c r="V169" s="155"/>
      <c r="W169" s="155"/>
    </row>
    <row r="170" spans="1:23" s="156" customFormat="1" x14ac:dyDescent="0.25">
      <c r="A170" s="113">
        <v>163</v>
      </c>
      <c r="B170" s="204"/>
      <c r="C170" s="157" t="s">
        <v>173</v>
      </c>
      <c r="D170" s="62"/>
      <c r="E170" s="153">
        <v>450</v>
      </c>
      <c r="F170" s="62" t="s">
        <v>135</v>
      </c>
      <c r="G170" s="62">
        <v>120</v>
      </c>
      <c r="H170" s="139">
        <f t="shared" si="5"/>
        <v>54000</v>
      </c>
      <c r="I170" s="140"/>
      <c r="J170" s="154"/>
      <c r="K170" s="154"/>
      <c r="L170" s="154"/>
      <c r="M170" s="154"/>
      <c r="N170" s="154"/>
      <c r="O170" s="154"/>
      <c r="P170" s="154"/>
      <c r="Q170" s="154"/>
      <c r="R170" s="154"/>
      <c r="S170" s="154"/>
      <c r="T170" s="154"/>
      <c r="U170" s="154"/>
      <c r="V170" s="155"/>
      <c r="W170" s="155"/>
    </row>
    <row r="171" spans="1:23" s="156" customFormat="1" x14ac:dyDescent="0.25">
      <c r="A171" s="113">
        <v>164</v>
      </c>
      <c r="B171" s="204"/>
      <c r="C171" s="157" t="s">
        <v>174</v>
      </c>
      <c r="D171" s="62"/>
      <c r="E171" s="153">
        <v>210</v>
      </c>
      <c r="F171" s="62" t="s">
        <v>135</v>
      </c>
      <c r="G171" s="62">
        <v>350</v>
      </c>
      <c r="H171" s="139">
        <f t="shared" si="5"/>
        <v>73500</v>
      </c>
      <c r="I171" s="140"/>
      <c r="J171" s="154"/>
      <c r="K171" s="154"/>
      <c r="L171" s="154"/>
      <c r="M171" s="154"/>
      <c r="N171" s="154"/>
      <c r="O171" s="154"/>
      <c r="P171" s="154"/>
      <c r="Q171" s="154"/>
      <c r="R171" s="154"/>
      <c r="S171" s="154"/>
      <c r="T171" s="154"/>
      <c r="U171" s="154"/>
      <c r="V171" s="155"/>
      <c r="W171" s="155"/>
    </row>
    <row r="172" spans="1:23" s="156" customFormat="1" x14ac:dyDescent="0.25">
      <c r="A172" s="113">
        <v>165</v>
      </c>
      <c r="B172" s="163" t="s">
        <v>99</v>
      </c>
      <c r="C172" s="164" t="s">
        <v>176</v>
      </c>
      <c r="D172" s="160" t="s">
        <v>540</v>
      </c>
      <c r="E172" s="159">
        <v>4</v>
      </c>
      <c r="F172" s="160"/>
      <c r="G172" s="160">
        <f>SUM(H173:H190)</f>
        <v>700000</v>
      </c>
      <c r="H172" s="161">
        <f>G172*E172</f>
        <v>2800000</v>
      </c>
      <c r="I172" s="165" t="s">
        <v>40</v>
      </c>
      <c r="J172" s="180"/>
      <c r="K172" s="180">
        <v>1</v>
      </c>
      <c r="L172" s="180"/>
      <c r="M172" s="180"/>
      <c r="N172" s="180">
        <v>1</v>
      </c>
      <c r="O172" s="180"/>
      <c r="P172" s="180"/>
      <c r="Q172" s="180">
        <v>1</v>
      </c>
      <c r="R172" s="180"/>
      <c r="S172" s="180">
        <v>1</v>
      </c>
      <c r="T172" s="180"/>
      <c r="U172" s="162"/>
      <c r="V172" s="155"/>
      <c r="W172" s="155"/>
    </row>
    <row r="173" spans="1:23" s="156" customFormat="1" x14ac:dyDescent="0.25">
      <c r="A173" s="113">
        <v>166</v>
      </c>
      <c r="B173" s="204"/>
      <c r="C173" s="157" t="s">
        <v>177</v>
      </c>
      <c r="D173" s="62"/>
      <c r="E173" s="153">
        <v>2</v>
      </c>
      <c r="F173" s="62" t="s">
        <v>129</v>
      </c>
      <c r="G173" s="62">
        <v>8801</v>
      </c>
      <c r="H173" s="139">
        <f>G173*E173</f>
        <v>17602</v>
      </c>
      <c r="I173" s="139"/>
      <c r="J173" s="154"/>
      <c r="K173" s="154"/>
      <c r="L173" s="154"/>
      <c r="M173" s="154"/>
      <c r="N173" s="154"/>
      <c r="O173" s="154"/>
      <c r="P173" s="154"/>
      <c r="Q173" s="154"/>
      <c r="R173" s="154"/>
      <c r="S173" s="154"/>
      <c r="T173" s="154"/>
      <c r="U173" s="154"/>
      <c r="V173" s="155"/>
      <c r="W173" s="155"/>
    </row>
    <row r="174" spans="1:23" s="156" customFormat="1" x14ac:dyDescent="0.25">
      <c r="A174" s="113">
        <v>167</v>
      </c>
      <c r="B174" s="204"/>
      <c r="C174" s="157" t="s">
        <v>178</v>
      </c>
      <c r="D174" s="62"/>
      <c r="E174" s="153">
        <v>25</v>
      </c>
      <c r="F174" s="62" t="s">
        <v>129</v>
      </c>
      <c r="G174" s="62">
        <v>90</v>
      </c>
      <c r="H174" s="139">
        <f t="shared" ref="H174:H190" si="6">G174*E174</f>
        <v>2250</v>
      </c>
      <c r="I174" s="139"/>
      <c r="J174" s="154"/>
      <c r="K174" s="154"/>
      <c r="L174" s="154"/>
      <c r="M174" s="154"/>
      <c r="N174" s="154"/>
      <c r="O174" s="154"/>
      <c r="P174" s="154"/>
      <c r="Q174" s="154"/>
      <c r="R174" s="154"/>
      <c r="S174" s="154"/>
      <c r="T174" s="154"/>
      <c r="U174" s="154"/>
      <c r="V174" s="155"/>
      <c r="W174" s="155"/>
    </row>
    <row r="175" spans="1:23" s="156" customFormat="1" x14ac:dyDescent="0.25">
      <c r="A175" s="113">
        <v>168</v>
      </c>
      <c r="B175" s="204"/>
      <c r="C175" s="157" t="s">
        <v>168</v>
      </c>
      <c r="D175" s="62"/>
      <c r="E175" s="153">
        <v>25</v>
      </c>
      <c r="F175" s="62" t="s">
        <v>132</v>
      </c>
      <c r="G175" s="62">
        <v>15</v>
      </c>
      <c r="H175" s="139">
        <f t="shared" si="6"/>
        <v>375</v>
      </c>
      <c r="I175" s="139"/>
      <c r="J175" s="154"/>
      <c r="K175" s="154"/>
      <c r="L175" s="154"/>
      <c r="M175" s="154"/>
      <c r="N175" s="154"/>
      <c r="O175" s="154"/>
      <c r="P175" s="154"/>
      <c r="Q175" s="154"/>
      <c r="R175" s="154"/>
      <c r="S175" s="154"/>
      <c r="T175" s="154"/>
      <c r="U175" s="154"/>
      <c r="V175" s="155"/>
      <c r="W175" s="155"/>
    </row>
    <row r="176" spans="1:23" s="156" customFormat="1" x14ac:dyDescent="0.25">
      <c r="A176" s="113">
        <v>169</v>
      </c>
      <c r="B176" s="204"/>
      <c r="C176" s="157" t="s">
        <v>179</v>
      </c>
      <c r="D176" s="62"/>
      <c r="E176" s="153">
        <v>25</v>
      </c>
      <c r="F176" s="62" t="s">
        <v>192</v>
      </c>
      <c r="G176" s="62">
        <v>250</v>
      </c>
      <c r="H176" s="139">
        <f t="shared" si="6"/>
        <v>6250</v>
      </c>
      <c r="I176" s="140"/>
      <c r="J176" s="154"/>
      <c r="K176" s="154"/>
      <c r="L176" s="154"/>
      <c r="M176" s="154"/>
      <c r="N176" s="154"/>
      <c r="O176" s="154"/>
      <c r="P176" s="154"/>
      <c r="Q176" s="154"/>
      <c r="R176" s="154"/>
      <c r="S176" s="154"/>
      <c r="T176" s="154"/>
      <c r="U176" s="154"/>
      <c r="V176" s="155"/>
      <c r="W176" s="155"/>
    </row>
    <row r="177" spans="1:23" s="156" customFormat="1" x14ac:dyDescent="0.25">
      <c r="A177" s="113">
        <v>170</v>
      </c>
      <c r="B177" s="204"/>
      <c r="C177" s="157" t="s">
        <v>166</v>
      </c>
      <c r="D177" s="62"/>
      <c r="E177" s="153">
        <v>25</v>
      </c>
      <c r="F177" s="62" t="s">
        <v>129</v>
      </c>
      <c r="G177" s="62">
        <v>30</v>
      </c>
      <c r="H177" s="139">
        <f t="shared" si="6"/>
        <v>750</v>
      </c>
      <c r="I177" s="140"/>
      <c r="J177" s="154"/>
      <c r="K177" s="154"/>
      <c r="L177" s="154"/>
      <c r="M177" s="154"/>
      <c r="N177" s="154"/>
      <c r="O177" s="154"/>
      <c r="P177" s="154"/>
      <c r="Q177" s="154"/>
      <c r="R177" s="154"/>
      <c r="S177" s="154"/>
      <c r="T177" s="154"/>
      <c r="U177" s="154"/>
      <c r="V177" s="155"/>
      <c r="W177" s="155"/>
    </row>
    <row r="178" spans="1:23" s="156" customFormat="1" x14ac:dyDescent="0.25">
      <c r="A178" s="113">
        <v>171</v>
      </c>
      <c r="B178" s="204"/>
      <c r="C178" s="157" t="s">
        <v>180</v>
      </c>
      <c r="D178" s="62"/>
      <c r="E178" s="153">
        <v>25</v>
      </c>
      <c r="F178" s="62" t="s">
        <v>130</v>
      </c>
      <c r="G178" s="62">
        <v>380</v>
      </c>
      <c r="H178" s="139">
        <f t="shared" si="6"/>
        <v>9500</v>
      </c>
      <c r="I178" s="140"/>
      <c r="J178" s="154"/>
      <c r="K178" s="154"/>
      <c r="L178" s="154"/>
      <c r="M178" s="154"/>
      <c r="N178" s="154"/>
      <c r="O178" s="154"/>
      <c r="P178" s="154"/>
      <c r="Q178" s="154"/>
      <c r="R178" s="154"/>
      <c r="S178" s="154"/>
      <c r="T178" s="154"/>
      <c r="U178" s="154"/>
      <c r="V178" s="155"/>
      <c r="W178" s="155"/>
    </row>
    <row r="179" spans="1:23" s="156" customFormat="1" x14ac:dyDescent="0.25">
      <c r="A179" s="113">
        <v>172</v>
      </c>
      <c r="B179" s="204"/>
      <c r="C179" s="157" t="s">
        <v>181</v>
      </c>
      <c r="D179" s="62"/>
      <c r="E179" s="153">
        <v>25</v>
      </c>
      <c r="F179" s="62" t="s">
        <v>130</v>
      </c>
      <c r="G179" s="62">
        <v>300</v>
      </c>
      <c r="H179" s="139">
        <f t="shared" si="6"/>
        <v>7500</v>
      </c>
      <c r="I179" s="140"/>
      <c r="J179" s="154"/>
      <c r="K179" s="154"/>
      <c r="L179" s="154"/>
      <c r="M179" s="154"/>
      <c r="N179" s="154"/>
      <c r="O179" s="154"/>
      <c r="P179" s="154"/>
      <c r="Q179" s="154"/>
      <c r="R179" s="154"/>
      <c r="S179" s="154"/>
      <c r="T179" s="154"/>
      <c r="U179" s="154"/>
      <c r="V179" s="155"/>
      <c r="W179" s="155"/>
    </row>
    <row r="180" spans="1:23" s="156" customFormat="1" x14ac:dyDescent="0.25">
      <c r="A180" s="113">
        <v>173</v>
      </c>
      <c r="B180" s="204"/>
      <c r="C180" s="157" t="s">
        <v>110</v>
      </c>
      <c r="D180" s="62"/>
      <c r="E180" s="153">
        <v>25</v>
      </c>
      <c r="F180" s="62" t="s">
        <v>192</v>
      </c>
      <c r="G180" s="62">
        <v>250</v>
      </c>
      <c r="H180" s="139">
        <f t="shared" si="6"/>
        <v>6250</v>
      </c>
      <c r="I180" s="140"/>
      <c r="J180" s="154"/>
      <c r="K180" s="154"/>
      <c r="L180" s="154"/>
      <c r="M180" s="154"/>
      <c r="N180" s="154"/>
      <c r="O180" s="154"/>
      <c r="P180" s="154"/>
      <c r="Q180" s="154"/>
      <c r="R180" s="154"/>
      <c r="S180" s="154"/>
      <c r="T180" s="154"/>
      <c r="U180" s="154"/>
      <c r="V180" s="155"/>
      <c r="W180" s="155"/>
    </row>
    <row r="181" spans="1:23" s="156" customFormat="1" x14ac:dyDescent="0.25">
      <c r="A181" s="113">
        <v>174</v>
      </c>
      <c r="B181" s="204"/>
      <c r="C181" s="157" t="s">
        <v>182</v>
      </c>
      <c r="D181" s="62"/>
      <c r="E181" s="153">
        <v>25</v>
      </c>
      <c r="F181" s="62" t="s">
        <v>129</v>
      </c>
      <c r="G181" s="62">
        <v>66.92</v>
      </c>
      <c r="H181" s="139">
        <f t="shared" si="6"/>
        <v>1673</v>
      </c>
      <c r="I181" s="140"/>
      <c r="J181" s="154"/>
      <c r="K181" s="154"/>
      <c r="L181" s="154"/>
      <c r="M181" s="154"/>
      <c r="N181" s="154"/>
      <c r="O181" s="154"/>
      <c r="P181" s="154"/>
      <c r="Q181" s="154"/>
      <c r="R181" s="154"/>
      <c r="S181" s="154"/>
      <c r="T181" s="154"/>
      <c r="U181" s="154"/>
      <c r="V181" s="155"/>
      <c r="W181" s="155"/>
    </row>
    <row r="182" spans="1:23" s="156" customFormat="1" x14ac:dyDescent="0.25">
      <c r="A182" s="113">
        <v>175</v>
      </c>
      <c r="B182" s="204"/>
      <c r="C182" s="157" t="s">
        <v>183</v>
      </c>
      <c r="D182" s="62"/>
      <c r="E182" s="153">
        <v>6</v>
      </c>
      <c r="F182" s="62" t="s">
        <v>130</v>
      </c>
      <c r="G182" s="62">
        <v>48500</v>
      </c>
      <c r="H182" s="139">
        <f t="shared" si="6"/>
        <v>291000</v>
      </c>
      <c r="I182" s="140"/>
      <c r="J182" s="154"/>
      <c r="K182" s="154"/>
      <c r="L182" s="154"/>
      <c r="M182" s="154"/>
      <c r="N182" s="154"/>
      <c r="O182" s="154"/>
      <c r="P182" s="154"/>
      <c r="Q182" s="154"/>
      <c r="R182" s="154"/>
      <c r="S182" s="154"/>
      <c r="T182" s="154"/>
      <c r="U182" s="154"/>
      <c r="V182" s="155"/>
      <c r="W182" s="155"/>
    </row>
    <row r="183" spans="1:23" s="156" customFormat="1" x14ac:dyDescent="0.25">
      <c r="A183" s="113">
        <v>176</v>
      </c>
      <c r="B183" s="204"/>
      <c r="C183" s="157" t="s">
        <v>184</v>
      </c>
      <c r="D183" s="62"/>
      <c r="E183" s="153">
        <v>3</v>
      </c>
      <c r="F183" s="62" t="s">
        <v>130</v>
      </c>
      <c r="G183" s="62">
        <v>13500</v>
      </c>
      <c r="H183" s="139">
        <f t="shared" si="6"/>
        <v>40500</v>
      </c>
      <c r="I183" s="140"/>
      <c r="J183" s="154"/>
      <c r="K183" s="154"/>
      <c r="L183" s="154"/>
      <c r="M183" s="154"/>
      <c r="N183" s="154"/>
      <c r="O183" s="154"/>
      <c r="P183" s="154"/>
      <c r="Q183" s="154"/>
      <c r="R183" s="154"/>
      <c r="S183" s="154"/>
      <c r="T183" s="154"/>
      <c r="U183" s="154"/>
      <c r="V183" s="155"/>
      <c r="W183" s="155"/>
    </row>
    <row r="184" spans="1:23" s="156" customFormat="1" x14ac:dyDescent="0.25">
      <c r="A184" s="113">
        <v>177</v>
      </c>
      <c r="B184" s="204"/>
      <c r="C184" s="157" t="s">
        <v>185</v>
      </c>
      <c r="D184" s="62"/>
      <c r="E184" s="153">
        <v>11</v>
      </c>
      <c r="F184" s="62" t="s">
        <v>129</v>
      </c>
      <c r="G184" s="62">
        <v>11700</v>
      </c>
      <c r="H184" s="139">
        <f t="shared" si="6"/>
        <v>128700</v>
      </c>
      <c r="I184" s="140"/>
      <c r="J184" s="154"/>
      <c r="K184" s="154"/>
      <c r="L184" s="154"/>
      <c r="M184" s="154"/>
      <c r="N184" s="154"/>
      <c r="O184" s="154"/>
      <c r="P184" s="154"/>
      <c r="Q184" s="154"/>
      <c r="R184" s="154"/>
      <c r="S184" s="154"/>
      <c r="T184" s="154"/>
      <c r="U184" s="154"/>
      <c r="V184" s="155"/>
      <c r="W184" s="155"/>
    </row>
    <row r="185" spans="1:23" s="156" customFormat="1" x14ac:dyDescent="0.25">
      <c r="A185" s="113">
        <v>178</v>
      </c>
      <c r="B185" s="204"/>
      <c r="C185" s="157" t="s">
        <v>186</v>
      </c>
      <c r="D185" s="62"/>
      <c r="E185" s="153">
        <v>10</v>
      </c>
      <c r="F185" s="62" t="s">
        <v>129</v>
      </c>
      <c r="G185" s="62">
        <v>10015</v>
      </c>
      <c r="H185" s="139">
        <f t="shared" si="6"/>
        <v>100150</v>
      </c>
      <c r="I185" s="140"/>
      <c r="J185" s="154"/>
      <c r="K185" s="154"/>
      <c r="L185" s="154"/>
      <c r="M185" s="154"/>
      <c r="N185" s="154"/>
      <c r="O185" s="154"/>
      <c r="P185" s="154"/>
      <c r="Q185" s="154"/>
      <c r="R185" s="154"/>
      <c r="S185" s="154"/>
      <c r="T185" s="154"/>
      <c r="U185" s="154"/>
      <c r="V185" s="155"/>
      <c r="W185" s="155"/>
    </row>
    <row r="186" spans="1:23" s="156" customFormat="1" x14ac:dyDescent="0.25">
      <c r="A186" s="113">
        <v>179</v>
      </c>
      <c r="B186" s="204"/>
      <c r="C186" s="157" t="s">
        <v>187</v>
      </c>
      <c r="D186" s="62"/>
      <c r="E186" s="153">
        <v>5</v>
      </c>
      <c r="F186" s="62" t="s">
        <v>193</v>
      </c>
      <c r="G186" s="62">
        <v>8400</v>
      </c>
      <c r="H186" s="139">
        <f t="shared" si="6"/>
        <v>42000</v>
      </c>
      <c r="I186" s="140"/>
      <c r="J186" s="154"/>
      <c r="K186" s="154"/>
      <c r="L186" s="154"/>
      <c r="M186" s="154"/>
      <c r="N186" s="154"/>
      <c r="O186" s="154"/>
      <c r="P186" s="154"/>
      <c r="Q186" s="154"/>
      <c r="R186" s="154"/>
      <c r="S186" s="154"/>
      <c r="T186" s="154"/>
      <c r="U186" s="154"/>
      <c r="V186" s="155"/>
      <c r="W186" s="155"/>
    </row>
    <row r="187" spans="1:23" s="156" customFormat="1" x14ac:dyDescent="0.25">
      <c r="A187" s="113">
        <v>180</v>
      </c>
      <c r="B187" s="204"/>
      <c r="C187" s="157" t="s">
        <v>188</v>
      </c>
      <c r="D187" s="62"/>
      <c r="E187" s="153">
        <v>25</v>
      </c>
      <c r="F187" s="62" t="s">
        <v>129</v>
      </c>
      <c r="G187" s="62">
        <v>20</v>
      </c>
      <c r="H187" s="139">
        <f t="shared" si="6"/>
        <v>500</v>
      </c>
      <c r="I187" s="140"/>
      <c r="J187" s="154"/>
      <c r="K187" s="154"/>
      <c r="L187" s="154"/>
      <c r="M187" s="154"/>
      <c r="N187" s="154"/>
      <c r="O187" s="154"/>
      <c r="P187" s="154"/>
      <c r="Q187" s="154"/>
      <c r="R187" s="154"/>
      <c r="S187" s="154"/>
      <c r="T187" s="154"/>
      <c r="U187" s="154"/>
      <c r="V187" s="155"/>
      <c r="W187" s="155"/>
    </row>
    <row r="188" spans="1:23" s="156" customFormat="1" x14ac:dyDescent="0.25">
      <c r="A188" s="113">
        <v>181</v>
      </c>
      <c r="B188" s="204"/>
      <c r="C188" s="157" t="s">
        <v>189</v>
      </c>
      <c r="D188" s="62"/>
      <c r="E188" s="153">
        <v>75</v>
      </c>
      <c r="F188" s="62" t="s">
        <v>135</v>
      </c>
      <c r="G188" s="62">
        <v>180</v>
      </c>
      <c r="H188" s="139">
        <f t="shared" si="6"/>
        <v>13500</v>
      </c>
      <c r="I188" s="140"/>
      <c r="J188" s="154"/>
      <c r="K188" s="154"/>
      <c r="L188" s="154"/>
      <c r="M188" s="154"/>
      <c r="N188" s="154"/>
      <c r="O188" s="154"/>
      <c r="P188" s="154"/>
      <c r="Q188" s="154"/>
      <c r="R188" s="154"/>
      <c r="S188" s="154"/>
      <c r="T188" s="154"/>
      <c r="U188" s="154"/>
      <c r="V188" s="155"/>
      <c r="W188" s="155"/>
    </row>
    <row r="189" spans="1:23" s="156" customFormat="1" x14ac:dyDescent="0.25">
      <c r="A189" s="113">
        <v>182</v>
      </c>
      <c r="B189" s="204"/>
      <c r="C189" s="157" t="s">
        <v>190</v>
      </c>
      <c r="D189" s="62"/>
      <c r="E189" s="153">
        <v>75</v>
      </c>
      <c r="F189" s="62" t="s">
        <v>135</v>
      </c>
      <c r="G189" s="62">
        <v>180</v>
      </c>
      <c r="H189" s="139">
        <f t="shared" si="6"/>
        <v>13500</v>
      </c>
      <c r="I189" s="140"/>
      <c r="J189" s="154"/>
      <c r="K189" s="154"/>
      <c r="L189" s="154"/>
      <c r="M189" s="154"/>
      <c r="N189" s="154"/>
      <c r="O189" s="154"/>
      <c r="P189" s="154"/>
      <c r="Q189" s="154"/>
      <c r="R189" s="154"/>
      <c r="S189" s="154"/>
      <c r="T189" s="154"/>
      <c r="U189" s="154"/>
      <c r="V189" s="155"/>
      <c r="W189" s="155"/>
    </row>
    <row r="190" spans="1:23" s="156" customFormat="1" x14ac:dyDescent="0.25">
      <c r="A190" s="113">
        <v>183</v>
      </c>
      <c r="B190" s="204"/>
      <c r="C190" s="157" t="s">
        <v>191</v>
      </c>
      <c r="D190" s="62"/>
      <c r="E190" s="153">
        <v>75</v>
      </c>
      <c r="F190" s="62" t="s">
        <v>135</v>
      </c>
      <c r="G190" s="62">
        <v>240</v>
      </c>
      <c r="H190" s="139">
        <f t="shared" si="6"/>
        <v>18000</v>
      </c>
      <c r="I190" s="140"/>
      <c r="J190" s="154"/>
      <c r="K190" s="154"/>
      <c r="L190" s="154"/>
      <c r="M190" s="154"/>
      <c r="N190" s="154"/>
      <c r="O190" s="154"/>
      <c r="P190" s="154"/>
      <c r="Q190" s="154"/>
      <c r="R190" s="154"/>
      <c r="S190" s="154"/>
      <c r="T190" s="154"/>
      <c r="U190" s="154"/>
      <c r="V190" s="155"/>
      <c r="W190" s="155"/>
    </row>
    <row r="191" spans="1:23" s="156" customFormat="1" x14ac:dyDescent="0.25">
      <c r="A191" s="113">
        <v>184</v>
      </c>
      <c r="B191" s="163" t="s">
        <v>99</v>
      </c>
      <c r="C191" s="164" t="s">
        <v>194</v>
      </c>
      <c r="D191" s="160" t="s">
        <v>540</v>
      </c>
      <c r="E191" s="159"/>
      <c r="F191" s="160"/>
      <c r="G191" s="160"/>
      <c r="H191" s="161">
        <f>SUM(H192:H199)</f>
        <v>250000</v>
      </c>
      <c r="I191" s="165" t="s">
        <v>40</v>
      </c>
      <c r="J191" s="162"/>
      <c r="K191" s="162"/>
      <c r="L191" s="162"/>
      <c r="M191" s="180">
        <v>1</v>
      </c>
      <c r="N191" s="162"/>
      <c r="O191" s="162"/>
      <c r="P191" s="162"/>
      <c r="Q191" s="162"/>
      <c r="R191" s="162"/>
      <c r="S191" s="162"/>
      <c r="T191" s="162"/>
      <c r="U191" s="162"/>
      <c r="V191" s="155"/>
      <c r="W191" s="155"/>
    </row>
    <row r="192" spans="1:23" s="156" customFormat="1" x14ac:dyDescent="0.25">
      <c r="A192" s="113">
        <v>185</v>
      </c>
      <c r="B192" s="204"/>
      <c r="C192" s="157" t="s">
        <v>195</v>
      </c>
      <c r="D192" s="62"/>
      <c r="E192" s="153">
        <v>3</v>
      </c>
      <c r="F192" s="62" t="s">
        <v>130</v>
      </c>
      <c r="G192" s="62">
        <v>48500</v>
      </c>
      <c r="H192" s="139">
        <f>G192*E192</f>
        <v>145500</v>
      </c>
      <c r="I192" s="166"/>
      <c r="J192" s="154"/>
      <c r="K192" s="154"/>
      <c r="L192" s="154"/>
      <c r="M192" s="154"/>
      <c r="N192" s="154"/>
      <c r="O192" s="154"/>
      <c r="P192" s="154"/>
      <c r="Q192" s="154"/>
      <c r="R192" s="154"/>
      <c r="S192" s="154"/>
      <c r="T192" s="154"/>
      <c r="U192" s="154"/>
      <c r="V192" s="155"/>
      <c r="W192" s="155"/>
    </row>
    <row r="193" spans="1:23" s="156" customFormat="1" x14ac:dyDescent="0.25">
      <c r="A193" s="113">
        <v>186</v>
      </c>
      <c r="B193" s="204"/>
      <c r="C193" s="157" t="s">
        <v>196</v>
      </c>
      <c r="D193" s="62"/>
      <c r="E193" s="153">
        <v>7</v>
      </c>
      <c r="F193" s="62" t="s">
        <v>129</v>
      </c>
      <c r="G193" s="62">
        <v>880</v>
      </c>
      <c r="H193" s="139">
        <f t="shared" ref="H193:H199" si="7">G193*E193</f>
        <v>6160</v>
      </c>
      <c r="I193" s="166"/>
      <c r="J193" s="154"/>
      <c r="K193" s="154"/>
      <c r="L193" s="154"/>
      <c r="M193" s="154"/>
      <c r="N193" s="154"/>
      <c r="O193" s="154"/>
      <c r="P193" s="154"/>
      <c r="Q193" s="154"/>
      <c r="R193" s="154"/>
      <c r="S193" s="154"/>
      <c r="T193" s="154"/>
      <c r="U193" s="154"/>
      <c r="V193" s="155"/>
      <c r="W193" s="155"/>
    </row>
    <row r="194" spans="1:23" s="156" customFormat="1" x14ac:dyDescent="0.25">
      <c r="A194" s="113">
        <v>187</v>
      </c>
      <c r="B194" s="204"/>
      <c r="C194" s="157" t="s">
        <v>197</v>
      </c>
      <c r="D194" s="62"/>
      <c r="E194" s="153">
        <v>2</v>
      </c>
      <c r="F194" s="62" t="s">
        <v>129</v>
      </c>
      <c r="G194" s="62">
        <v>11150</v>
      </c>
      <c r="H194" s="139">
        <f t="shared" si="7"/>
        <v>22300</v>
      </c>
      <c r="I194" s="166"/>
      <c r="J194" s="154"/>
      <c r="K194" s="154"/>
      <c r="L194" s="154"/>
      <c r="M194" s="154"/>
      <c r="N194" s="154"/>
      <c r="O194" s="154"/>
      <c r="P194" s="154"/>
      <c r="Q194" s="154"/>
      <c r="R194" s="154"/>
      <c r="S194" s="154"/>
      <c r="T194" s="154"/>
      <c r="U194" s="154"/>
      <c r="V194" s="155"/>
      <c r="W194" s="155"/>
    </row>
    <row r="195" spans="1:23" s="156" customFormat="1" x14ac:dyDescent="0.25">
      <c r="A195" s="113">
        <v>188</v>
      </c>
      <c r="B195" s="204"/>
      <c r="C195" s="157" t="s">
        <v>163</v>
      </c>
      <c r="D195" s="62"/>
      <c r="E195" s="153">
        <v>10</v>
      </c>
      <c r="F195" s="62" t="s">
        <v>129</v>
      </c>
      <c r="G195" s="62">
        <v>764</v>
      </c>
      <c r="H195" s="139">
        <f t="shared" si="7"/>
        <v>7640</v>
      </c>
      <c r="I195" s="166"/>
      <c r="J195" s="154"/>
      <c r="K195" s="154"/>
      <c r="L195" s="154"/>
      <c r="M195" s="154"/>
      <c r="N195" s="154"/>
      <c r="O195" s="154"/>
      <c r="P195" s="154"/>
      <c r="Q195" s="154"/>
      <c r="R195" s="154"/>
      <c r="S195" s="154"/>
      <c r="T195" s="154"/>
      <c r="U195" s="154"/>
      <c r="V195" s="155"/>
      <c r="W195" s="155"/>
    </row>
    <row r="196" spans="1:23" s="156" customFormat="1" x14ac:dyDescent="0.25">
      <c r="A196" s="113">
        <v>189</v>
      </c>
      <c r="B196" s="204"/>
      <c r="C196" s="157" t="s">
        <v>139</v>
      </c>
      <c r="D196" s="62"/>
      <c r="E196" s="153">
        <v>120</v>
      </c>
      <c r="F196" s="62" t="s">
        <v>135</v>
      </c>
      <c r="G196" s="62">
        <v>150</v>
      </c>
      <c r="H196" s="139">
        <f t="shared" si="7"/>
        <v>18000</v>
      </c>
      <c r="I196" s="166"/>
      <c r="J196" s="154"/>
      <c r="K196" s="154"/>
      <c r="L196" s="154"/>
      <c r="M196" s="154"/>
      <c r="N196" s="154"/>
      <c r="O196" s="154"/>
      <c r="P196" s="154"/>
      <c r="Q196" s="154"/>
      <c r="R196" s="154"/>
      <c r="S196" s="154"/>
      <c r="T196" s="154"/>
      <c r="U196" s="154"/>
      <c r="V196" s="155"/>
      <c r="W196" s="155"/>
    </row>
    <row r="197" spans="1:23" s="156" customFormat="1" x14ac:dyDescent="0.25">
      <c r="A197" s="113">
        <v>190</v>
      </c>
      <c r="B197" s="204"/>
      <c r="C197" s="157" t="s">
        <v>198</v>
      </c>
      <c r="D197" s="62"/>
      <c r="E197" s="153">
        <v>120</v>
      </c>
      <c r="F197" s="62" t="s">
        <v>135</v>
      </c>
      <c r="G197" s="62">
        <v>120</v>
      </c>
      <c r="H197" s="139">
        <f t="shared" si="7"/>
        <v>14400</v>
      </c>
      <c r="I197" s="166"/>
      <c r="J197" s="154"/>
      <c r="K197" s="154"/>
      <c r="L197" s="154"/>
      <c r="M197" s="154"/>
      <c r="N197" s="154"/>
      <c r="O197" s="154"/>
      <c r="P197" s="154"/>
      <c r="Q197" s="154"/>
      <c r="R197" s="154"/>
      <c r="S197" s="154"/>
      <c r="T197" s="154"/>
      <c r="U197" s="154"/>
      <c r="V197" s="155"/>
      <c r="W197" s="155"/>
    </row>
    <row r="198" spans="1:23" s="156" customFormat="1" x14ac:dyDescent="0.25">
      <c r="A198" s="113">
        <v>191</v>
      </c>
      <c r="B198" s="204"/>
      <c r="C198" s="157" t="s">
        <v>121</v>
      </c>
      <c r="D198" s="62"/>
      <c r="E198" s="153">
        <v>120</v>
      </c>
      <c r="F198" s="62" t="s">
        <v>135</v>
      </c>
      <c r="G198" s="62">
        <v>180</v>
      </c>
      <c r="H198" s="139">
        <f t="shared" si="7"/>
        <v>21600</v>
      </c>
      <c r="I198" s="166"/>
      <c r="J198" s="154"/>
      <c r="K198" s="154"/>
      <c r="L198" s="154"/>
      <c r="M198" s="154"/>
      <c r="N198" s="154"/>
      <c r="O198" s="154"/>
      <c r="P198" s="154"/>
      <c r="Q198" s="154"/>
      <c r="R198" s="154"/>
      <c r="S198" s="154"/>
      <c r="T198" s="154"/>
      <c r="U198" s="154"/>
      <c r="V198" s="155"/>
      <c r="W198" s="155"/>
    </row>
    <row r="199" spans="1:23" s="156" customFormat="1" x14ac:dyDescent="0.25">
      <c r="A199" s="113">
        <v>192</v>
      </c>
      <c r="B199" s="204"/>
      <c r="C199" s="157" t="s">
        <v>199</v>
      </c>
      <c r="D199" s="62"/>
      <c r="E199" s="153">
        <v>120</v>
      </c>
      <c r="F199" s="62" t="s">
        <v>135</v>
      </c>
      <c r="G199" s="62">
        <v>120</v>
      </c>
      <c r="H199" s="139">
        <f t="shared" si="7"/>
        <v>14400</v>
      </c>
      <c r="I199" s="166"/>
      <c r="J199" s="154"/>
      <c r="K199" s="154"/>
      <c r="L199" s="154"/>
      <c r="M199" s="154"/>
      <c r="N199" s="154"/>
      <c r="O199" s="154"/>
      <c r="P199" s="154"/>
      <c r="Q199" s="154"/>
      <c r="R199" s="154"/>
      <c r="S199" s="154"/>
      <c r="T199" s="154"/>
      <c r="U199" s="154"/>
      <c r="V199" s="155"/>
      <c r="W199" s="155"/>
    </row>
    <row r="200" spans="1:23" s="156" customFormat="1" x14ac:dyDescent="0.25">
      <c r="A200" s="113">
        <v>193</v>
      </c>
      <c r="B200" s="163" t="s">
        <v>99</v>
      </c>
      <c r="C200" s="164" t="s">
        <v>200</v>
      </c>
      <c r="D200" s="160" t="s">
        <v>540</v>
      </c>
      <c r="E200" s="159"/>
      <c r="F200" s="160"/>
      <c r="G200" s="160"/>
      <c r="H200" s="161">
        <f>SUM(H201:H233)</f>
        <v>960000</v>
      </c>
      <c r="I200" s="165" t="s">
        <v>40</v>
      </c>
      <c r="J200" s="162"/>
      <c r="K200" s="162"/>
      <c r="L200" s="162"/>
      <c r="M200" s="180">
        <v>1</v>
      </c>
      <c r="N200" s="162"/>
      <c r="O200" s="162"/>
      <c r="P200" s="162"/>
      <c r="Q200" s="162"/>
      <c r="R200" s="162"/>
      <c r="S200" s="162"/>
      <c r="T200" s="162"/>
      <c r="U200" s="162"/>
      <c r="V200" s="155"/>
      <c r="W200" s="155"/>
    </row>
    <row r="201" spans="1:23" s="156" customFormat="1" x14ac:dyDescent="0.25">
      <c r="A201" s="113">
        <v>194</v>
      </c>
      <c r="B201" s="204"/>
      <c r="C201" s="157" t="s">
        <v>165</v>
      </c>
      <c r="D201" s="62"/>
      <c r="E201" s="153">
        <v>180</v>
      </c>
      <c r="F201" s="62" t="s">
        <v>129</v>
      </c>
      <c r="G201" s="62">
        <v>20</v>
      </c>
      <c r="H201" s="139">
        <f>G201*E201</f>
        <v>3600</v>
      </c>
      <c r="I201" s="140"/>
      <c r="J201" s="154"/>
      <c r="K201" s="154"/>
      <c r="L201" s="154"/>
      <c r="M201" s="154"/>
      <c r="N201" s="154"/>
      <c r="O201" s="154"/>
      <c r="P201" s="154"/>
      <c r="Q201" s="154"/>
      <c r="R201" s="154"/>
      <c r="S201" s="154"/>
      <c r="T201" s="154"/>
      <c r="U201" s="154"/>
      <c r="V201" s="155"/>
      <c r="W201" s="155"/>
    </row>
    <row r="202" spans="1:23" s="156" customFormat="1" x14ac:dyDescent="0.25">
      <c r="A202" s="113">
        <v>195</v>
      </c>
      <c r="B202" s="204"/>
      <c r="C202" s="157" t="s">
        <v>166</v>
      </c>
      <c r="D202" s="62"/>
      <c r="E202" s="153">
        <v>180</v>
      </c>
      <c r="F202" s="62" t="s">
        <v>129</v>
      </c>
      <c r="G202" s="62">
        <v>30</v>
      </c>
      <c r="H202" s="139">
        <f t="shared" ref="H202:H233" si="8">G202*E202</f>
        <v>5400</v>
      </c>
      <c r="I202" s="140"/>
      <c r="J202" s="154"/>
      <c r="K202" s="154"/>
      <c r="L202" s="154"/>
      <c r="M202" s="154"/>
      <c r="N202" s="154"/>
      <c r="O202" s="154"/>
      <c r="P202" s="154"/>
      <c r="Q202" s="154"/>
      <c r="R202" s="154"/>
      <c r="S202" s="154"/>
      <c r="T202" s="154"/>
      <c r="U202" s="154"/>
      <c r="V202" s="155"/>
      <c r="W202" s="155"/>
    </row>
    <row r="203" spans="1:23" s="156" customFormat="1" x14ac:dyDescent="0.25">
      <c r="A203" s="113">
        <v>196</v>
      </c>
      <c r="B203" s="204"/>
      <c r="C203" s="157" t="s">
        <v>201</v>
      </c>
      <c r="D203" s="62"/>
      <c r="E203" s="153">
        <v>50</v>
      </c>
      <c r="F203" s="62" t="s">
        <v>192</v>
      </c>
      <c r="G203" s="62">
        <v>700</v>
      </c>
      <c r="H203" s="139">
        <f t="shared" si="8"/>
        <v>35000</v>
      </c>
      <c r="I203" s="140"/>
      <c r="J203" s="154"/>
      <c r="K203" s="154"/>
      <c r="L203" s="154"/>
      <c r="M203" s="154"/>
      <c r="N203" s="154"/>
      <c r="O203" s="154"/>
      <c r="P203" s="154"/>
      <c r="Q203" s="154"/>
      <c r="R203" s="154"/>
      <c r="S203" s="154"/>
      <c r="T203" s="154"/>
      <c r="U203" s="154"/>
      <c r="V203" s="155"/>
      <c r="W203" s="155"/>
    </row>
    <row r="204" spans="1:23" s="156" customFormat="1" x14ac:dyDescent="0.25">
      <c r="A204" s="113">
        <v>197</v>
      </c>
      <c r="B204" s="204"/>
      <c r="C204" s="157" t="s">
        <v>180</v>
      </c>
      <c r="D204" s="62"/>
      <c r="E204" s="153">
        <v>20</v>
      </c>
      <c r="F204" s="62" t="s">
        <v>130</v>
      </c>
      <c r="G204" s="62">
        <v>380</v>
      </c>
      <c r="H204" s="139">
        <f t="shared" si="8"/>
        <v>7600</v>
      </c>
      <c r="I204" s="140"/>
      <c r="J204" s="154"/>
      <c r="K204" s="154"/>
      <c r="L204" s="154"/>
      <c r="M204" s="154"/>
      <c r="N204" s="154"/>
      <c r="O204" s="154"/>
      <c r="P204" s="154"/>
      <c r="Q204" s="154"/>
      <c r="R204" s="154"/>
      <c r="S204" s="154"/>
      <c r="T204" s="154"/>
      <c r="U204" s="154"/>
      <c r="V204" s="155"/>
      <c r="W204" s="155"/>
    </row>
    <row r="205" spans="1:23" s="156" customFormat="1" x14ac:dyDescent="0.25">
      <c r="A205" s="113">
        <v>198</v>
      </c>
      <c r="B205" s="204"/>
      <c r="C205" s="157" t="s">
        <v>181</v>
      </c>
      <c r="D205" s="62"/>
      <c r="E205" s="153">
        <v>20</v>
      </c>
      <c r="F205" s="62" t="s">
        <v>130</v>
      </c>
      <c r="G205" s="62">
        <v>300</v>
      </c>
      <c r="H205" s="139">
        <f t="shared" si="8"/>
        <v>6000</v>
      </c>
      <c r="I205" s="140"/>
      <c r="J205" s="154"/>
      <c r="K205" s="154"/>
      <c r="L205" s="154"/>
      <c r="M205" s="154"/>
      <c r="N205" s="154"/>
      <c r="O205" s="154"/>
      <c r="P205" s="154"/>
      <c r="Q205" s="154"/>
      <c r="R205" s="154"/>
      <c r="S205" s="154"/>
      <c r="T205" s="154"/>
      <c r="U205" s="154"/>
      <c r="V205" s="155"/>
      <c r="W205" s="155"/>
    </row>
    <row r="206" spans="1:23" s="156" customFormat="1" x14ac:dyDescent="0.25">
      <c r="A206" s="113">
        <v>199</v>
      </c>
      <c r="B206" s="204"/>
      <c r="C206" s="157" t="s">
        <v>184</v>
      </c>
      <c r="D206" s="62"/>
      <c r="E206" s="153">
        <v>2</v>
      </c>
      <c r="F206" s="62" t="s">
        <v>130</v>
      </c>
      <c r="G206" s="62">
        <v>14439.25</v>
      </c>
      <c r="H206" s="139">
        <f t="shared" si="8"/>
        <v>28878.5</v>
      </c>
      <c r="I206" s="140"/>
      <c r="J206" s="154"/>
      <c r="K206" s="154"/>
      <c r="L206" s="154"/>
      <c r="M206" s="154"/>
      <c r="N206" s="154"/>
      <c r="O206" s="154"/>
      <c r="P206" s="154"/>
      <c r="Q206" s="154"/>
      <c r="R206" s="154"/>
      <c r="S206" s="154"/>
      <c r="T206" s="154"/>
      <c r="U206" s="154"/>
      <c r="V206" s="155"/>
      <c r="W206" s="155"/>
    </row>
    <row r="207" spans="1:23" s="156" customFormat="1" x14ac:dyDescent="0.25">
      <c r="A207" s="113">
        <v>200</v>
      </c>
      <c r="B207" s="204"/>
      <c r="C207" s="157" t="s">
        <v>167</v>
      </c>
      <c r="D207" s="62"/>
      <c r="E207" s="153">
        <v>25</v>
      </c>
      <c r="F207" s="62" t="s">
        <v>129</v>
      </c>
      <c r="G207" s="62">
        <v>50</v>
      </c>
      <c r="H207" s="139">
        <f t="shared" si="8"/>
        <v>1250</v>
      </c>
      <c r="I207" s="140"/>
      <c r="J207" s="154"/>
      <c r="K207" s="154"/>
      <c r="L207" s="154"/>
      <c r="M207" s="154"/>
      <c r="N207" s="154"/>
      <c r="O207" s="154"/>
      <c r="P207" s="154"/>
      <c r="Q207" s="154"/>
      <c r="R207" s="154"/>
      <c r="S207" s="154"/>
      <c r="T207" s="154"/>
      <c r="U207" s="154"/>
      <c r="V207" s="155"/>
      <c r="W207" s="155"/>
    </row>
    <row r="208" spans="1:23" s="156" customFormat="1" x14ac:dyDescent="0.25">
      <c r="A208" s="113">
        <v>201</v>
      </c>
      <c r="B208" s="204"/>
      <c r="C208" s="157" t="s">
        <v>108</v>
      </c>
      <c r="D208" s="62"/>
      <c r="E208" s="153">
        <v>25</v>
      </c>
      <c r="F208" s="62" t="s">
        <v>129</v>
      </c>
      <c r="G208" s="62">
        <v>300</v>
      </c>
      <c r="H208" s="139">
        <f t="shared" si="8"/>
        <v>7500</v>
      </c>
      <c r="I208" s="140"/>
      <c r="J208" s="154"/>
      <c r="K208" s="154"/>
      <c r="L208" s="154"/>
      <c r="M208" s="154"/>
      <c r="N208" s="154"/>
      <c r="O208" s="154"/>
      <c r="P208" s="154"/>
      <c r="Q208" s="154"/>
      <c r="R208" s="154"/>
      <c r="S208" s="154"/>
      <c r="T208" s="154"/>
      <c r="U208" s="154"/>
      <c r="V208" s="155"/>
      <c r="W208" s="155"/>
    </row>
    <row r="209" spans="1:23" s="156" customFormat="1" x14ac:dyDescent="0.25">
      <c r="A209" s="113">
        <v>202</v>
      </c>
      <c r="B209" s="204"/>
      <c r="C209" s="157" t="s">
        <v>202</v>
      </c>
      <c r="D209" s="62"/>
      <c r="E209" s="153">
        <v>3</v>
      </c>
      <c r="F209" s="62" t="s">
        <v>129</v>
      </c>
      <c r="G209" s="62">
        <v>2000</v>
      </c>
      <c r="H209" s="139">
        <f t="shared" si="8"/>
        <v>6000</v>
      </c>
      <c r="I209" s="140"/>
      <c r="J209" s="154"/>
      <c r="K209" s="154"/>
      <c r="L209" s="154"/>
      <c r="M209" s="154"/>
      <c r="N209" s="154"/>
      <c r="O209" s="154"/>
      <c r="P209" s="154"/>
      <c r="Q209" s="154"/>
      <c r="R209" s="154"/>
      <c r="S209" s="154"/>
      <c r="T209" s="154"/>
      <c r="U209" s="154"/>
      <c r="V209" s="155"/>
      <c r="W209" s="155"/>
    </row>
    <row r="210" spans="1:23" s="156" customFormat="1" x14ac:dyDescent="0.25">
      <c r="A210" s="113">
        <v>203</v>
      </c>
      <c r="B210" s="204"/>
      <c r="C210" s="157" t="s">
        <v>162</v>
      </c>
      <c r="D210" s="62"/>
      <c r="E210" s="153">
        <v>4</v>
      </c>
      <c r="F210" s="62" t="s">
        <v>129</v>
      </c>
      <c r="G210" s="62">
        <v>2000</v>
      </c>
      <c r="H210" s="139">
        <f t="shared" si="8"/>
        <v>8000</v>
      </c>
      <c r="I210" s="140"/>
      <c r="J210" s="154"/>
      <c r="K210" s="154"/>
      <c r="L210" s="154"/>
      <c r="M210" s="154"/>
      <c r="N210" s="154"/>
      <c r="O210" s="154"/>
      <c r="P210" s="154"/>
      <c r="Q210" s="154"/>
      <c r="R210" s="154"/>
      <c r="S210" s="154"/>
      <c r="T210" s="154"/>
      <c r="U210" s="154"/>
      <c r="V210" s="155"/>
      <c r="W210" s="155"/>
    </row>
    <row r="211" spans="1:23" s="156" customFormat="1" x14ac:dyDescent="0.25">
      <c r="A211" s="113">
        <v>204</v>
      </c>
      <c r="B211" s="204"/>
      <c r="C211" s="157" t="s">
        <v>179</v>
      </c>
      <c r="D211" s="62"/>
      <c r="E211" s="153">
        <v>50</v>
      </c>
      <c r="F211" s="62" t="s">
        <v>192</v>
      </c>
      <c r="G211" s="62">
        <v>250</v>
      </c>
      <c r="H211" s="139">
        <f t="shared" si="8"/>
        <v>12500</v>
      </c>
      <c r="I211" s="140"/>
      <c r="J211" s="154"/>
      <c r="K211" s="154"/>
      <c r="L211" s="154"/>
      <c r="M211" s="154"/>
      <c r="N211" s="154"/>
      <c r="O211" s="154"/>
      <c r="P211" s="154"/>
      <c r="Q211" s="154"/>
      <c r="R211" s="154"/>
      <c r="S211" s="154"/>
      <c r="T211" s="154"/>
      <c r="U211" s="154"/>
      <c r="V211" s="155"/>
      <c r="W211" s="155"/>
    </row>
    <row r="212" spans="1:23" s="156" customFormat="1" x14ac:dyDescent="0.25">
      <c r="A212" s="113">
        <v>205</v>
      </c>
      <c r="B212" s="204"/>
      <c r="C212" s="157" t="s">
        <v>203</v>
      </c>
      <c r="D212" s="62"/>
      <c r="E212" s="153">
        <v>200</v>
      </c>
      <c r="F212" s="62" t="s">
        <v>129</v>
      </c>
      <c r="G212" s="62">
        <v>35</v>
      </c>
      <c r="H212" s="139">
        <f t="shared" si="8"/>
        <v>7000</v>
      </c>
      <c r="I212" s="140"/>
      <c r="J212" s="154"/>
      <c r="K212" s="154"/>
      <c r="L212" s="154"/>
      <c r="M212" s="154"/>
      <c r="N212" s="154"/>
      <c r="O212" s="154"/>
      <c r="P212" s="154"/>
      <c r="Q212" s="154"/>
      <c r="R212" s="154"/>
      <c r="S212" s="154"/>
      <c r="T212" s="154"/>
      <c r="U212" s="154"/>
      <c r="V212" s="155"/>
      <c r="W212" s="155"/>
    </row>
    <row r="213" spans="1:23" s="156" customFormat="1" x14ac:dyDescent="0.25">
      <c r="A213" s="113">
        <v>206</v>
      </c>
      <c r="B213" s="204"/>
      <c r="C213" s="157" t="s">
        <v>204</v>
      </c>
      <c r="D213" s="62"/>
      <c r="E213" s="153">
        <v>15</v>
      </c>
      <c r="F213" s="62" t="s">
        <v>129</v>
      </c>
      <c r="G213" s="62">
        <v>2500</v>
      </c>
      <c r="H213" s="139">
        <f t="shared" si="8"/>
        <v>37500</v>
      </c>
      <c r="I213" s="140"/>
      <c r="J213" s="154"/>
      <c r="K213" s="154"/>
      <c r="L213" s="154"/>
      <c r="M213" s="154"/>
      <c r="N213" s="154"/>
      <c r="O213" s="154"/>
      <c r="P213" s="154"/>
      <c r="Q213" s="154"/>
      <c r="R213" s="154"/>
      <c r="S213" s="154"/>
      <c r="T213" s="154"/>
      <c r="U213" s="154"/>
      <c r="V213" s="155"/>
      <c r="W213" s="155"/>
    </row>
    <row r="214" spans="1:23" s="156" customFormat="1" x14ac:dyDescent="0.25">
      <c r="A214" s="113">
        <v>207</v>
      </c>
      <c r="B214" s="204"/>
      <c r="C214" s="157" t="s">
        <v>168</v>
      </c>
      <c r="D214" s="62"/>
      <c r="E214" s="153">
        <v>200</v>
      </c>
      <c r="F214" s="62" t="s">
        <v>129</v>
      </c>
      <c r="G214" s="62">
        <v>15</v>
      </c>
      <c r="H214" s="139">
        <f t="shared" si="8"/>
        <v>3000</v>
      </c>
      <c r="I214" s="140"/>
      <c r="J214" s="154"/>
      <c r="K214" s="154"/>
      <c r="L214" s="154"/>
      <c r="M214" s="154"/>
      <c r="N214" s="154"/>
      <c r="O214" s="154"/>
      <c r="P214" s="154"/>
      <c r="Q214" s="154"/>
      <c r="R214" s="154"/>
      <c r="S214" s="154"/>
      <c r="T214" s="154"/>
      <c r="U214" s="154"/>
      <c r="V214" s="155"/>
      <c r="W214" s="155"/>
    </row>
    <row r="215" spans="1:23" s="156" customFormat="1" x14ac:dyDescent="0.25">
      <c r="A215" s="113">
        <v>208</v>
      </c>
      <c r="B215" s="204"/>
      <c r="C215" s="157" t="s">
        <v>183</v>
      </c>
      <c r="D215" s="62"/>
      <c r="E215" s="153">
        <v>4</v>
      </c>
      <c r="F215" s="62" t="s">
        <v>130</v>
      </c>
      <c r="G215" s="62">
        <v>48500</v>
      </c>
      <c r="H215" s="139">
        <f t="shared" si="8"/>
        <v>194000</v>
      </c>
      <c r="I215" s="140"/>
      <c r="J215" s="154"/>
      <c r="K215" s="154"/>
      <c r="L215" s="154"/>
      <c r="M215" s="154"/>
      <c r="N215" s="154"/>
      <c r="O215" s="154"/>
      <c r="P215" s="154"/>
      <c r="Q215" s="154"/>
      <c r="R215" s="154"/>
      <c r="S215" s="154"/>
      <c r="T215" s="154"/>
      <c r="U215" s="154"/>
      <c r="V215" s="155"/>
      <c r="W215" s="155"/>
    </row>
    <row r="216" spans="1:23" s="156" customFormat="1" x14ac:dyDescent="0.25">
      <c r="A216" s="113">
        <v>209</v>
      </c>
      <c r="B216" s="204"/>
      <c r="C216" s="157" t="s">
        <v>110</v>
      </c>
      <c r="D216" s="62"/>
      <c r="E216" s="153">
        <v>100</v>
      </c>
      <c r="F216" s="62" t="s">
        <v>192</v>
      </c>
      <c r="G216" s="62">
        <v>250</v>
      </c>
      <c r="H216" s="139">
        <f t="shared" si="8"/>
        <v>25000</v>
      </c>
      <c r="I216" s="140"/>
      <c r="J216" s="154"/>
      <c r="K216" s="154"/>
      <c r="L216" s="154"/>
      <c r="M216" s="154"/>
      <c r="N216" s="154"/>
      <c r="O216" s="154"/>
      <c r="P216" s="154"/>
      <c r="Q216" s="154"/>
      <c r="R216" s="154"/>
      <c r="S216" s="154"/>
      <c r="T216" s="154"/>
      <c r="U216" s="154"/>
      <c r="V216" s="155"/>
      <c r="W216" s="155"/>
    </row>
    <row r="217" spans="1:23" s="156" customFormat="1" x14ac:dyDescent="0.25">
      <c r="A217" s="113">
        <v>210</v>
      </c>
      <c r="B217" s="204"/>
      <c r="C217" s="157" t="s">
        <v>205</v>
      </c>
      <c r="D217" s="62"/>
      <c r="E217" s="153">
        <v>50</v>
      </c>
      <c r="F217" s="62" t="s">
        <v>132</v>
      </c>
      <c r="G217" s="62">
        <v>150</v>
      </c>
      <c r="H217" s="139">
        <f t="shared" si="8"/>
        <v>7500</v>
      </c>
      <c r="I217" s="140"/>
      <c r="J217" s="154"/>
      <c r="K217" s="154"/>
      <c r="L217" s="154"/>
      <c r="M217" s="154"/>
      <c r="N217" s="154"/>
      <c r="O217" s="154"/>
      <c r="P217" s="154"/>
      <c r="Q217" s="154"/>
      <c r="R217" s="154"/>
      <c r="S217" s="154"/>
      <c r="T217" s="154"/>
      <c r="U217" s="154"/>
      <c r="V217" s="155"/>
      <c r="W217" s="155"/>
    </row>
    <row r="218" spans="1:23" s="156" customFormat="1" x14ac:dyDescent="0.25">
      <c r="A218" s="113">
        <v>211</v>
      </c>
      <c r="B218" s="204"/>
      <c r="C218" s="157" t="s">
        <v>206</v>
      </c>
      <c r="D218" s="62"/>
      <c r="E218" s="153">
        <v>200</v>
      </c>
      <c r="F218" s="62" t="s">
        <v>132</v>
      </c>
      <c r="G218" s="62">
        <v>50</v>
      </c>
      <c r="H218" s="139">
        <f t="shared" si="8"/>
        <v>10000</v>
      </c>
      <c r="I218" s="140"/>
      <c r="J218" s="154"/>
      <c r="K218" s="154"/>
      <c r="L218" s="154"/>
      <c r="M218" s="154"/>
      <c r="N218" s="154"/>
      <c r="O218" s="154"/>
      <c r="P218" s="154"/>
      <c r="Q218" s="154"/>
      <c r="R218" s="154"/>
      <c r="S218" s="154"/>
      <c r="T218" s="154"/>
      <c r="U218" s="154"/>
      <c r="V218" s="155"/>
      <c r="W218" s="155"/>
    </row>
    <row r="219" spans="1:23" s="156" customFormat="1" x14ac:dyDescent="0.25">
      <c r="A219" s="113">
        <v>212</v>
      </c>
      <c r="B219" s="204"/>
      <c r="C219" s="157" t="s">
        <v>207</v>
      </c>
      <c r="D219" s="62"/>
      <c r="E219" s="153">
        <v>50</v>
      </c>
      <c r="F219" s="62" t="s">
        <v>129</v>
      </c>
      <c r="G219" s="62">
        <v>300</v>
      </c>
      <c r="H219" s="139">
        <f t="shared" si="8"/>
        <v>15000</v>
      </c>
      <c r="I219" s="140"/>
      <c r="J219" s="154"/>
      <c r="K219" s="154"/>
      <c r="L219" s="154"/>
      <c r="M219" s="154"/>
      <c r="N219" s="154"/>
      <c r="O219" s="154"/>
      <c r="P219" s="154"/>
      <c r="Q219" s="154"/>
      <c r="R219" s="154"/>
      <c r="S219" s="154"/>
      <c r="T219" s="154"/>
      <c r="U219" s="154"/>
      <c r="V219" s="155"/>
      <c r="W219" s="155"/>
    </row>
    <row r="220" spans="1:23" s="156" customFormat="1" x14ac:dyDescent="0.25">
      <c r="A220" s="113">
        <v>213</v>
      </c>
      <c r="B220" s="204"/>
      <c r="C220" s="157" t="s">
        <v>208</v>
      </c>
      <c r="D220" s="62"/>
      <c r="E220" s="153">
        <v>3</v>
      </c>
      <c r="F220" s="62" t="s">
        <v>129</v>
      </c>
      <c r="G220" s="62">
        <v>4840.5</v>
      </c>
      <c r="H220" s="139">
        <f t="shared" si="8"/>
        <v>14521.5</v>
      </c>
      <c r="I220" s="140"/>
      <c r="J220" s="154"/>
      <c r="K220" s="154"/>
      <c r="L220" s="154"/>
      <c r="M220" s="154"/>
      <c r="N220" s="154"/>
      <c r="O220" s="154"/>
      <c r="P220" s="154"/>
      <c r="Q220" s="154"/>
      <c r="R220" s="154"/>
      <c r="S220" s="154"/>
      <c r="T220" s="154"/>
      <c r="U220" s="154"/>
      <c r="V220" s="155"/>
      <c r="W220" s="155"/>
    </row>
    <row r="221" spans="1:23" s="156" customFormat="1" x14ac:dyDescent="0.25">
      <c r="A221" s="113">
        <v>214</v>
      </c>
      <c r="B221" s="204"/>
      <c r="C221" s="157" t="s">
        <v>209</v>
      </c>
      <c r="D221" s="62"/>
      <c r="E221" s="153">
        <v>45</v>
      </c>
      <c r="F221" s="62" t="s">
        <v>132</v>
      </c>
      <c r="G221" s="62">
        <v>150</v>
      </c>
      <c r="H221" s="139">
        <f t="shared" si="8"/>
        <v>6750</v>
      </c>
      <c r="I221" s="140"/>
      <c r="J221" s="154"/>
      <c r="K221" s="154"/>
      <c r="L221" s="154"/>
      <c r="M221" s="154"/>
      <c r="N221" s="154"/>
      <c r="O221" s="154"/>
      <c r="P221" s="154"/>
      <c r="Q221" s="154"/>
      <c r="R221" s="154"/>
      <c r="S221" s="154"/>
      <c r="T221" s="154"/>
      <c r="U221" s="154"/>
      <c r="V221" s="155"/>
      <c r="W221" s="155"/>
    </row>
    <row r="222" spans="1:23" s="156" customFormat="1" x14ac:dyDescent="0.25">
      <c r="A222" s="113">
        <v>215</v>
      </c>
      <c r="B222" s="204"/>
      <c r="C222" s="157" t="s">
        <v>210</v>
      </c>
      <c r="D222" s="62"/>
      <c r="E222" s="153">
        <v>200</v>
      </c>
      <c r="F222" s="62" t="s">
        <v>135</v>
      </c>
      <c r="G222" s="62">
        <v>150</v>
      </c>
      <c r="H222" s="139">
        <f t="shared" si="8"/>
        <v>30000</v>
      </c>
      <c r="I222" s="140"/>
      <c r="J222" s="154"/>
      <c r="K222" s="154"/>
      <c r="L222" s="154"/>
      <c r="M222" s="154"/>
      <c r="N222" s="154"/>
      <c r="O222" s="154"/>
      <c r="P222" s="154"/>
      <c r="Q222" s="154"/>
      <c r="R222" s="154"/>
      <c r="S222" s="154"/>
      <c r="T222" s="154"/>
      <c r="U222" s="154"/>
      <c r="V222" s="155"/>
      <c r="W222" s="155"/>
    </row>
    <row r="223" spans="1:23" s="156" customFormat="1" x14ac:dyDescent="0.25">
      <c r="A223" s="113">
        <v>216</v>
      </c>
      <c r="B223" s="204"/>
      <c r="C223" s="157" t="s">
        <v>198</v>
      </c>
      <c r="D223" s="62"/>
      <c r="E223" s="153">
        <v>200</v>
      </c>
      <c r="F223" s="62" t="s">
        <v>135</v>
      </c>
      <c r="G223" s="62">
        <v>120</v>
      </c>
      <c r="H223" s="139">
        <f t="shared" si="8"/>
        <v>24000</v>
      </c>
      <c r="I223" s="140"/>
      <c r="J223" s="154"/>
      <c r="K223" s="154"/>
      <c r="L223" s="154"/>
      <c r="M223" s="154"/>
      <c r="N223" s="154"/>
      <c r="O223" s="154"/>
      <c r="P223" s="154"/>
      <c r="Q223" s="154"/>
      <c r="R223" s="154"/>
      <c r="S223" s="154"/>
      <c r="T223" s="154"/>
      <c r="U223" s="154"/>
      <c r="V223" s="155"/>
      <c r="W223" s="155"/>
    </row>
    <row r="224" spans="1:23" s="156" customFormat="1" x14ac:dyDescent="0.25">
      <c r="A224" s="113">
        <v>217</v>
      </c>
      <c r="B224" s="204"/>
      <c r="C224" s="157" t="s">
        <v>121</v>
      </c>
      <c r="D224" s="62"/>
      <c r="E224" s="153">
        <v>200</v>
      </c>
      <c r="F224" s="62" t="s">
        <v>135</v>
      </c>
      <c r="G224" s="62">
        <v>180</v>
      </c>
      <c r="H224" s="139">
        <f t="shared" si="8"/>
        <v>36000</v>
      </c>
      <c r="I224" s="140"/>
      <c r="J224" s="154"/>
      <c r="K224" s="154"/>
      <c r="L224" s="154"/>
      <c r="M224" s="154"/>
      <c r="N224" s="154"/>
      <c r="O224" s="154"/>
      <c r="P224" s="154"/>
      <c r="Q224" s="154"/>
      <c r="R224" s="154"/>
      <c r="S224" s="154"/>
      <c r="T224" s="154"/>
      <c r="U224" s="154"/>
      <c r="V224" s="155"/>
      <c r="W224" s="155"/>
    </row>
    <row r="225" spans="1:23" s="156" customFormat="1" x14ac:dyDescent="0.25">
      <c r="A225" s="113">
        <v>218</v>
      </c>
      <c r="B225" s="204"/>
      <c r="C225" s="157" t="s">
        <v>199</v>
      </c>
      <c r="D225" s="62"/>
      <c r="E225" s="153">
        <v>200</v>
      </c>
      <c r="F225" s="62" t="s">
        <v>135</v>
      </c>
      <c r="G225" s="62">
        <v>120</v>
      </c>
      <c r="H225" s="139">
        <f t="shared" si="8"/>
        <v>24000</v>
      </c>
      <c r="I225" s="140"/>
      <c r="J225" s="154"/>
      <c r="K225" s="154"/>
      <c r="L225" s="154"/>
      <c r="M225" s="154"/>
      <c r="N225" s="154"/>
      <c r="O225" s="154"/>
      <c r="P225" s="154"/>
      <c r="Q225" s="154"/>
      <c r="R225" s="154"/>
      <c r="S225" s="154"/>
      <c r="T225" s="154"/>
      <c r="U225" s="154"/>
      <c r="V225" s="155"/>
      <c r="W225" s="155"/>
    </row>
    <row r="226" spans="1:23" s="156" customFormat="1" x14ac:dyDescent="0.25">
      <c r="A226" s="113">
        <v>219</v>
      </c>
      <c r="B226" s="204"/>
      <c r="C226" s="157" t="s">
        <v>140</v>
      </c>
      <c r="D226" s="62"/>
      <c r="E226" s="153">
        <v>200</v>
      </c>
      <c r="F226" s="62" t="s">
        <v>135</v>
      </c>
      <c r="G226" s="62">
        <v>180</v>
      </c>
      <c r="H226" s="139">
        <f t="shared" si="8"/>
        <v>36000</v>
      </c>
      <c r="I226" s="140"/>
      <c r="J226" s="154"/>
      <c r="K226" s="154"/>
      <c r="L226" s="154"/>
      <c r="M226" s="154"/>
      <c r="N226" s="154"/>
      <c r="O226" s="154"/>
      <c r="P226" s="154"/>
      <c r="Q226" s="154"/>
      <c r="R226" s="154"/>
      <c r="S226" s="154"/>
      <c r="T226" s="154"/>
      <c r="U226" s="154"/>
      <c r="V226" s="155"/>
      <c r="W226" s="155"/>
    </row>
    <row r="227" spans="1:23" s="156" customFormat="1" x14ac:dyDescent="0.25">
      <c r="A227" s="113">
        <v>220</v>
      </c>
      <c r="B227" s="204"/>
      <c r="C227" s="157" t="s">
        <v>211</v>
      </c>
      <c r="D227" s="62"/>
      <c r="E227" s="153">
        <v>200</v>
      </c>
      <c r="F227" s="62" t="s">
        <v>135</v>
      </c>
      <c r="G227" s="62">
        <v>150</v>
      </c>
      <c r="H227" s="139">
        <f t="shared" si="8"/>
        <v>30000</v>
      </c>
      <c r="I227" s="140"/>
      <c r="J227" s="154"/>
      <c r="K227" s="154"/>
      <c r="L227" s="154"/>
      <c r="M227" s="154"/>
      <c r="N227" s="154"/>
      <c r="O227" s="154"/>
      <c r="P227" s="154"/>
      <c r="Q227" s="154"/>
      <c r="R227" s="154"/>
      <c r="S227" s="154"/>
      <c r="T227" s="154"/>
      <c r="U227" s="154"/>
      <c r="V227" s="155"/>
      <c r="W227" s="155"/>
    </row>
    <row r="228" spans="1:23" s="156" customFormat="1" x14ac:dyDescent="0.25">
      <c r="A228" s="113">
        <v>221</v>
      </c>
      <c r="B228" s="204"/>
      <c r="C228" s="157" t="s">
        <v>198</v>
      </c>
      <c r="D228" s="62"/>
      <c r="E228" s="153">
        <v>200</v>
      </c>
      <c r="F228" s="62" t="s">
        <v>135</v>
      </c>
      <c r="G228" s="62">
        <v>120</v>
      </c>
      <c r="H228" s="139">
        <f t="shared" si="8"/>
        <v>24000</v>
      </c>
      <c r="I228" s="140"/>
      <c r="J228" s="154"/>
      <c r="K228" s="154"/>
      <c r="L228" s="154"/>
      <c r="M228" s="154"/>
      <c r="N228" s="154"/>
      <c r="O228" s="154"/>
      <c r="P228" s="154"/>
      <c r="Q228" s="154"/>
      <c r="R228" s="154"/>
      <c r="S228" s="154"/>
      <c r="T228" s="154"/>
      <c r="U228" s="154"/>
      <c r="V228" s="155"/>
      <c r="W228" s="155"/>
    </row>
    <row r="229" spans="1:23" s="156" customFormat="1" x14ac:dyDescent="0.25">
      <c r="A229" s="113">
        <v>222</v>
      </c>
      <c r="B229" s="204"/>
      <c r="C229" s="157" t="s">
        <v>121</v>
      </c>
      <c r="D229" s="62"/>
      <c r="E229" s="153">
        <v>200</v>
      </c>
      <c r="F229" s="62" t="s">
        <v>135</v>
      </c>
      <c r="G229" s="62">
        <v>180</v>
      </c>
      <c r="H229" s="139">
        <f t="shared" si="8"/>
        <v>36000</v>
      </c>
      <c r="I229" s="140"/>
      <c r="J229" s="154"/>
      <c r="K229" s="154"/>
      <c r="L229" s="154"/>
      <c r="M229" s="154"/>
      <c r="N229" s="154"/>
      <c r="O229" s="154"/>
      <c r="P229" s="154"/>
      <c r="Q229" s="154"/>
      <c r="R229" s="154"/>
      <c r="S229" s="154"/>
      <c r="T229" s="154"/>
      <c r="U229" s="154"/>
      <c r="V229" s="155"/>
      <c r="W229" s="155"/>
    </row>
    <row r="230" spans="1:23" s="156" customFormat="1" x14ac:dyDescent="0.25">
      <c r="A230" s="113">
        <v>223</v>
      </c>
      <c r="B230" s="204"/>
      <c r="C230" s="157" t="s">
        <v>199</v>
      </c>
      <c r="D230" s="62"/>
      <c r="E230" s="153">
        <v>200</v>
      </c>
      <c r="F230" s="62" t="s">
        <v>135</v>
      </c>
      <c r="G230" s="62">
        <v>120</v>
      </c>
      <c r="H230" s="139">
        <f t="shared" si="8"/>
        <v>24000</v>
      </c>
      <c r="I230" s="140"/>
      <c r="J230" s="154"/>
      <c r="K230" s="154"/>
      <c r="L230" s="154"/>
      <c r="M230" s="154"/>
      <c r="N230" s="154"/>
      <c r="O230" s="154"/>
      <c r="P230" s="154"/>
      <c r="Q230" s="154"/>
      <c r="R230" s="154"/>
      <c r="S230" s="154"/>
      <c r="T230" s="154"/>
      <c r="U230" s="154"/>
      <c r="V230" s="155"/>
      <c r="W230" s="155"/>
    </row>
    <row r="231" spans="1:23" s="156" customFormat="1" x14ac:dyDescent="0.25">
      <c r="A231" s="113">
        <v>224</v>
      </c>
      <c r="B231" s="204"/>
      <c r="C231" s="157" t="s">
        <v>174</v>
      </c>
      <c r="D231" s="62"/>
      <c r="E231" s="153">
        <v>300</v>
      </c>
      <c r="F231" s="62" t="s">
        <v>135</v>
      </c>
      <c r="G231" s="62">
        <v>300</v>
      </c>
      <c r="H231" s="139">
        <f t="shared" si="8"/>
        <v>90000</v>
      </c>
      <c r="I231" s="140"/>
      <c r="J231" s="154"/>
      <c r="K231" s="154"/>
      <c r="L231" s="154"/>
      <c r="M231" s="154"/>
      <c r="N231" s="154"/>
      <c r="O231" s="154"/>
      <c r="P231" s="154"/>
      <c r="Q231" s="154"/>
      <c r="R231" s="154"/>
      <c r="S231" s="154"/>
      <c r="T231" s="154"/>
      <c r="U231" s="154"/>
      <c r="V231" s="155"/>
      <c r="W231" s="155"/>
    </row>
    <row r="232" spans="1:23" s="156" customFormat="1" x14ac:dyDescent="0.25">
      <c r="A232" s="113">
        <v>225</v>
      </c>
      <c r="B232" s="204"/>
      <c r="C232" s="157" t="s">
        <v>212</v>
      </c>
      <c r="D232" s="62"/>
      <c r="E232" s="153">
        <v>18</v>
      </c>
      <c r="F232" s="62" t="s">
        <v>135</v>
      </c>
      <c r="G232" s="62">
        <v>8000</v>
      </c>
      <c r="H232" s="139">
        <f t="shared" si="8"/>
        <v>144000</v>
      </c>
      <c r="I232" s="140"/>
      <c r="J232" s="154"/>
      <c r="K232" s="154"/>
      <c r="L232" s="154"/>
      <c r="M232" s="154"/>
      <c r="N232" s="154"/>
      <c r="O232" s="154"/>
      <c r="P232" s="154"/>
      <c r="Q232" s="154"/>
      <c r="R232" s="154"/>
      <c r="S232" s="154"/>
      <c r="T232" s="154"/>
      <c r="U232" s="154"/>
      <c r="V232" s="155"/>
      <c r="W232" s="155"/>
    </row>
    <row r="233" spans="1:23" s="156" customFormat="1" x14ac:dyDescent="0.25">
      <c r="A233" s="113">
        <v>226</v>
      </c>
      <c r="B233" s="204"/>
      <c r="C233" s="157" t="s">
        <v>146</v>
      </c>
      <c r="D233" s="62"/>
      <c r="E233" s="153">
        <v>50</v>
      </c>
      <c r="F233" s="62" t="s">
        <v>135</v>
      </c>
      <c r="G233" s="62">
        <v>400</v>
      </c>
      <c r="H233" s="139">
        <f t="shared" si="8"/>
        <v>20000</v>
      </c>
      <c r="I233" s="140"/>
      <c r="J233" s="154"/>
      <c r="K233" s="154"/>
      <c r="L233" s="154"/>
      <c r="M233" s="154"/>
      <c r="N233" s="154"/>
      <c r="O233" s="154"/>
      <c r="P233" s="154"/>
      <c r="Q233" s="154"/>
      <c r="R233" s="154"/>
      <c r="S233" s="154"/>
      <c r="T233" s="154"/>
      <c r="U233" s="154"/>
      <c r="V233" s="155"/>
      <c r="W233" s="155"/>
    </row>
    <row r="234" spans="1:23" s="156" customFormat="1" x14ac:dyDescent="0.25">
      <c r="A234" s="113">
        <v>227</v>
      </c>
      <c r="B234" s="163" t="s">
        <v>99</v>
      </c>
      <c r="C234" s="164" t="s">
        <v>213</v>
      </c>
      <c r="D234" s="160" t="s">
        <v>540</v>
      </c>
      <c r="E234" s="159"/>
      <c r="F234" s="160"/>
      <c r="G234" s="160"/>
      <c r="H234" s="161">
        <f>SUM(H235:H291)</f>
        <v>3180300.0000000005</v>
      </c>
      <c r="I234" s="165" t="s">
        <v>40</v>
      </c>
      <c r="J234" s="162"/>
      <c r="K234" s="162"/>
      <c r="L234" s="162"/>
      <c r="M234" s="162"/>
      <c r="N234" s="162"/>
      <c r="O234" s="162"/>
      <c r="P234" s="180">
        <v>1</v>
      </c>
      <c r="Q234" s="162"/>
      <c r="R234" s="162"/>
      <c r="S234" s="162"/>
      <c r="T234" s="162"/>
      <c r="U234" s="162"/>
      <c r="V234" s="155"/>
      <c r="W234" s="155"/>
    </row>
    <row r="235" spans="1:23" s="156" customFormat="1" x14ac:dyDescent="0.25">
      <c r="A235" s="113">
        <v>228</v>
      </c>
      <c r="B235" s="204"/>
      <c r="C235" s="157" t="s">
        <v>214</v>
      </c>
      <c r="D235" s="62"/>
      <c r="E235" s="153">
        <v>7</v>
      </c>
      <c r="F235" s="62" t="s">
        <v>135</v>
      </c>
      <c r="G235" s="62">
        <v>8693</v>
      </c>
      <c r="H235" s="139">
        <f>G235*E235</f>
        <v>60851</v>
      </c>
      <c r="I235" s="140"/>
      <c r="J235" s="154"/>
      <c r="K235" s="154"/>
      <c r="L235" s="154"/>
      <c r="M235" s="154"/>
      <c r="N235" s="154"/>
      <c r="O235" s="154"/>
      <c r="P235" s="154"/>
      <c r="Q235" s="154"/>
      <c r="R235" s="154"/>
      <c r="S235" s="154"/>
      <c r="T235" s="154"/>
      <c r="U235" s="154"/>
      <c r="V235" s="155"/>
      <c r="W235" s="155"/>
    </row>
    <row r="236" spans="1:23" s="156" customFormat="1" x14ac:dyDescent="0.25">
      <c r="A236" s="113">
        <v>229</v>
      </c>
      <c r="B236" s="204"/>
      <c r="C236" s="157" t="s">
        <v>215</v>
      </c>
      <c r="D236" s="62"/>
      <c r="E236" s="153">
        <v>7</v>
      </c>
      <c r="F236" s="62" t="s">
        <v>135</v>
      </c>
      <c r="G236" s="62">
        <v>7112</v>
      </c>
      <c r="H236" s="139">
        <f t="shared" ref="H236:H291" si="9">G236*E236</f>
        <v>49784</v>
      </c>
      <c r="I236" s="140"/>
      <c r="J236" s="154"/>
      <c r="K236" s="154"/>
      <c r="L236" s="154"/>
      <c r="M236" s="154"/>
      <c r="N236" s="154"/>
      <c r="O236" s="154"/>
      <c r="P236" s="154"/>
      <c r="Q236" s="154"/>
      <c r="R236" s="154"/>
      <c r="S236" s="154"/>
      <c r="T236" s="154"/>
      <c r="U236" s="154"/>
      <c r="V236" s="155"/>
      <c r="W236" s="155"/>
    </row>
    <row r="237" spans="1:23" s="156" customFormat="1" x14ac:dyDescent="0.25">
      <c r="A237" s="113">
        <v>230</v>
      </c>
      <c r="B237" s="204"/>
      <c r="C237" s="157" t="s">
        <v>216</v>
      </c>
      <c r="D237" s="62"/>
      <c r="E237" s="153">
        <v>7</v>
      </c>
      <c r="F237" s="62" t="s">
        <v>135</v>
      </c>
      <c r="G237" s="62">
        <v>9388</v>
      </c>
      <c r="H237" s="139">
        <f t="shared" si="9"/>
        <v>65716</v>
      </c>
      <c r="I237" s="140"/>
      <c r="J237" s="154"/>
      <c r="K237" s="154"/>
      <c r="L237" s="154"/>
      <c r="M237" s="154"/>
      <c r="N237" s="154"/>
      <c r="O237" s="154"/>
      <c r="P237" s="154"/>
      <c r="Q237" s="154"/>
      <c r="R237" s="154"/>
      <c r="S237" s="154"/>
      <c r="T237" s="154"/>
      <c r="U237" s="154"/>
      <c r="V237" s="155"/>
      <c r="W237" s="155"/>
    </row>
    <row r="238" spans="1:23" s="156" customFormat="1" x14ac:dyDescent="0.25">
      <c r="A238" s="113">
        <v>231</v>
      </c>
      <c r="B238" s="204"/>
      <c r="C238" s="157" t="s">
        <v>217</v>
      </c>
      <c r="D238" s="62"/>
      <c r="E238" s="153">
        <v>7</v>
      </c>
      <c r="F238" s="62" t="s">
        <v>135</v>
      </c>
      <c r="G238" s="62">
        <v>7135</v>
      </c>
      <c r="H238" s="139">
        <f t="shared" si="9"/>
        <v>49945</v>
      </c>
      <c r="I238" s="140"/>
      <c r="J238" s="154"/>
      <c r="K238" s="154"/>
      <c r="L238" s="154"/>
      <c r="M238" s="154"/>
      <c r="N238" s="154"/>
      <c r="O238" s="154"/>
      <c r="P238" s="154"/>
      <c r="Q238" s="154"/>
      <c r="R238" s="154"/>
      <c r="S238" s="154"/>
      <c r="T238" s="154"/>
      <c r="U238" s="154"/>
      <c r="V238" s="155"/>
      <c r="W238" s="155"/>
    </row>
    <row r="239" spans="1:23" s="156" customFormat="1" x14ac:dyDescent="0.25">
      <c r="A239" s="113">
        <v>232</v>
      </c>
      <c r="B239" s="204"/>
      <c r="C239" s="157" t="s">
        <v>218</v>
      </c>
      <c r="D239" s="62"/>
      <c r="E239" s="153">
        <v>7</v>
      </c>
      <c r="F239" s="62" t="s">
        <v>135</v>
      </c>
      <c r="G239" s="62">
        <v>10879</v>
      </c>
      <c r="H239" s="139">
        <f t="shared" si="9"/>
        <v>76153</v>
      </c>
      <c r="I239" s="140"/>
      <c r="J239" s="154"/>
      <c r="K239" s="154"/>
      <c r="L239" s="154"/>
      <c r="M239" s="154"/>
      <c r="N239" s="154"/>
      <c r="O239" s="154"/>
      <c r="P239" s="154"/>
      <c r="Q239" s="154"/>
      <c r="R239" s="154"/>
      <c r="S239" s="154"/>
      <c r="T239" s="154"/>
      <c r="U239" s="154"/>
      <c r="V239" s="155"/>
      <c r="W239" s="155"/>
    </row>
    <row r="240" spans="1:23" s="156" customFormat="1" x14ac:dyDescent="0.25">
      <c r="A240" s="113">
        <v>233</v>
      </c>
      <c r="B240" s="204"/>
      <c r="C240" s="157" t="s">
        <v>219</v>
      </c>
      <c r="D240" s="62"/>
      <c r="E240" s="153">
        <v>7</v>
      </c>
      <c r="F240" s="62" t="s">
        <v>135</v>
      </c>
      <c r="G240" s="62">
        <v>7607</v>
      </c>
      <c r="H240" s="139">
        <f t="shared" si="9"/>
        <v>53249</v>
      </c>
      <c r="I240" s="140"/>
      <c r="J240" s="154"/>
      <c r="K240" s="154"/>
      <c r="L240" s="154"/>
      <c r="M240" s="154"/>
      <c r="N240" s="154"/>
      <c r="O240" s="154"/>
      <c r="P240" s="154"/>
      <c r="Q240" s="154"/>
      <c r="R240" s="154"/>
      <c r="S240" s="154"/>
      <c r="T240" s="154"/>
      <c r="U240" s="154"/>
      <c r="V240" s="155"/>
      <c r="W240" s="155"/>
    </row>
    <row r="241" spans="1:23" s="156" customFormat="1" x14ac:dyDescent="0.25">
      <c r="A241" s="113">
        <v>234</v>
      </c>
      <c r="B241" s="204"/>
      <c r="C241" s="157" t="s">
        <v>220</v>
      </c>
      <c r="D241" s="62"/>
      <c r="E241" s="153">
        <v>7</v>
      </c>
      <c r="F241" s="62" t="s">
        <v>135</v>
      </c>
      <c r="G241" s="62">
        <v>12422</v>
      </c>
      <c r="H241" s="139">
        <f t="shared" si="9"/>
        <v>86954</v>
      </c>
      <c r="I241" s="140"/>
      <c r="J241" s="154"/>
      <c r="K241" s="154"/>
      <c r="L241" s="154"/>
      <c r="M241" s="154"/>
      <c r="N241" s="154"/>
      <c r="O241" s="154"/>
      <c r="P241" s="154"/>
      <c r="Q241" s="154"/>
      <c r="R241" s="154"/>
      <c r="S241" s="154"/>
      <c r="T241" s="154"/>
      <c r="U241" s="154"/>
      <c r="V241" s="155"/>
      <c r="W241" s="155"/>
    </row>
    <row r="242" spans="1:23" s="156" customFormat="1" x14ac:dyDescent="0.25">
      <c r="A242" s="113">
        <v>235</v>
      </c>
      <c r="B242" s="204"/>
      <c r="C242" s="157" t="s">
        <v>221</v>
      </c>
      <c r="D242" s="62"/>
      <c r="E242" s="153">
        <v>7</v>
      </c>
      <c r="F242" s="62" t="s">
        <v>135</v>
      </c>
      <c r="G242" s="62">
        <v>10134</v>
      </c>
      <c r="H242" s="139">
        <f t="shared" si="9"/>
        <v>70938</v>
      </c>
      <c r="I242" s="140"/>
      <c r="J242" s="154"/>
      <c r="K242" s="154"/>
      <c r="L242" s="154"/>
      <c r="M242" s="154"/>
      <c r="N242" s="154"/>
      <c r="O242" s="154"/>
      <c r="P242" s="154"/>
      <c r="Q242" s="154"/>
      <c r="R242" s="154"/>
      <c r="S242" s="154"/>
      <c r="T242" s="154"/>
      <c r="U242" s="154"/>
      <c r="V242" s="155"/>
      <c r="W242" s="155"/>
    </row>
    <row r="243" spans="1:23" s="156" customFormat="1" x14ac:dyDescent="0.25">
      <c r="A243" s="113">
        <v>236</v>
      </c>
      <c r="B243" s="204"/>
      <c r="C243" s="157" t="s">
        <v>222</v>
      </c>
      <c r="D243" s="62"/>
      <c r="E243" s="153">
        <v>7</v>
      </c>
      <c r="F243" s="62" t="s">
        <v>135</v>
      </c>
      <c r="G243" s="62">
        <v>10936</v>
      </c>
      <c r="H243" s="139">
        <f t="shared" si="9"/>
        <v>76552</v>
      </c>
      <c r="I243" s="140"/>
      <c r="J243" s="154"/>
      <c r="K243" s="154"/>
      <c r="L243" s="154"/>
      <c r="M243" s="154"/>
      <c r="N243" s="154"/>
      <c r="O243" s="154"/>
      <c r="P243" s="154"/>
      <c r="Q243" s="154"/>
      <c r="R243" s="154"/>
      <c r="S243" s="154"/>
      <c r="T243" s="154"/>
      <c r="U243" s="154"/>
      <c r="V243" s="155"/>
      <c r="W243" s="155"/>
    </row>
    <row r="244" spans="1:23" s="156" customFormat="1" x14ac:dyDescent="0.25">
      <c r="A244" s="113">
        <v>237</v>
      </c>
      <c r="B244" s="204"/>
      <c r="C244" s="157" t="s">
        <v>223</v>
      </c>
      <c r="D244" s="62"/>
      <c r="E244" s="153">
        <v>7</v>
      </c>
      <c r="F244" s="62" t="s">
        <v>135</v>
      </c>
      <c r="G244" s="62">
        <v>10000</v>
      </c>
      <c r="H244" s="139">
        <f t="shared" si="9"/>
        <v>70000</v>
      </c>
      <c r="I244" s="140"/>
      <c r="J244" s="154"/>
      <c r="K244" s="154"/>
      <c r="L244" s="154"/>
      <c r="M244" s="154"/>
      <c r="N244" s="154"/>
      <c r="O244" s="154"/>
      <c r="P244" s="154"/>
      <c r="Q244" s="154"/>
      <c r="R244" s="154"/>
      <c r="S244" s="154"/>
      <c r="T244" s="154"/>
      <c r="U244" s="154"/>
      <c r="V244" s="155"/>
      <c r="W244" s="155"/>
    </row>
    <row r="245" spans="1:23" s="156" customFormat="1" x14ac:dyDescent="0.25">
      <c r="A245" s="113">
        <v>238</v>
      </c>
      <c r="B245" s="204"/>
      <c r="C245" s="157" t="s">
        <v>224</v>
      </c>
      <c r="D245" s="62"/>
      <c r="E245" s="153">
        <v>7</v>
      </c>
      <c r="F245" s="62" t="s">
        <v>135</v>
      </c>
      <c r="G245" s="62">
        <v>4500</v>
      </c>
      <c r="H245" s="139">
        <f t="shared" si="9"/>
        <v>31500</v>
      </c>
      <c r="I245" s="140"/>
      <c r="J245" s="154"/>
      <c r="K245" s="154"/>
      <c r="L245" s="154"/>
      <c r="M245" s="154"/>
      <c r="N245" s="154"/>
      <c r="O245" s="154"/>
      <c r="P245" s="154"/>
      <c r="Q245" s="154"/>
      <c r="R245" s="154"/>
      <c r="S245" s="154"/>
      <c r="T245" s="154"/>
      <c r="U245" s="154"/>
      <c r="V245" s="155"/>
      <c r="W245" s="155"/>
    </row>
    <row r="246" spans="1:23" s="156" customFormat="1" x14ac:dyDescent="0.25">
      <c r="A246" s="113">
        <v>239</v>
      </c>
      <c r="B246" s="204"/>
      <c r="C246" s="157" t="s">
        <v>225</v>
      </c>
      <c r="D246" s="62"/>
      <c r="E246" s="153">
        <v>7</v>
      </c>
      <c r="F246" s="62" t="s">
        <v>135</v>
      </c>
      <c r="G246" s="62">
        <v>6600</v>
      </c>
      <c r="H246" s="139">
        <f t="shared" si="9"/>
        <v>46200</v>
      </c>
      <c r="I246" s="140"/>
      <c r="J246" s="154"/>
      <c r="K246" s="154"/>
      <c r="L246" s="154"/>
      <c r="M246" s="154"/>
      <c r="N246" s="154"/>
      <c r="O246" s="154"/>
      <c r="P246" s="154"/>
      <c r="Q246" s="154"/>
      <c r="R246" s="154"/>
      <c r="S246" s="154"/>
      <c r="T246" s="154"/>
      <c r="U246" s="154"/>
      <c r="V246" s="155"/>
      <c r="W246" s="155"/>
    </row>
    <row r="247" spans="1:23" s="156" customFormat="1" x14ac:dyDescent="0.25">
      <c r="A247" s="113">
        <v>240</v>
      </c>
      <c r="B247" s="204"/>
      <c r="C247" s="157" t="s">
        <v>226</v>
      </c>
      <c r="D247" s="62"/>
      <c r="E247" s="153">
        <v>7</v>
      </c>
      <c r="F247" s="62" t="s">
        <v>135</v>
      </c>
      <c r="G247" s="62">
        <v>5400</v>
      </c>
      <c r="H247" s="139">
        <f t="shared" si="9"/>
        <v>37800</v>
      </c>
      <c r="I247" s="140"/>
      <c r="J247" s="154"/>
      <c r="K247" s="154"/>
      <c r="L247" s="154"/>
      <c r="M247" s="154"/>
      <c r="N247" s="154"/>
      <c r="O247" s="154"/>
      <c r="P247" s="154"/>
      <c r="Q247" s="154"/>
      <c r="R247" s="154"/>
      <c r="S247" s="154"/>
      <c r="T247" s="154"/>
      <c r="U247" s="154"/>
      <c r="V247" s="155"/>
      <c r="W247" s="155"/>
    </row>
    <row r="248" spans="1:23" s="156" customFormat="1" x14ac:dyDescent="0.25">
      <c r="A248" s="113">
        <v>241</v>
      </c>
      <c r="B248" s="204"/>
      <c r="C248" s="157" t="s">
        <v>227</v>
      </c>
      <c r="D248" s="62"/>
      <c r="E248" s="153">
        <v>7</v>
      </c>
      <c r="F248" s="62" t="s">
        <v>135</v>
      </c>
      <c r="G248" s="62">
        <v>5400</v>
      </c>
      <c r="H248" s="139">
        <f t="shared" si="9"/>
        <v>37800</v>
      </c>
      <c r="I248" s="140"/>
      <c r="J248" s="154"/>
      <c r="K248" s="154"/>
      <c r="L248" s="154"/>
      <c r="M248" s="154"/>
      <c r="N248" s="154"/>
      <c r="O248" s="154"/>
      <c r="P248" s="154"/>
      <c r="Q248" s="154"/>
      <c r="R248" s="154"/>
      <c r="S248" s="154"/>
      <c r="T248" s="154"/>
      <c r="U248" s="154"/>
      <c r="V248" s="155"/>
      <c r="W248" s="155"/>
    </row>
    <row r="249" spans="1:23" s="156" customFormat="1" x14ac:dyDescent="0.25">
      <c r="A249" s="113">
        <v>242</v>
      </c>
      <c r="B249" s="204"/>
      <c r="C249" s="157" t="s">
        <v>228</v>
      </c>
      <c r="D249" s="62"/>
      <c r="E249" s="153">
        <v>7</v>
      </c>
      <c r="F249" s="62" t="s">
        <v>135</v>
      </c>
      <c r="G249" s="62">
        <v>6000</v>
      </c>
      <c r="H249" s="139">
        <f t="shared" si="9"/>
        <v>42000</v>
      </c>
      <c r="I249" s="140"/>
      <c r="J249" s="154"/>
      <c r="K249" s="154"/>
      <c r="L249" s="154"/>
      <c r="M249" s="154"/>
      <c r="N249" s="154"/>
      <c r="O249" s="154"/>
      <c r="P249" s="154"/>
      <c r="Q249" s="154"/>
      <c r="R249" s="154"/>
      <c r="S249" s="154"/>
      <c r="T249" s="154"/>
      <c r="U249" s="154"/>
      <c r="V249" s="155"/>
      <c r="W249" s="155"/>
    </row>
    <row r="250" spans="1:23" s="156" customFormat="1" x14ac:dyDescent="0.25">
      <c r="A250" s="113">
        <v>243</v>
      </c>
      <c r="B250" s="204"/>
      <c r="C250" s="157" t="s">
        <v>229</v>
      </c>
      <c r="D250" s="62"/>
      <c r="E250" s="153">
        <v>7</v>
      </c>
      <c r="F250" s="62" t="s">
        <v>135</v>
      </c>
      <c r="G250" s="62">
        <v>4500</v>
      </c>
      <c r="H250" s="139">
        <f t="shared" si="9"/>
        <v>31500</v>
      </c>
      <c r="I250" s="140"/>
      <c r="J250" s="154"/>
      <c r="K250" s="154"/>
      <c r="L250" s="154"/>
      <c r="M250" s="154"/>
      <c r="N250" s="154"/>
      <c r="O250" s="154"/>
      <c r="P250" s="154"/>
      <c r="Q250" s="154"/>
      <c r="R250" s="154"/>
      <c r="S250" s="154"/>
      <c r="T250" s="154"/>
      <c r="U250" s="154"/>
      <c r="V250" s="155"/>
      <c r="W250" s="155"/>
    </row>
    <row r="251" spans="1:23" s="156" customFormat="1" x14ac:dyDescent="0.25">
      <c r="A251" s="113">
        <v>244</v>
      </c>
      <c r="B251" s="204"/>
      <c r="C251" s="157" t="s">
        <v>230</v>
      </c>
      <c r="D251" s="62"/>
      <c r="E251" s="153">
        <v>7</v>
      </c>
      <c r="F251" s="62" t="s">
        <v>135</v>
      </c>
      <c r="G251" s="62">
        <v>6000</v>
      </c>
      <c r="H251" s="139">
        <f t="shared" si="9"/>
        <v>42000</v>
      </c>
      <c r="I251" s="140"/>
      <c r="J251" s="154"/>
      <c r="K251" s="154"/>
      <c r="L251" s="154"/>
      <c r="M251" s="154"/>
      <c r="N251" s="154"/>
      <c r="O251" s="154"/>
      <c r="P251" s="154"/>
      <c r="Q251" s="154"/>
      <c r="R251" s="154"/>
      <c r="S251" s="154"/>
      <c r="T251" s="154"/>
      <c r="U251" s="154"/>
      <c r="V251" s="155"/>
      <c r="W251" s="155"/>
    </row>
    <row r="252" spans="1:23" s="156" customFormat="1" x14ac:dyDescent="0.25">
      <c r="A252" s="113">
        <v>245</v>
      </c>
      <c r="B252" s="204"/>
      <c r="C252" s="157" t="s">
        <v>231</v>
      </c>
      <c r="D252" s="62"/>
      <c r="E252" s="153">
        <v>7</v>
      </c>
      <c r="F252" s="62" t="s">
        <v>135</v>
      </c>
      <c r="G252" s="62">
        <v>4500</v>
      </c>
      <c r="H252" s="139">
        <f t="shared" si="9"/>
        <v>31500</v>
      </c>
      <c r="I252" s="140"/>
      <c r="J252" s="154"/>
      <c r="K252" s="154"/>
      <c r="L252" s="154"/>
      <c r="M252" s="154"/>
      <c r="N252" s="154"/>
      <c r="O252" s="154"/>
      <c r="P252" s="154"/>
      <c r="Q252" s="154"/>
      <c r="R252" s="154"/>
      <c r="S252" s="154"/>
      <c r="T252" s="154"/>
      <c r="U252" s="154"/>
      <c r="V252" s="155"/>
      <c r="W252" s="155"/>
    </row>
    <row r="253" spans="1:23" s="156" customFormat="1" x14ac:dyDescent="0.25">
      <c r="A253" s="113">
        <v>246</v>
      </c>
      <c r="B253" s="204"/>
      <c r="C253" s="157" t="s">
        <v>232</v>
      </c>
      <c r="D253" s="62"/>
      <c r="E253" s="153">
        <v>7</v>
      </c>
      <c r="F253" s="62" t="s">
        <v>135</v>
      </c>
      <c r="G253" s="62">
        <v>4500</v>
      </c>
      <c r="H253" s="139">
        <f t="shared" si="9"/>
        <v>31500</v>
      </c>
      <c r="I253" s="140"/>
      <c r="J253" s="154"/>
      <c r="K253" s="154"/>
      <c r="L253" s="154"/>
      <c r="M253" s="154"/>
      <c r="N253" s="154"/>
      <c r="O253" s="154"/>
      <c r="P253" s="154"/>
      <c r="Q253" s="154"/>
      <c r="R253" s="154"/>
      <c r="S253" s="154"/>
      <c r="T253" s="154"/>
      <c r="U253" s="154"/>
      <c r="V253" s="155"/>
      <c r="W253" s="155"/>
    </row>
    <row r="254" spans="1:23" s="156" customFormat="1" x14ac:dyDescent="0.25">
      <c r="A254" s="113">
        <v>247</v>
      </c>
      <c r="B254" s="204"/>
      <c r="C254" s="157" t="s">
        <v>233</v>
      </c>
      <c r="D254" s="62"/>
      <c r="E254" s="153">
        <v>7</v>
      </c>
      <c r="F254" s="62" t="s">
        <v>135</v>
      </c>
      <c r="G254" s="62">
        <v>5400</v>
      </c>
      <c r="H254" s="139">
        <f t="shared" si="9"/>
        <v>37800</v>
      </c>
      <c r="I254" s="140"/>
      <c r="J254" s="154"/>
      <c r="K254" s="154"/>
      <c r="L254" s="154"/>
      <c r="M254" s="154"/>
      <c r="N254" s="154"/>
      <c r="O254" s="154"/>
      <c r="P254" s="154"/>
      <c r="Q254" s="154"/>
      <c r="R254" s="154"/>
      <c r="S254" s="154"/>
      <c r="T254" s="154"/>
      <c r="U254" s="154"/>
      <c r="V254" s="155"/>
      <c r="W254" s="155"/>
    </row>
    <row r="255" spans="1:23" s="156" customFormat="1" x14ac:dyDescent="0.25">
      <c r="A255" s="113">
        <v>248</v>
      </c>
      <c r="B255" s="204"/>
      <c r="C255" s="157" t="s">
        <v>234</v>
      </c>
      <c r="D255" s="62"/>
      <c r="E255" s="153">
        <v>7</v>
      </c>
      <c r="F255" s="62" t="s">
        <v>135</v>
      </c>
      <c r="G255" s="62">
        <v>4500</v>
      </c>
      <c r="H255" s="139">
        <f t="shared" si="9"/>
        <v>31500</v>
      </c>
      <c r="I255" s="140"/>
      <c r="J255" s="154"/>
      <c r="K255" s="154"/>
      <c r="L255" s="154"/>
      <c r="M255" s="154"/>
      <c r="N255" s="154"/>
      <c r="O255" s="154"/>
      <c r="P255" s="154"/>
      <c r="Q255" s="154"/>
      <c r="R255" s="154"/>
      <c r="S255" s="154"/>
      <c r="T255" s="154"/>
      <c r="U255" s="154"/>
      <c r="V255" s="155"/>
      <c r="W255" s="155"/>
    </row>
    <row r="256" spans="1:23" s="156" customFormat="1" x14ac:dyDescent="0.25">
      <c r="A256" s="113">
        <v>249</v>
      </c>
      <c r="B256" s="204"/>
      <c r="C256" s="157" t="s">
        <v>224</v>
      </c>
      <c r="D256" s="62"/>
      <c r="E256" s="153">
        <v>1</v>
      </c>
      <c r="F256" s="62" t="s">
        <v>147</v>
      </c>
      <c r="G256" s="62">
        <v>127495</v>
      </c>
      <c r="H256" s="139">
        <f t="shared" si="9"/>
        <v>127495</v>
      </c>
      <c r="I256" s="140"/>
      <c r="J256" s="154"/>
      <c r="K256" s="154"/>
      <c r="L256" s="154"/>
      <c r="M256" s="154"/>
      <c r="N256" s="154"/>
      <c r="O256" s="154"/>
      <c r="P256" s="154"/>
      <c r="Q256" s="154"/>
      <c r="R256" s="154"/>
      <c r="S256" s="154"/>
      <c r="T256" s="154"/>
      <c r="U256" s="154"/>
      <c r="V256" s="155"/>
      <c r="W256" s="155"/>
    </row>
    <row r="257" spans="1:23" s="156" customFormat="1" x14ac:dyDescent="0.25">
      <c r="A257" s="113">
        <v>250</v>
      </c>
      <c r="B257" s="204"/>
      <c r="C257" s="157" t="s">
        <v>225</v>
      </c>
      <c r="D257" s="62"/>
      <c r="E257" s="153">
        <v>1</v>
      </c>
      <c r="F257" s="62" t="s">
        <v>147</v>
      </c>
      <c r="G257" s="62">
        <v>127495</v>
      </c>
      <c r="H257" s="139">
        <f t="shared" si="9"/>
        <v>127495</v>
      </c>
      <c r="I257" s="140"/>
      <c r="J257" s="154"/>
      <c r="K257" s="154"/>
      <c r="L257" s="154"/>
      <c r="M257" s="154"/>
      <c r="N257" s="154"/>
      <c r="O257" s="154"/>
      <c r="P257" s="154"/>
      <c r="Q257" s="154"/>
      <c r="R257" s="154"/>
      <c r="S257" s="154"/>
      <c r="T257" s="154"/>
      <c r="U257" s="154"/>
      <c r="V257" s="155"/>
      <c r="W257" s="155"/>
    </row>
    <row r="258" spans="1:23" s="156" customFormat="1" x14ac:dyDescent="0.25">
      <c r="A258" s="113">
        <v>251</v>
      </c>
      <c r="B258" s="204"/>
      <c r="C258" s="157" t="s">
        <v>226</v>
      </c>
      <c r="D258" s="62"/>
      <c r="E258" s="153">
        <v>1</v>
      </c>
      <c r="F258" s="62" t="s">
        <v>147</v>
      </c>
      <c r="G258" s="62">
        <v>127495</v>
      </c>
      <c r="H258" s="139">
        <f t="shared" si="9"/>
        <v>127495</v>
      </c>
      <c r="I258" s="140"/>
      <c r="J258" s="154"/>
      <c r="K258" s="154"/>
      <c r="L258" s="154"/>
      <c r="M258" s="154"/>
      <c r="N258" s="154"/>
      <c r="O258" s="154"/>
      <c r="P258" s="154"/>
      <c r="Q258" s="154"/>
      <c r="R258" s="154"/>
      <c r="S258" s="154"/>
      <c r="T258" s="154"/>
      <c r="U258" s="154"/>
      <c r="V258" s="155"/>
      <c r="W258" s="155"/>
    </row>
    <row r="259" spans="1:23" s="156" customFormat="1" x14ac:dyDescent="0.25">
      <c r="A259" s="113">
        <v>252</v>
      </c>
      <c r="B259" s="204"/>
      <c r="C259" s="157" t="s">
        <v>227</v>
      </c>
      <c r="D259" s="62"/>
      <c r="E259" s="153">
        <v>1</v>
      </c>
      <c r="F259" s="62" t="s">
        <v>147</v>
      </c>
      <c r="G259" s="62">
        <v>127495</v>
      </c>
      <c r="H259" s="139">
        <f t="shared" si="9"/>
        <v>127495</v>
      </c>
      <c r="I259" s="140"/>
      <c r="J259" s="154"/>
      <c r="K259" s="154"/>
      <c r="L259" s="154"/>
      <c r="M259" s="154"/>
      <c r="N259" s="154"/>
      <c r="O259" s="154"/>
      <c r="P259" s="154"/>
      <c r="Q259" s="154"/>
      <c r="R259" s="154"/>
      <c r="S259" s="154"/>
      <c r="T259" s="154"/>
      <c r="U259" s="154"/>
      <c r="V259" s="155"/>
      <c r="W259" s="155"/>
    </row>
    <row r="260" spans="1:23" s="156" customFormat="1" x14ac:dyDescent="0.25">
      <c r="A260" s="113">
        <v>253</v>
      </c>
      <c r="B260" s="204"/>
      <c r="C260" s="157" t="s">
        <v>228</v>
      </c>
      <c r="D260" s="62"/>
      <c r="E260" s="153">
        <v>1</v>
      </c>
      <c r="F260" s="62" t="s">
        <v>147</v>
      </c>
      <c r="G260" s="62">
        <v>127495</v>
      </c>
      <c r="H260" s="139">
        <f t="shared" si="9"/>
        <v>127495</v>
      </c>
      <c r="I260" s="140"/>
      <c r="J260" s="154"/>
      <c r="K260" s="154"/>
      <c r="L260" s="154"/>
      <c r="M260" s="154"/>
      <c r="N260" s="154"/>
      <c r="O260" s="154"/>
      <c r="P260" s="154"/>
      <c r="Q260" s="154"/>
      <c r="R260" s="154"/>
      <c r="S260" s="154"/>
      <c r="T260" s="154"/>
      <c r="U260" s="154"/>
      <c r="V260" s="155"/>
      <c r="W260" s="155"/>
    </row>
    <row r="261" spans="1:23" s="156" customFormat="1" x14ac:dyDescent="0.25">
      <c r="A261" s="113">
        <v>254</v>
      </c>
      <c r="B261" s="204"/>
      <c r="C261" s="157" t="s">
        <v>229</v>
      </c>
      <c r="D261" s="62"/>
      <c r="E261" s="153">
        <v>1</v>
      </c>
      <c r="F261" s="62" t="s">
        <v>147</v>
      </c>
      <c r="G261" s="62">
        <v>127495</v>
      </c>
      <c r="H261" s="139">
        <f t="shared" si="9"/>
        <v>127495</v>
      </c>
      <c r="I261" s="140"/>
      <c r="J261" s="154"/>
      <c r="K261" s="154"/>
      <c r="L261" s="154"/>
      <c r="M261" s="154"/>
      <c r="N261" s="154"/>
      <c r="O261" s="154"/>
      <c r="P261" s="154"/>
      <c r="Q261" s="154"/>
      <c r="R261" s="154"/>
      <c r="S261" s="154"/>
      <c r="T261" s="154"/>
      <c r="U261" s="154"/>
      <c r="V261" s="155"/>
      <c r="W261" s="155"/>
    </row>
    <row r="262" spans="1:23" s="156" customFormat="1" x14ac:dyDescent="0.25">
      <c r="A262" s="113">
        <v>255</v>
      </c>
      <c r="B262" s="204"/>
      <c r="C262" s="157" t="s">
        <v>230</v>
      </c>
      <c r="D262" s="62"/>
      <c r="E262" s="153">
        <v>1</v>
      </c>
      <c r="F262" s="62" t="s">
        <v>147</v>
      </c>
      <c r="G262" s="62">
        <v>160000</v>
      </c>
      <c r="H262" s="139">
        <f t="shared" si="9"/>
        <v>160000</v>
      </c>
      <c r="I262" s="140"/>
      <c r="J262" s="154"/>
      <c r="K262" s="154"/>
      <c r="L262" s="154"/>
      <c r="M262" s="154"/>
      <c r="N262" s="154"/>
      <c r="O262" s="154"/>
      <c r="P262" s="154"/>
      <c r="Q262" s="154"/>
      <c r="R262" s="154"/>
      <c r="S262" s="154"/>
      <c r="T262" s="154"/>
      <c r="U262" s="154"/>
      <c r="V262" s="155"/>
      <c r="W262" s="155"/>
    </row>
    <row r="263" spans="1:23" s="156" customFormat="1" x14ac:dyDescent="0.25">
      <c r="A263" s="113">
        <v>256</v>
      </c>
      <c r="B263" s="204"/>
      <c r="C263" s="157" t="s">
        <v>231</v>
      </c>
      <c r="D263" s="62"/>
      <c r="E263" s="153">
        <v>1</v>
      </c>
      <c r="F263" s="62" t="s">
        <v>147</v>
      </c>
      <c r="G263" s="62">
        <v>127495</v>
      </c>
      <c r="H263" s="139">
        <f t="shared" si="9"/>
        <v>127495</v>
      </c>
      <c r="I263" s="140"/>
      <c r="J263" s="154"/>
      <c r="K263" s="154"/>
      <c r="L263" s="154"/>
      <c r="M263" s="154"/>
      <c r="N263" s="154"/>
      <c r="O263" s="154"/>
      <c r="P263" s="154"/>
      <c r="Q263" s="154"/>
      <c r="R263" s="154"/>
      <c r="S263" s="154"/>
      <c r="T263" s="154"/>
      <c r="U263" s="154"/>
      <c r="V263" s="155"/>
      <c r="W263" s="155"/>
    </row>
    <row r="264" spans="1:23" s="156" customFormat="1" x14ac:dyDescent="0.25">
      <c r="A264" s="113">
        <v>257</v>
      </c>
      <c r="B264" s="204"/>
      <c r="C264" s="157" t="s">
        <v>232</v>
      </c>
      <c r="D264" s="62"/>
      <c r="E264" s="153">
        <v>1</v>
      </c>
      <c r="F264" s="62" t="s">
        <v>147</v>
      </c>
      <c r="G264" s="62">
        <v>127495</v>
      </c>
      <c r="H264" s="139">
        <f t="shared" si="9"/>
        <v>127495</v>
      </c>
      <c r="I264" s="140"/>
      <c r="J264" s="154"/>
      <c r="K264" s="154"/>
      <c r="L264" s="154"/>
      <c r="M264" s="154"/>
      <c r="N264" s="154"/>
      <c r="O264" s="154"/>
      <c r="P264" s="154"/>
      <c r="Q264" s="154"/>
      <c r="R264" s="154"/>
      <c r="S264" s="154"/>
      <c r="T264" s="154"/>
      <c r="U264" s="154"/>
      <c r="V264" s="155"/>
      <c r="W264" s="155"/>
    </row>
    <row r="265" spans="1:23" s="156" customFormat="1" x14ac:dyDescent="0.25">
      <c r="A265" s="113">
        <v>258</v>
      </c>
      <c r="B265" s="204"/>
      <c r="C265" s="157" t="s">
        <v>233</v>
      </c>
      <c r="D265" s="62"/>
      <c r="E265" s="153">
        <v>1</v>
      </c>
      <c r="F265" s="62" t="s">
        <v>147</v>
      </c>
      <c r="G265" s="62">
        <v>127495</v>
      </c>
      <c r="H265" s="139">
        <f t="shared" si="9"/>
        <v>127495</v>
      </c>
      <c r="I265" s="140"/>
      <c r="J265" s="154"/>
      <c r="K265" s="154"/>
      <c r="L265" s="154"/>
      <c r="M265" s="154"/>
      <c r="N265" s="154"/>
      <c r="O265" s="154"/>
      <c r="P265" s="154"/>
      <c r="Q265" s="154"/>
      <c r="R265" s="154"/>
      <c r="S265" s="154"/>
      <c r="T265" s="154"/>
      <c r="U265" s="154"/>
      <c r="V265" s="155"/>
      <c r="W265" s="155"/>
    </row>
    <row r="266" spans="1:23" s="156" customFormat="1" x14ac:dyDescent="0.25">
      <c r="A266" s="113">
        <v>259</v>
      </c>
      <c r="B266" s="204"/>
      <c r="C266" s="157" t="s">
        <v>234</v>
      </c>
      <c r="D266" s="62"/>
      <c r="E266" s="153">
        <v>1</v>
      </c>
      <c r="F266" s="62" t="s">
        <v>147</v>
      </c>
      <c r="G266" s="62">
        <v>127495</v>
      </c>
      <c r="H266" s="139">
        <f t="shared" si="9"/>
        <v>127495</v>
      </c>
      <c r="I266" s="140"/>
      <c r="J266" s="154"/>
      <c r="K266" s="154"/>
      <c r="L266" s="154"/>
      <c r="M266" s="154"/>
      <c r="N266" s="154"/>
      <c r="O266" s="154"/>
      <c r="P266" s="154"/>
      <c r="Q266" s="154"/>
      <c r="R266" s="154"/>
      <c r="S266" s="154"/>
      <c r="T266" s="154"/>
      <c r="U266" s="154"/>
      <c r="V266" s="155"/>
      <c r="W266" s="155"/>
    </row>
    <row r="267" spans="1:23" s="156" customFormat="1" x14ac:dyDescent="0.25">
      <c r="A267" s="113">
        <v>260</v>
      </c>
      <c r="B267" s="204"/>
      <c r="C267" s="157" t="s">
        <v>235</v>
      </c>
      <c r="D267" s="62"/>
      <c r="E267" s="153">
        <v>3</v>
      </c>
      <c r="F267" s="62" t="s">
        <v>135</v>
      </c>
      <c r="G267" s="62">
        <v>9074</v>
      </c>
      <c r="H267" s="139">
        <f t="shared" si="9"/>
        <v>27222</v>
      </c>
      <c r="I267" s="140"/>
      <c r="J267" s="154"/>
      <c r="K267" s="154"/>
      <c r="L267" s="154"/>
      <c r="M267" s="154"/>
      <c r="N267" s="154"/>
      <c r="O267" s="154"/>
      <c r="P267" s="154"/>
      <c r="Q267" s="154"/>
      <c r="R267" s="154"/>
      <c r="S267" s="154"/>
      <c r="T267" s="154"/>
      <c r="U267" s="154"/>
      <c r="V267" s="155"/>
      <c r="W267" s="155"/>
    </row>
    <row r="268" spans="1:23" s="156" customFormat="1" x14ac:dyDescent="0.25">
      <c r="A268" s="113">
        <v>261</v>
      </c>
      <c r="B268" s="204"/>
      <c r="C268" s="157" t="s">
        <v>236</v>
      </c>
      <c r="D268" s="62"/>
      <c r="E268" s="153">
        <v>3</v>
      </c>
      <c r="F268" s="62" t="s">
        <v>135</v>
      </c>
      <c r="G268" s="62">
        <v>6227</v>
      </c>
      <c r="H268" s="139">
        <f t="shared" si="9"/>
        <v>18681</v>
      </c>
      <c r="I268" s="140"/>
      <c r="J268" s="154"/>
      <c r="K268" s="154"/>
      <c r="L268" s="154"/>
      <c r="M268" s="154"/>
      <c r="N268" s="154"/>
      <c r="O268" s="154"/>
      <c r="P268" s="154"/>
      <c r="Q268" s="154"/>
      <c r="R268" s="154"/>
      <c r="S268" s="154"/>
      <c r="T268" s="154"/>
      <c r="U268" s="154"/>
      <c r="V268" s="155"/>
      <c r="W268" s="155"/>
    </row>
    <row r="269" spans="1:23" s="156" customFormat="1" x14ac:dyDescent="0.25">
      <c r="A269" s="113">
        <v>262</v>
      </c>
      <c r="B269" s="204"/>
      <c r="C269" s="157" t="s">
        <v>237</v>
      </c>
      <c r="D269" s="62"/>
      <c r="E269" s="153">
        <v>3</v>
      </c>
      <c r="F269" s="62" t="s">
        <v>135</v>
      </c>
      <c r="G269" s="62">
        <v>8391</v>
      </c>
      <c r="H269" s="139">
        <f t="shared" si="9"/>
        <v>25173</v>
      </c>
      <c r="I269" s="140"/>
      <c r="J269" s="154"/>
      <c r="K269" s="154"/>
      <c r="L269" s="154"/>
      <c r="M269" s="154"/>
      <c r="N269" s="154"/>
      <c r="O269" s="154"/>
      <c r="P269" s="154"/>
      <c r="Q269" s="154"/>
      <c r="R269" s="154"/>
      <c r="S269" s="154"/>
      <c r="T269" s="154"/>
      <c r="U269" s="154"/>
      <c r="V269" s="155"/>
      <c r="W269" s="155"/>
    </row>
    <row r="270" spans="1:23" s="156" customFormat="1" x14ac:dyDescent="0.25">
      <c r="A270" s="113">
        <v>263</v>
      </c>
      <c r="B270" s="204"/>
      <c r="C270" s="157" t="s">
        <v>238</v>
      </c>
      <c r="D270" s="62"/>
      <c r="E270" s="153">
        <v>3</v>
      </c>
      <c r="F270" s="62" t="s">
        <v>135</v>
      </c>
      <c r="G270" s="62">
        <v>5557.72</v>
      </c>
      <c r="H270" s="139">
        <f t="shared" si="9"/>
        <v>16673.16</v>
      </c>
      <c r="I270" s="140"/>
      <c r="J270" s="154"/>
      <c r="K270" s="154"/>
      <c r="L270" s="154"/>
      <c r="M270" s="154"/>
      <c r="N270" s="154"/>
      <c r="O270" s="154"/>
      <c r="P270" s="154"/>
      <c r="Q270" s="154"/>
      <c r="R270" s="154"/>
      <c r="S270" s="154"/>
      <c r="T270" s="154"/>
      <c r="U270" s="154"/>
      <c r="V270" s="155"/>
      <c r="W270" s="155"/>
    </row>
    <row r="271" spans="1:23" s="156" customFormat="1" x14ac:dyDescent="0.25">
      <c r="A271" s="113">
        <v>264</v>
      </c>
      <c r="B271" s="204"/>
      <c r="C271" s="157" t="s">
        <v>239</v>
      </c>
      <c r="D271" s="62"/>
      <c r="E271" s="153">
        <v>3</v>
      </c>
      <c r="F271" s="62" t="s">
        <v>135</v>
      </c>
      <c r="G271" s="62">
        <v>10633</v>
      </c>
      <c r="H271" s="139">
        <f t="shared" si="9"/>
        <v>31899</v>
      </c>
      <c r="I271" s="140"/>
      <c r="J271" s="154"/>
      <c r="K271" s="154"/>
      <c r="L271" s="154"/>
      <c r="M271" s="154"/>
      <c r="N271" s="154"/>
      <c r="O271" s="154"/>
      <c r="P271" s="154"/>
      <c r="Q271" s="154"/>
      <c r="R271" s="154"/>
      <c r="S271" s="154"/>
      <c r="T271" s="154"/>
      <c r="U271" s="154"/>
      <c r="V271" s="155"/>
      <c r="W271" s="155"/>
    </row>
    <row r="272" spans="1:23" s="156" customFormat="1" x14ac:dyDescent="0.25">
      <c r="A272" s="113">
        <v>265</v>
      </c>
      <c r="B272" s="204"/>
      <c r="C272" s="157" t="s">
        <v>240</v>
      </c>
      <c r="D272" s="62"/>
      <c r="E272" s="153">
        <v>3</v>
      </c>
      <c r="F272" s="62" t="s">
        <v>135</v>
      </c>
      <c r="G272" s="62">
        <v>6879</v>
      </c>
      <c r="H272" s="139">
        <f t="shared" si="9"/>
        <v>20637</v>
      </c>
      <c r="I272" s="140"/>
      <c r="J272" s="154"/>
      <c r="K272" s="154"/>
      <c r="L272" s="154"/>
      <c r="M272" s="154"/>
      <c r="N272" s="154"/>
      <c r="O272" s="154"/>
      <c r="P272" s="154"/>
      <c r="Q272" s="154"/>
      <c r="R272" s="154"/>
      <c r="S272" s="154"/>
      <c r="T272" s="154"/>
      <c r="U272" s="154"/>
      <c r="V272" s="155"/>
      <c r="W272" s="155"/>
    </row>
    <row r="273" spans="1:23" s="156" customFormat="1" x14ac:dyDescent="0.25">
      <c r="A273" s="113">
        <v>266</v>
      </c>
      <c r="B273" s="204"/>
      <c r="C273" s="157" t="s">
        <v>241</v>
      </c>
      <c r="D273" s="62"/>
      <c r="E273" s="153">
        <v>3</v>
      </c>
      <c r="F273" s="62" t="s">
        <v>135</v>
      </c>
      <c r="G273" s="62">
        <v>11517.24</v>
      </c>
      <c r="H273" s="139">
        <f t="shared" si="9"/>
        <v>34551.72</v>
      </c>
      <c r="I273" s="140"/>
      <c r="J273" s="154"/>
      <c r="K273" s="154"/>
      <c r="L273" s="154"/>
      <c r="M273" s="154"/>
      <c r="N273" s="154"/>
      <c r="O273" s="154"/>
      <c r="P273" s="154"/>
      <c r="Q273" s="154"/>
      <c r="R273" s="154"/>
      <c r="S273" s="154"/>
      <c r="T273" s="154"/>
      <c r="U273" s="154"/>
      <c r="V273" s="155"/>
      <c r="W273" s="155"/>
    </row>
    <row r="274" spans="1:23" s="156" customFormat="1" x14ac:dyDescent="0.25">
      <c r="A274" s="113">
        <v>267</v>
      </c>
      <c r="B274" s="204"/>
      <c r="C274" s="157" t="s">
        <v>242</v>
      </c>
      <c r="D274" s="62"/>
      <c r="E274" s="153">
        <v>3</v>
      </c>
      <c r="F274" s="62" t="s">
        <v>135</v>
      </c>
      <c r="G274" s="62">
        <v>10604</v>
      </c>
      <c r="H274" s="139">
        <f t="shared" si="9"/>
        <v>31812</v>
      </c>
      <c r="I274" s="140"/>
      <c r="J274" s="154"/>
      <c r="K274" s="154"/>
      <c r="L274" s="154"/>
      <c r="M274" s="154"/>
      <c r="N274" s="154"/>
      <c r="O274" s="154"/>
      <c r="P274" s="154"/>
      <c r="Q274" s="154"/>
      <c r="R274" s="154"/>
      <c r="S274" s="154"/>
      <c r="T274" s="154"/>
      <c r="U274" s="154"/>
      <c r="V274" s="155"/>
      <c r="W274" s="155"/>
    </row>
    <row r="275" spans="1:23" s="156" customFormat="1" x14ac:dyDescent="0.25">
      <c r="A275" s="113">
        <v>268</v>
      </c>
      <c r="B275" s="204"/>
      <c r="C275" s="157" t="s">
        <v>243</v>
      </c>
      <c r="D275" s="62"/>
      <c r="E275" s="153">
        <v>3</v>
      </c>
      <c r="F275" s="62" t="s">
        <v>135</v>
      </c>
      <c r="G275" s="62">
        <v>11574</v>
      </c>
      <c r="H275" s="139">
        <f t="shared" si="9"/>
        <v>34722</v>
      </c>
      <c r="I275" s="140"/>
      <c r="J275" s="154"/>
      <c r="K275" s="154"/>
      <c r="L275" s="154"/>
      <c r="M275" s="154"/>
      <c r="N275" s="154"/>
      <c r="O275" s="154"/>
      <c r="P275" s="154"/>
      <c r="Q275" s="154"/>
      <c r="R275" s="154"/>
      <c r="S275" s="154"/>
      <c r="T275" s="154"/>
      <c r="U275" s="154"/>
      <c r="V275" s="155"/>
      <c r="W275" s="155"/>
    </row>
    <row r="276" spans="1:23" s="156" customFormat="1" x14ac:dyDescent="0.25">
      <c r="A276" s="113">
        <v>269</v>
      </c>
      <c r="B276" s="204"/>
      <c r="C276" s="157" t="s">
        <v>244</v>
      </c>
      <c r="D276" s="62"/>
      <c r="E276" s="153">
        <v>3</v>
      </c>
      <c r="F276" s="62" t="s">
        <v>135</v>
      </c>
      <c r="G276" s="62">
        <v>10000</v>
      </c>
      <c r="H276" s="139">
        <f t="shared" si="9"/>
        <v>30000</v>
      </c>
      <c r="I276" s="140"/>
      <c r="J276" s="154"/>
      <c r="K276" s="154"/>
      <c r="L276" s="154"/>
      <c r="M276" s="154"/>
      <c r="N276" s="154"/>
      <c r="O276" s="154"/>
      <c r="P276" s="154"/>
      <c r="Q276" s="154"/>
      <c r="R276" s="154"/>
      <c r="S276" s="154"/>
      <c r="T276" s="154"/>
      <c r="U276" s="154"/>
      <c r="V276" s="155"/>
      <c r="W276" s="155"/>
    </row>
    <row r="277" spans="1:23" s="156" customFormat="1" x14ac:dyDescent="0.25">
      <c r="A277" s="113">
        <v>270</v>
      </c>
      <c r="B277" s="204"/>
      <c r="C277" s="157" t="s">
        <v>245</v>
      </c>
      <c r="D277" s="62"/>
      <c r="E277" s="153">
        <v>1</v>
      </c>
      <c r="F277" s="62" t="s">
        <v>135</v>
      </c>
      <c r="G277" s="62">
        <v>10604</v>
      </c>
      <c r="H277" s="139">
        <f t="shared" si="9"/>
        <v>10604</v>
      </c>
      <c r="I277" s="140"/>
      <c r="J277" s="154"/>
      <c r="K277" s="154"/>
      <c r="L277" s="154"/>
      <c r="M277" s="154"/>
      <c r="N277" s="154"/>
      <c r="O277" s="154"/>
      <c r="P277" s="154"/>
      <c r="Q277" s="154"/>
      <c r="R277" s="154"/>
      <c r="S277" s="154"/>
      <c r="T277" s="154"/>
      <c r="U277" s="154"/>
      <c r="V277" s="155"/>
      <c r="W277" s="155"/>
    </row>
    <row r="278" spans="1:23" s="156" customFormat="1" x14ac:dyDescent="0.25">
      <c r="A278" s="113">
        <v>271</v>
      </c>
      <c r="B278" s="204"/>
      <c r="C278" s="157" t="s">
        <v>246</v>
      </c>
      <c r="D278" s="62"/>
      <c r="E278" s="153">
        <v>3</v>
      </c>
      <c r="F278" s="62" t="s">
        <v>129</v>
      </c>
      <c r="G278" s="62">
        <v>715.02</v>
      </c>
      <c r="H278" s="139">
        <f t="shared" si="9"/>
        <v>2145.06</v>
      </c>
      <c r="I278" s="140"/>
      <c r="J278" s="154"/>
      <c r="K278" s="154"/>
      <c r="L278" s="154"/>
      <c r="M278" s="154"/>
      <c r="N278" s="154"/>
      <c r="O278" s="154"/>
      <c r="P278" s="154"/>
      <c r="Q278" s="154"/>
      <c r="R278" s="154"/>
      <c r="S278" s="154"/>
      <c r="T278" s="154"/>
      <c r="U278" s="154"/>
      <c r="V278" s="155"/>
      <c r="W278" s="155"/>
    </row>
    <row r="279" spans="1:23" s="156" customFormat="1" x14ac:dyDescent="0.25">
      <c r="A279" s="113">
        <v>272</v>
      </c>
      <c r="B279" s="204"/>
      <c r="C279" s="157" t="s">
        <v>247</v>
      </c>
      <c r="D279" s="62"/>
      <c r="E279" s="153">
        <v>1</v>
      </c>
      <c r="F279" s="62" t="s">
        <v>135</v>
      </c>
      <c r="G279" s="62">
        <v>6678</v>
      </c>
      <c r="H279" s="139">
        <f t="shared" si="9"/>
        <v>6678</v>
      </c>
      <c r="I279" s="140"/>
      <c r="J279" s="154"/>
      <c r="K279" s="154"/>
      <c r="L279" s="154"/>
      <c r="M279" s="154"/>
      <c r="N279" s="154"/>
      <c r="O279" s="154"/>
      <c r="P279" s="154"/>
      <c r="Q279" s="154"/>
      <c r="R279" s="154"/>
      <c r="S279" s="154"/>
      <c r="T279" s="154"/>
      <c r="U279" s="154"/>
      <c r="V279" s="155"/>
      <c r="W279" s="155"/>
    </row>
    <row r="280" spans="1:23" s="156" customFormat="1" x14ac:dyDescent="0.25">
      <c r="A280" s="113">
        <v>273</v>
      </c>
      <c r="B280" s="204"/>
      <c r="C280" s="157" t="s">
        <v>248</v>
      </c>
      <c r="D280" s="62"/>
      <c r="E280" s="153">
        <v>1</v>
      </c>
      <c r="F280" s="62" t="s">
        <v>135</v>
      </c>
      <c r="G280" s="62">
        <v>11574</v>
      </c>
      <c r="H280" s="139">
        <f t="shared" si="9"/>
        <v>11574</v>
      </c>
      <c r="I280" s="140"/>
      <c r="J280" s="154"/>
      <c r="K280" s="154"/>
      <c r="L280" s="154"/>
      <c r="M280" s="154"/>
      <c r="N280" s="154"/>
      <c r="O280" s="154"/>
      <c r="P280" s="154"/>
      <c r="Q280" s="154"/>
      <c r="R280" s="154"/>
      <c r="S280" s="154"/>
      <c r="T280" s="154"/>
      <c r="U280" s="154"/>
      <c r="V280" s="155"/>
      <c r="W280" s="155"/>
    </row>
    <row r="281" spans="1:23" s="156" customFormat="1" x14ac:dyDescent="0.25">
      <c r="A281" s="113">
        <v>274</v>
      </c>
      <c r="B281" s="204"/>
      <c r="C281" s="157" t="s">
        <v>249</v>
      </c>
      <c r="D281" s="62"/>
      <c r="E281" s="153">
        <v>1</v>
      </c>
      <c r="F281" s="62" t="s">
        <v>135</v>
      </c>
      <c r="G281" s="62">
        <v>8391</v>
      </c>
      <c r="H281" s="139">
        <f t="shared" si="9"/>
        <v>8391</v>
      </c>
      <c r="I281" s="140"/>
      <c r="J281" s="154"/>
      <c r="K281" s="154"/>
      <c r="L281" s="154"/>
      <c r="M281" s="154"/>
      <c r="N281" s="154"/>
      <c r="O281" s="154"/>
      <c r="P281" s="154"/>
      <c r="Q281" s="154"/>
      <c r="R281" s="154"/>
      <c r="S281" s="154"/>
      <c r="T281" s="154"/>
      <c r="U281" s="154"/>
      <c r="V281" s="155"/>
      <c r="W281" s="155"/>
    </row>
    <row r="282" spans="1:23" s="156" customFormat="1" x14ac:dyDescent="0.25">
      <c r="A282" s="113">
        <v>275</v>
      </c>
      <c r="B282" s="204"/>
      <c r="C282" s="157" t="s">
        <v>250</v>
      </c>
      <c r="D282" s="62"/>
      <c r="E282" s="153">
        <v>190</v>
      </c>
      <c r="F282" s="62" t="s">
        <v>135</v>
      </c>
      <c r="G282" s="62">
        <v>300</v>
      </c>
      <c r="H282" s="139">
        <f t="shared" si="9"/>
        <v>57000</v>
      </c>
      <c r="I282" s="140"/>
      <c r="J282" s="154"/>
      <c r="K282" s="154"/>
      <c r="L282" s="154"/>
      <c r="M282" s="154"/>
      <c r="N282" s="154"/>
      <c r="O282" s="154"/>
      <c r="P282" s="154"/>
      <c r="Q282" s="154"/>
      <c r="R282" s="154"/>
      <c r="S282" s="154"/>
      <c r="T282" s="154"/>
      <c r="U282" s="154"/>
      <c r="V282" s="155"/>
      <c r="W282" s="155"/>
    </row>
    <row r="283" spans="1:23" s="156" customFormat="1" x14ac:dyDescent="0.25">
      <c r="A283" s="113">
        <v>276</v>
      </c>
      <c r="B283" s="204"/>
      <c r="C283" s="157" t="s">
        <v>128</v>
      </c>
      <c r="D283" s="62"/>
      <c r="E283" s="153">
        <v>190</v>
      </c>
      <c r="F283" s="62" t="s">
        <v>135</v>
      </c>
      <c r="G283" s="62">
        <v>240</v>
      </c>
      <c r="H283" s="139">
        <f t="shared" si="9"/>
        <v>45600</v>
      </c>
      <c r="I283" s="140"/>
      <c r="J283" s="154"/>
      <c r="K283" s="154"/>
      <c r="L283" s="154"/>
      <c r="M283" s="154"/>
      <c r="N283" s="154"/>
      <c r="O283" s="154"/>
      <c r="P283" s="154"/>
      <c r="Q283" s="154"/>
      <c r="R283" s="154"/>
      <c r="S283" s="154"/>
      <c r="T283" s="154"/>
      <c r="U283" s="154"/>
      <c r="V283" s="155"/>
      <c r="W283" s="155"/>
    </row>
    <row r="284" spans="1:23" s="156" customFormat="1" x14ac:dyDescent="0.25">
      <c r="A284" s="113">
        <v>277</v>
      </c>
      <c r="B284" s="204"/>
      <c r="C284" s="157" t="s">
        <v>189</v>
      </c>
      <c r="D284" s="62"/>
      <c r="E284" s="153">
        <v>190</v>
      </c>
      <c r="F284" s="62" t="s">
        <v>135</v>
      </c>
      <c r="G284" s="62">
        <v>360</v>
      </c>
      <c r="H284" s="139">
        <f t="shared" si="9"/>
        <v>68400</v>
      </c>
      <c r="I284" s="140"/>
      <c r="J284" s="154"/>
      <c r="K284" s="154"/>
      <c r="L284" s="154"/>
      <c r="M284" s="154"/>
      <c r="N284" s="154"/>
      <c r="O284" s="154"/>
      <c r="P284" s="154"/>
      <c r="Q284" s="154"/>
      <c r="R284" s="154"/>
      <c r="S284" s="154"/>
      <c r="T284" s="154"/>
      <c r="U284" s="154"/>
      <c r="V284" s="155"/>
      <c r="W284" s="155"/>
    </row>
    <row r="285" spans="1:23" s="156" customFormat="1" x14ac:dyDescent="0.25">
      <c r="A285" s="113">
        <v>278</v>
      </c>
      <c r="B285" s="204"/>
      <c r="C285" s="157" t="s">
        <v>122</v>
      </c>
      <c r="D285" s="62"/>
      <c r="E285" s="153">
        <v>190</v>
      </c>
      <c r="F285" s="62" t="s">
        <v>135</v>
      </c>
      <c r="G285" s="62">
        <v>240</v>
      </c>
      <c r="H285" s="139">
        <f t="shared" si="9"/>
        <v>45600</v>
      </c>
      <c r="I285" s="140"/>
      <c r="J285" s="154"/>
      <c r="K285" s="154"/>
      <c r="L285" s="154"/>
      <c r="M285" s="154"/>
      <c r="N285" s="154"/>
      <c r="O285" s="154"/>
      <c r="P285" s="154"/>
      <c r="Q285" s="154"/>
      <c r="R285" s="154"/>
      <c r="S285" s="154"/>
      <c r="T285" s="154"/>
      <c r="U285" s="154"/>
      <c r="V285" s="155"/>
      <c r="W285" s="155"/>
    </row>
    <row r="286" spans="1:23" s="156" customFormat="1" x14ac:dyDescent="0.25">
      <c r="A286" s="113">
        <v>279</v>
      </c>
      <c r="B286" s="204"/>
      <c r="C286" s="157" t="s">
        <v>140</v>
      </c>
      <c r="D286" s="62"/>
      <c r="E286" s="153">
        <v>190</v>
      </c>
      <c r="F286" s="62" t="s">
        <v>135</v>
      </c>
      <c r="G286" s="62">
        <v>360</v>
      </c>
      <c r="H286" s="139">
        <f t="shared" si="9"/>
        <v>68400</v>
      </c>
      <c r="I286" s="140"/>
      <c r="J286" s="154"/>
      <c r="K286" s="154"/>
      <c r="L286" s="154"/>
      <c r="M286" s="154"/>
      <c r="N286" s="154"/>
      <c r="O286" s="154"/>
      <c r="P286" s="154"/>
      <c r="Q286" s="154"/>
      <c r="R286" s="154"/>
      <c r="S286" s="154"/>
      <c r="T286" s="154"/>
      <c r="U286" s="154"/>
      <c r="V286" s="155"/>
      <c r="W286" s="155"/>
    </row>
    <row r="287" spans="1:23" s="156" customFormat="1" x14ac:dyDescent="0.25">
      <c r="A287" s="113">
        <v>280</v>
      </c>
      <c r="B287" s="204"/>
      <c r="C287" s="157" t="s">
        <v>251</v>
      </c>
      <c r="D287" s="62"/>
      <c r="E287" s="153">
        <v>3</v>
      </c>
      <c r="F287" s="62" t="s">
        <v>129</v>
      </c>
      <c r="G287" s="62">
        <v>1550</v>
      </c>
      <c r="H287" s="139">
        <f t="shared" si="9"/>
        <v>4650</v>
      </c>
      <c r="I287" s="140"/>
      <c r="J287" s="154"/>
      <c r="K287" s="154"/>
      <c r="L287" s="154"/>
      <c r="M287" s="154"/>
      <c r="N287" s="154"/>
      <c r="O287" s="154"/>
      <c r="P287" s="154"/>
      <c r="Q287" s="154"/>
      <c r="R287" s="154"/>
      <c r="S287" s="154"/>
      <c r="T287" s="154"/>
      <c r="U287" s="154"/>
      <c r="V287" s="155"/>
      <c r="W287" s="155"/>
    </row>
    <row r="288" spans="1:23" s="156" customFormat="1" x14ac:dyDescent="0.25">
      <c r="A288" s="113">
        <v>281</v>
      </c>
      <c r="B288" s="204"/>
      <c r="C288" s="157" t="s">
        <v>252</v>
      </c>
      <c r="D288" s="62"/>
      <c r="E288" s="153">
        <v>3</v>
      </c>
      <c r="F288" s="62" t="s">
        <v>129</v>
      </c>
      <c r="G288" s="62">
        <v>2850</v>
      </c>
      <c r="H288" s="139">
        <f t="shared" si="9"/>
        <v>8550</v>
      </c>
      <c r="I288" s="140"/>
      <c r="J288" s="154"/>
      <c r="K288" s="154"/>
      <c r="L288" s="154"/>
      <c r="M288" s="154"/>
      <c r="N288" s="154"/>
      <c r="O288" s="154"/>
      <c r="P288" s="154"/>
      <c r="Q288" s="154"/>
      <c r="R288" s="154"/>
      <c r="S288" s="154"/>
      <c r="T288" s="154"/>
      <c r="U288" s="154"/>
      <c r="V288" s="155"/>
      <c r="W288" s="155"/>
    </row>
    <row r="289" spans="1:23" s="156" customFormat="1" x14ac:dyDescent="0.25">
      <c r="A289" s="113">
        <v>282</v>
      </c>
      <c r="B289" s="204"/>
      <c r="C289" s="157" t="s">
        <v>253</v>
      </c>
      <c r="D289" s="62"/>
      <c r="E289" s="153">
        <v>10</v>
      </c>
      <c r="F289" s="62" t="s">
        <v>129</v>
      </c>
      <c r="G289" s="62">
        <v>1300</v>
      </c>
      <c r="H289" s="139">
        <f t="shared" si="9"/>
        <v>13000</v>
      </c>
      <c r="I289" s="140"/>
      <c r="J289" s="154"/>
      <c r="K289" s="154"/>
      <c r="L289" s="154"/>
      <c r="M289" s="154"/>
      <c r="N289" s="154"/>
      <c r="O289" s="154"/>
      <c r="P289" s="154"/>
      <c r="Q289" s="154"/>
      <c r="R289" s="154"/>
      <c r="S289" s="154"/>
      <c r="T289" s="154"/>
      <c r="U289" s="154"/>
      <c r="V289" s="155"/>
      <c r="W289" s="155"/>
    </row>
    <row r="290" spans="1:23" s="156" customFormat="1" x14ac:dyDescent="0.25">
      <c r="A290" s="113">
        <v>283</v>
      </c>
      <c r="B290" s="204"/>
      <c r="C290" s="157" t="s">
        <v>254</v>
      </c>
      <c r="D290" s="62"/>
      <c r="E290" s="153">
        <v>10</v>
      </c>
      <c r="F290" s="62" t="s">
        <v>192</v>
      </c>
      <c r="G290" s="62">
        <v>120</v>
      </c>
      <c r="H290" s="139">
        <f t="shared" si="9"/>
        <v>1200</v>
      </c>
      <c r="I290" s="140"/>
      <c r="J290" s="154"/>
      <c r="K290" s="154"/>
      <c r="L290" s="154"/>
      <c r="M290" s="154"/>
      <c r="N290" s="154"/>
      <c r="O290" s="154"/>
      <c r="P290" s="154"/>
      <c r="Q290" s="154"/>
      <c r="R290" s="154"/>
      <c r="S290" s="154"/>
      <c r="T290" s="154"/>
      <c r="U290" s="154"/>
      <c r="V290" s="155"/>
      <c r="W290" s="155"/>
    </row>
    <row r="291" spans="1:23" s="156" customFormat="1" x14ac:dyDescent="0.25">
      <c r="A291" s="113">
        <v>284</v>
      </c>
      <c r="B291" s="204"/>
      <c r="C291" s="157" t="s">
        <v>174</v>
      </c>
      <c r="D291" s="62"/>
      <c r="E291" s="153">
        <v>1</v>
      </c>
      <c r="F291" s="62" t="s">
        <v>147</v>
      </c>
      <c r="G291" s="62">
        <v>60945.06</v>
      </c>
      <c r="H291" s="139">
        <f t="shared" si="9"/>
        <v>60945.06</v>
      </c>
      <c r="I291" s="140"/>
      <c r="J291" s="154"/>
      <c r="K291" s="154"/>
      <c r="L291" s="154"/>
      <c r="M291" s="154"/>
      <c r="N291" s="154"/>
      <c r="O291" s="154"/>
      <c r="P291" s="154"/>
      <c r="Q291" s="154"/>
      <c r="R291" s="154"/>
      <c r="S291" s="154"/>
      <c r="T291" s="154"/>
      <c r="U291" s="154"/>
      <c r="V291" s="155"/>
      <c r="W291" s="155"/>
    </row>
    <row r="292" spans="1:23" s="156" customFormat="1" x14ac:dyDescent="0.25">
      <c r="A292" s="113">
        <v>285</v>
      </c>
      <c r="B292" s="203" t="s">
        <v>547</v>
      </c>
      <c r="C292" s="173" t="s">
        <v>549</v>
      </c>
      <c r="D292" s="169"/>
      <c r="E292" s="168"/>
      <c r="F292" s="169"/>
      <c r="G292" s="169"/>
      <c r="H292" s="170">
        <f>H293</f>
        <v>200000</v>
      </c>
      <c r="I292" s="172" t="s">
        <v>40</v>
      </c>
      <c r="J292" s="171"/>
      <c r="K292" s="171"/>
      <c r="L292" s="171"/>
      <c r="M292" s="171"/>
      <c r="N292" s="171"/>
      <c r="O292" s="171"/>
      <c r="P292" s="171"/>
      <c r="Q292" s="171"/>
      <c r="R292" s="171"/>
      <c r="S292" s="171"/>
      <c r="T292" s="171"/>
      <c r="U292" s="171"/>
      <c r="V292" s="155"/>
      <c r="W292" s="155"/>
    </row>
    <row r="293" spans="1:23" s="156" customFormat="1" ht="25.5" x14ac:dyDescent="0.25">
      <c r="A293" s="113">
        <v>286</v>
      </c>
      <c r="B293" s="163" t="s">
        <v>547</v>
      </c>
      <c r="C293" s="158" t="s">
        <v>569</v>
      </c>
      <c r="D293" s="160" t="s">
        <v>540</v>
      </c>
      <c r="E293" s="159"/>
      <c r="F293" s="160"/>
      <c r="G293" s="160"/>
      <c r="H293" s="161">
        <f>SUM(H294:H294)</f>
        <v>200000</v>
      </c>
      <c r="I293" s="165" t="s">
        <v>40</v>
      </c>
      <c r="J293" s="162"/>
      <c r="K293" s="162"/>
      <c r="L293" s="162"/>
      <c r="M293" s="180">
        <v>1</v>
      </c>
      <c r="N293" s="162"/>
      <c r="O293" s="162"/>
      <c r="P293" s="162"/>
      <c r="Q293" s="162"/>
      <c r="R293" s="162"/>
      <c r="S293" s="162"/>
      <c r="T293" s="162"/>
      <c r="U293" s="162"/>
      <c r="V293" s="155"/>
      <c r="W293" s="155"/>
    </row>
    <row r="294" spans="1:23" s="156" customFormat="1" x14ac:dyDescent="0.25">
      <c r="A294" s="113">
        <v>287</v>
      </c>
      <c r="B294" s="204"/>
      <c r="C294" s="157" t="s">
        <v>548</v>
      </c>
      <c r="D294" s="62"/>
      <c r="E294" s="153">
        <v>8</v>
      </c>
      <c r="F294" s="62" t="s">
        <v>497</v>
      </c>
      <c r="G294" s="62">
        <v>25000</v>
      </c>
      <c r="H294" s="139">
        <f>G294*E294</f>
        <v>200000</v>
      </c>
      <c r="I294" s="166"/>
      <c r="J294" s="154"/>
      <c r="K294" s="154"/>
      <c r="L294" s="154"/>
      <c r="M294" s="154"/>
      <c r="N294" s="154"/>
      <c r="O294" s="154"/>
      <c r="P294" s="154"/>
      <c r="Q294" s="154"/>
      <c r="R294" s="154"/>
      <c r="S294" s="154"/>
      <c r="T294" s="154"/>
      <c r="U294" s="154"/>
      <c r="V294" s="155"/>
      <c r="W294" s="155"/>
    </row>
    <row r="295" spans="1:23" s="156" customFormat="1" ht="25.5" x14ac:dyDescent="0.25">
      <c r="A295" s="113">
        <v>288</v>
      </c>
      <c r="B295" s="203" t="s">
        <v>75</v>
      </c>
      <c r="C295" s="173" t="s">
        <v>255</v>
      </c>
      <c r="D295" s="169"/>
      <c r="E295" s="168"/>
      <c r="F295" s="169"/>
      <c r="G295" s="169"/>
      <c r="H295" s="170">
        <f>H296+H301</f>
        <v>6500000</v>
      </c>
      <c r="I295" s="172" t="s">
        <v>264</v>
      </c>
      <c r="J295" s="171"/>
      <c r="K295" s="171"/>
      <c r="L295" s="171"/>
      <c r="M295" s="171"/>
      <c r="N295" s="171"/>
      <c r="O295" s="171"/>
      <c r="P295" s="171"/>
      <c r="Q295" s="171"/>
      <c r="R295" s="171"/>
      <c r="S295" s="171"/>
      <c r="T295" s="171"/>
      <c r="U295" s="171"/>
      <c r="V295" s="155"/>
      <c r="W295" s="155"/>
    </row>
    <row r="296" spans="1:23" s="156" customFormat="1" x14ac:dyDescent="0.25">
      <c r="A296" s="113">
        <v>289</v>
      </c>
      <c r="B296" s="163" t="s">
        <v>75</v>
      </c>
      <c r="C296" s="164" t="s">
        <v>256</v>
      </c>
      <c r="D296" s="160" t="s">
        <v>541</v>
      </c>
      <c r="E296" s="159"/>
      <c r="F296" s="160"/>
      <c r="G296" s="160"/>
      <c r="H296" s="161">
        <f>SUM(H297:H300)</f>
        <v>3000000</v>
      </c>
      <c r="I296" s="165" t="s">
        <v>264</v>
      </c>
      <c r="J296" s="180">
        <v>1</v>
      </c>
      <c r="K296" s="162"/>
      <c r="L296" s="162"/>
      <c r="M296" s="162"/>
      <c r="N296" s="162"/>
      <c r="O296" s="162"/>
      <c r="P296" s="162"/>
      <c r="Q296" s="162"/>
      <c r="R296" s="162"/>
      <c r="S296" s="162"/>
      <c r="T296" s="162"/>
      <c r="U296" s="162"/>
      <c r="V296" s="155"/>
      <c r="W296" s="155"/>
    </row>
    <row r="297" spans="1:23" s="156" customFormat="1" x14ac:dyDescent="0.25">
      <c r="A297" s="113">
        <v>290</v>
      </c>
      <c r="B297" s="204"/>
      <c r="C297" s="157" t="s">
        <v>257</v>
      </c>
      <c r="D297" s="62"/>
      <c r="E297" s="153">
        <v>37</v>
      </c>
      <c r="F297" s="62" t="s">
        <v>130</v>
      </c>
      <c r="G297" s="62">
        <v>49800</v>
      </c>
      <c r="H297" s="139">
        <f>G297*E297</f>
        <v>1842600</v>
      </c>
      <c r="I297" s="140"/>
      <c r="J297" s="181"/>
      <c r="K297" s="154"/>
      <c r="L297" s="154"/>
      <c r="M297" s="154"/>
      <c r="N297" s="154"/>
      <c r="O297" s="154"/>
      <c r="P297" s="154"/>
      <c r="Q297" s="154"/>
      <c r="R297" s="154"/>
      <c r="S297" s="154"/>
      <c r="T297" s="154"/>
      <c r="U297" s="154"/>
      <c r="V297" s="155"/>
      <c r="W297" s="155"/>
    </row>
    <row r="298" spans="1:23" s="156" customFormat="1" x14ac:dyDescent="0.25">
      <c r="A298" s="113">
        <v>291</v>
      </c>
      <c r="B298" s="204"/>
      <c r="C298" s="157" t="s">
        <v>258</v>
      </c>
      <c r="D298" s="62"/>
      <c r="E298" s="153">
        <v>14</v>
      </c>
      <c r="F298" s="62" t="s">
        <v>130</v>
      </c>
      <c r="G298" s="62">
        <v>48500</v>
      </c>
      <c r="H298" s="139">
        <f t="shared" ref="H298:H300" si="10">G298*E298</f>
        <v>679000</v>
      </c>
      <c r="I298" s="140"/>
      <c r="J298" s="181"/>
      <c r="K298" s="154"/>
      <c r="L298" s="154"/>
      <c r="M298" s="154"/>
      <c r="N298" s="154"/>
      <c r="O298" s="154"/>
      <c r="P298" s="154"/>
      <c r="Q298" s="154"/>
      <c r="R298" s="154"/>
      <c r="S298" s="154"/>
      <c r="T298" s="154"/>
      <c r="U298" s="154"/>
      <c r="V298" s="155"/>
      <c r="W298" s="155"/>
    </row>
    <row r="299" spans="1:23" s="156" customFormat="1" x14ac:dyDescent="0.25">
      <c r="A299" s="113">
        <v>292</v>
      </c>
      <c r="B299" s="204"/>
      <c r="C299" s="157" t="s">
        <v>184</v>
      </c>
      <c r="D299" s="62"/>
      <c r="E299" s="153">
        <v>13</v>
      </c>
      <c r="F299" s="62" t="s">
        <v>130</v>
      </c>
      <c r="G299" s="62">
        <v>11000</v>
      </c>
      <c r="H299" s="139">
        <f t="shared" si="10"/>
        <v>143000</v>
      </c>
      <c r="I299" s="140"/>
      <c r="J299" s="181"/>
      <c r="K299" s="154"/>
      <c r="L299" s="154"/>
      <c r="M299" s="154"/>
      <c r="N299" s="154"/>
      <c r="O299" s="154"/>
      <c r="P299" s="154"/>
      <c r="Q299" s="154"/>
      <c r="R299" s="154"/>
      <c r="S299" s="154"/>
      <c r="T299" s="154"/>
      <c r="U299" s="154"/>
      <c r="V299" s="155"/>
      <c r="W299" s="155"/>
    </row>
    <row r="300" spans="1:23" s="156" customFormat="1" x14ac:dyDescent="0.25">
      <c r="A300" s="113">
        <v>293</v>
      </c>
      <c r="B300" s="204"/>
      <c r="C300" s="157" t="s">
        <v>259</v>
      </c>
      <c r="D300" s="62"/>
      <c r="E300" s="153">
        <v>10</v>
      </c>
      <c r="F300" s="62" t="s">
        <v>130</v>
      </c>
      <c r="G300" s="62">
        <v>33540</v>
      </c>
      <c r="H300" s="139">
        <f t="shared" si="10"/>
        <v>335400</v>
      </c>
      <c r="I300" s="140"/>
      <c r="J300" s="181"/>
      <c r="K300" s="154"/>
      <c r="L300" s="154"/>
      <c r="M300" s="154"/>
      <c r="N300" s="154"/>
      <c r="O300" s="154"/>
      <c r="P300" s="154"/>
      <c r="Q300" s="154"/>
      <c r="R300" s="154"/>
      <c r="S300" s="154"/>
      <c r="T300" s="154"/>
      <c r="U300" s="154"/>
      <c r="V300" s="155"/>
      <c r="W300" s="155"/>
    </row>
    <row r="301" spans="1:23" s="156" customFormat="1" ht="25.5" x14ac:dyDescent="0.25">
      <c r="A301" s="113">
        <v>294</v>
      </c>
      <c r="B301" s="163" t="s">
        <v>75</v>
      </c>
      <c r="C301" s="158" t="s">
        <v>260</v>
      </c>
      <c r="D301" s="160" t="s">
        <v>541</v>
      </c>
      <c r="E301" s="159"/>
      <c r="F301" s="160"/>
      <c r="G301" s="160"/>
      <c r="H301" s="161">
        <f>SUM(H302:H304)</f>
        <v>3500000</v>
      </c>
      <c r="I301" s="165" t="s">
        <v>264</v>
      </c>
      <c r="J301" s="180">
        <v>1</v>
      </c>
      <c r="K301" s="162"/>
      <c r="L301" s="162"/>
      <c r="M301" s="162"/>
      <c r="N301" s="162"/>
      <c r="O301" s="162"/>
      <c r="P301" s="162"/>
      <c r="Q301" s="162"/>
      <c r="R301" s="162"/>
      <c r="S301" s="162"/>
      <c r="T301" s="162"/>
      <c r="U301" s="162"/>
      <c r="V301" s="155"/>
      <c r="W301" s="155"/>
    </row>
    <row r="302" spans="1:23" s="156" customFormat="1" x14ac:dyDescent="0.25">
      <c r="A302" s="113">
        <v>295</v>
      </c>
      <c r="B302" s="204"/>
      <c r="C302" s="157" t="s">
        <v>261</v>
      </c>
      <c r="D302" s="62"/>
      <c r="E302" s="153">
        <v>22</v>
      </c>
      <c r="F302" s="62" t="s">
        <v>130</v>
      </c>
      <c r="G302" s="62">
        <v>48900</v>
      </c>
      <c r="H302" s="139">
        <f>G302*E302</f>
        <v>1075800</v>
      </c>
      <c r="I302" s="140"/>
      <c r="J302" s="154"/>
      <c r="K302" s="154"/>
      <c r="L302" s="154"/>
      <c r="M302" s="154"/>
      <c r="N302" s="154"/>
      <c r="O302" s="154"/>
      <c r="P302" s="154"/>
      <c r="Q302" s="154"/>
      <c r="R302" s="154"/>
      <c r="S302" s="154"/>
      <c r="T302" s="154"/>
      <c r="U302" s="154"/>
      <c r="V302" s="155"/>
      <c r="W302" s="155"/>
    </row>
    <row r="303" spans="1:23" s="156" customFormat="1" x14ac:dyDescent="0.25">
      <c r="A303" s="113">
        <v>296</v>
      </c>
      <c r="B303" s="204"/>
      <c r="C303" s="157" t="s">
        <v>262</v>
      </c>
      <c r="D303" s="62"/>
      <c r="E303" s="153">
        <v>55</v>
      </c>
      <c r="F303" s="62" t="s">
        <v>130</v>
      </c>
      <c r="G303" s="62">
        <v>35000</v>
      </c>
      <c r="H303" s="139">
        <f t="shared" ref="H303:H304" si="11">G303*E303</f>
        <v>1925000</v>
      </c>
      <c r="I303" s="140"/>
      <c r="J303" s="154"/>
      <c r="K303" s="154"/>
      <c r="L303" s="154"/>
      <c r="M303" s="154"/>
      <c r="N303" s="154"/>
      <c r="O303" s="154"/>
      <c r="P303" s="154"/>
      <c r="Q303" s="154"/>
      <c r="R303" s="154"/>
      <c r="S303" s="154"/>
      <c r="T303" s="154"/>
      <c r="U303" s="154"/>
      <c r="V303" s="155"/>
      <c r="W303" s="155"/>
    </row>
    <row r="304" spans="1:23" s="156" customFormat="1" x14ac:dyDescent="0.25">
      <c r="A304" s="113">
        <v>297</v>
      </c>
      <c r="B304" s="204"/>
      <c r="C304" s="157" t="s">
        <v>263</v>
      </c>
      <c r="D304" s="62"/>
      <c r="E304" s="153">
        <v>20</v>
      </c>
      <c r="F304" s="62" t="s">
        <v>130</v>
      </c>
      <c r="G304" s="62">
        <v>24960</v>
      </c>
      <c r="H304" s="139">
        <f t="shared" si="11"/>
        <v>499200</v>
      </c>
      <c r="I304" s="140"/>
      <c r="J304" s="154"/>
      <c r="K304" s="154"/>
      <c r="L304" s="154"/>
      <c r="M304" s="154"/>
      <c r="N304" s="154"/>
      <c r="O304" s="154"/>
      <c r="P304" s="154"/>
      <c r="Q304" s="154"/>
      <c r="R304" s="154"/>
      <c r="S304" s="154"/>
      <c r="T304" s="154"/>
      <c r="U304" s="154"/>
      <c r="V304" s="155"/>
      <c r="W304" s="155"/>
    </row>
    <row r="305" spans="1:23" s="156" customFormat="1" ht="25.5" x14ac:dyDescent="0.25">
      <c r="A305" s="113">
        <v>298</v>
      </c>
      <c r="B305" s="203" t="s">
        <v>75</v>
      </c>
      <c r="C305" s="173" t="s">
        <v>255</v>
      </c>
      <c r="D305" s="169"/>
      <c r="E305" s="168"/>
      <c r="F305" s="169"/>
      <c r="G305" s="169"/>
      <c r="H305" s="170">
        <f>H318+H321+H334+H346+H350+H362+H376+H306+H311</f>
        <v>18062000</v>
      </c>
      <c r="I305" s="172" t="s">
        <v>40</v>
      </c>
      <c r="J305" s="171"/>
      <c r="K305" s="171"/>
      <c r="L305" s="171"/>
      <c r="M305" s="171"/>
      <c r="N305" s="171"/>
      <c r="O305" s="171"/>
      <c r="P305" s="171"/>
      <c r="Q305" s="171"/>
      <c r="R305" s="171"/>
      <c r="S305" s="171"/>
      <c r="T305" s="171"/>
      <c r="U305" s="171"/>
      <c r="V305" s="155"/>
      <c r="W305" s="155"/>
    </row>
    <row r="306" spans="1:23" s="156" customFormat="1" ht="25.5" x14ac:dyDescent="0.25">
      <c r="A306" s="113">
        <v>299</v>
      </c>
      <c r="B306" s="163" t="s">
        <v>75</v>
      </c>
      <c r="C306" s="158" t="s">
        <v>539</v>
      </c>
      <c r="D306" s="160" t="s">
        <v>540</v>
      </c>
      <c r="E306" s="159"/>
      <c r="F306" s="160"/>
      <c r="G306" s="160"/>
      <c r="H306" s="161">
        <f>SUM(H307:H310)</f>
        <v>910000</v>
      </c>
      <c r="I306" s="165" t="s">
        <v>40</v>
      </c>
      <c r="J306" s="162"/>
      <c r="K306" s="162"/>
      <c r="L306" s="162"/>
      <c r="M306" s="162"/>
      <c r="N306" s="162"/>
      <c r="O306" s="162"/>
      <c r="P306" s="180">
        <v>1</v>
      </c>
      <c r="Q306" s="162"/>
      <c r="R306" s="162"/>
      <c r="S306" s="162"/>
      <c r="T306" s="162"/>
      <c r="U306" s="162"/>
      <c r="V306" s="155"/>
      <c r="W306" s="155"/>
    </row>
    <row r="307" spans="1:23" s="156" customFormat="1" x14ac:dyDescent="0.25">
      <c r="A307" s="113">
        <v>300</v>
      </c>
      <c r="B307" s="204"/>
      <c r="C307" s="157" t="s">
        <v>184</v>
      </c>
      <c r="D307" s="62"/>
      <c r="E307" s="153">
        <v>5</v>
      </c>
      <c r="F307" s="62" t="s">
        <v>497</v>
      </c>
      <c r="G307" s="62">
        <v>12220</v>
      </c>
      <c r="H307" s="139">
        <f>G307*E307</f>
        <v>61100</v>
      </c>
      <c r="I307" s="139"/>
      <c r="J307" s="154"/>
      <c r="K307" s="154"/>
      <c r="L307" s="154"/>
      <c r="M307" s="154"/>
      <c r="N307" s="154"/>
      <c r="O307" s="154"/>
      <c r="P307" s="154"/>
      <c r="Q307" s="154"/>
      <c r="R307" s="154"/>
      <c r="S307" s="154"/>
      <c r="T307" s="154"/>
      <c r="U307" s="154"/>
      <c r="V307" s="155"/>
      <c r="W307" s="155"/>
    </row>
    <row r="308" spans="1:23" s="156" customFormat="1" x14ac:dyDescent="0.25">
      <c r="A308" s="113">
        <v>301</v>
      </c>
      <c r="B308" s="204"/>
      <c r="C308" s="157" t="s">
        <v>278</v>
      </c>
      <c r="D308" s="62"/>
      <c r="E308" s="153">
        <v>13</v>
      </c>
      <c r="F308" s="62" t="s">
        <v>497</v>
      </c>
      <c r="G308" s="62">
        <v>6000</v>
      </c>
      <c r="H308" s="139">
        <f t="shared" ref="H308:H310" si="12">G308*E308</f>
        <v>78000</v>
      </c>
      <c r="I308" s="139"/>
      <c r="J308" s="154"/>
      <c r="K308" s="154"/>
      <c r="L308" s="154"/>
      <c r="M308" s="154"/>
      <c r="N308" s="154"/>
      <c r="O308" s="154"/>
      <c r="P308" s="154"/>
      <c r="Q308" s="154"/>
      <c r="R308" s="154"/>
      <c r="S308" s="154"/>
      <c r="T308" s="154"/>
      <c r="U308" s="154"/>
      <c r="V308" s="155"/>
      <c r="W308" s="155"/>
    </row>
    <row r="309" spans="1:23" s="156" customFormat="1" x14ac:dyDescent="0.25">
      <c r="A309" s="113">
        <v>302</v>
      </c>
      <c r="B309" s="204"/>
      <c r="C309" s="157" t="s">
        <v>464</v>
      </c>
      <c r="D309" s="62"/>
      <c r="E309" s="153">
        <v>13</v>
      </c>
      <c r="F309" s="62" t="s">
        <v>497</v>
      </c>
      <c r="G309" s="62">
        <v>49800</v>
      </c>
      <c r="H309" s="139">
        <f t="shared" si="12"/>
        <v>647400</v>
      </c>
      <c r="I309" s="139"/>
      <c r="J309" s="154"/>
      <c r="K309" s="154"/>
      <c r="L309" s="154"/>
      <c r="M309" s="154"/>
      <c r="N309" s="154"/>
      <c r="O309" s="154"/>
      <c r="P309" s="154"/>
      <c r="Q309" s="154"/>
      <c r="R309" s="154"/>
      <c r="S309" s="154"/>
      <c r="T309" s="154"/>
      <c r="U309" s="154"/>
      <c r="V309" s="155"/>
      <c r="W309" s="155"/>
    </row>
    <row r="310" spans="1:23" s="156" customFormat="1" x14ac:dyDescent="0.25">
      <c r="A310" s="113">
        <v>303</v>
      </c>
      <c r="B310" s="204"/>
      <c r="C310" s="157" t="s">
        <v>498</v>
      </c>
      <c r="D310" s="62"/>
      <c r="E310" s="153">
        <v>13</v>
      </c>
      <c r="F310" s="62" t="s">
        <v>497</v>
      </c>
      <c r="G310" s="62">
        <v>9500</v>
      </c>
      <c r="H310" s="139">
        <f t="shared" si="12"/>
        <v>123500</v>
      </c>
      <c r="I310" s="139"/>
      <c r="J310" s="154"/>
      <c r="K310" s="154"/>
      <c r="L310" s="154"/>
      <c r="M310" s="154"/>
      <c r="N310" s="154"/>
      <c r="O310" s="154"/>
      <c r="P310" s="154"/>
      <c r="Q310" s="154"/>
      <c r="R310" s="154"/>
      <c r="S310" s="154"/>
      <c r="T310" s="154"/>
      <c r="U310" s="154"/>
      <c r="V310" s="155"/>
      <c r="W310" s="155"/>
    </row>
    <row r="311" spans="1:23" s="156" customFormat="1" ht="25.5" x14ac:dyDescent="0.25">
      <c r="A311" s="113">
        <v>304</v>
      </c>
      <c r="B311" s="163" t="s">
        <v>75</v>
      </c>
      <c r="C311" s="158" t="s">
        <v>558</v>
      </c>
      <c r="D311" s="160" t="s">
        <v>540</v>
      </c>
      <c r="E311" s="159"/>
      <c r="F311" s="160"/>
      <c r="G311" s="160"/>
      <c r="H311" s="161">
        <f>SUM(H312:H317)</f>
        <v>910000</v>
      </c>
      <c r="I311" s="165" t="s">
        <v>40</v>
      </c>
      <c r="J311" s="162"/>
      <c r="K311" s="162"/>
      <c r="L311" s="162"/>
      <c r="M311" s="180">
        <v>1</v>
      </c>
      <c r="N311" s="162"/>
      <c r="O311" s="162"/>
      <c r="P311" s="162"/>
      <c r="Q311" s="162"/>
      <c r="R311" s="162"/>
      <c r="S311" s="162"/>
      <c r="T311" s="162"/>
      <c r="U311" s="162"/>
      <c r="V311" s="155"/>
      <c r="W311" s="155"/>
    </row>
    <row r="312" spans="1:23" s="156" customFormat="1" x14ac:dyDescent="0.25">
      <c r="A312" s="113">
        <v>305</v>
      </c>
      <c r="B312" s="204"/>
      <c r="C312" s="157" t="s">
        <v>258</v>
      </c>
      <c r="D312" s="62"/>
      <c r="E312" s="153">
        <v>10</v>
      </c>
      <c r="F312" s="62" t="s">
        <v>130</v>
      </c>
      <c r="G312" s="62">
        <v>49750</v>
      </c>
      <c r="H312" s="139">
        <f>G312*E312</f>
        <v>497500</v>
      </c>
      <c r="I312" s="139"/>
      <c r="J312" s="154"/>
      <c r="K312" s="154"/>
      <c r="L312" s="154"/>
      <c r="M312" s="154"/>
      <c r="N312" s="154"/>
      <c r="O312" s="154"/>
      <c r="P312" s="154"/>
      <c r="Q312" s="154"/>
      <c r="R312" s="154"/>
      <c r="S312" s="154"/>
      <c r="T312" s="154"/>
      <c r="U312" s="154"/>
      <c r="V312" s="155"/>
      <c r="W312" s="155"/>
    </row>
    <row r="313" spans="1:23" s="156" customFormat="1" x14ac:dyDescent="0.25">
      <c r="A313" s="113">
        <v>306</v>
      </c>
      <c r="B313" s="204"/>
      <c r="C313" s="157" t="s">
        <v>550</v>
      </c>
      <c r="D313" s="62"/>
      <c r="E313" s="153">
        <v>3</v>
      </c>
      <c r="F313" s="62" t="s">
        <v>129</v>
      </c>
      <c r="G313" s="62">
        <v>43050</v>
      </c>
      <c r="H313" s="139">
        <f t="shared" ref="H313:H317" si="13">G313*E313</f>
        <v>129150</v>
      </c>
      <c r="I313" s="139"/>
      <c r="J313" s="154"/>
      <c r="K313" s="154"/>
      <c r="L313" s="154"/>
      <c r="M313" s="154"/>
      <c r="N313" s="154"/>
      <c r="O313" s="154"/>
      <c r="P313" s="154"/>
      <c r="Q313" s="154"/>
      <c r="R313" s="154"/>
      <c r="S313" s="154"/>
      <c r="T313" s="154"/>
      <c r="U313" s="154"/>
      <c r="V313" s="155"/>
      <c r="W313" s="155"/>
    </row>
    <row r="314" spans="1:23" s="156" customFormat="1" x14ac:dyDescent="0.25">
      <c r="A314" s="113">
        <v>307</v>
      </c>
      <c r="B314" s="204"/>
      <c r="C314" s="157" t="s">
        <v>551</v>
      </c>
      <c r="D314" s="62"/>
      <c r="E314" s="153">
        <v>2</v>
      </c>
      <c r="F314" s="62" t="s">
        <v>129</v>
      </c>
      <c r="G314" s="62">
        <v>7000</v>
      </c>
      <c r="H314" s="139">
        <f t="shared" si="13"/>
        <v>14000</v>
      </c>
      <c r="I314" s="139"/>
      <c r="J314" s="154"/>
      <c r="K314" s="154"/>
      <c r="L314" s="154"/>
      <c r="M314" s="154"/>
      <c r="N314" s="154"/>
      <c r="O314" s="154"/>
      <c r="P314" s="154"/>
      <c r="Q314" s="154"/>
      <c r="R314" s="154"/>
      <c r="S314" s="154"/>
      <c r="T314" s="154"/>
      <c r="U314" s="154"/>
      <c r="V314" s="155"/>
      <c r="W314" s="155"/>
    </row>
    <row r="315" spans="1:23" s="156" customFormat="1" x14ac:dyDescent="0.25">
      <c r="A315" s="113">
        <v>308</v>
      </c>
      <c r="B315" s="204"/>
      <c r="C315" s="157" t="s">
        <v>552</v>
      </c>
      <c r="D315" s="62"/>
      <c r="E315" s="153">
        <v>4</v>
      </c>
      <c r="F315" s="62" t="s">
        <v>129</v>
      </c>
      <c r="G315" s="62">
        <v>49500</v>
      </c>
      <c r="H315" s="139">
        <f t="shared" si="13"/>
        <v>198000</v>
      </c>
      <c r="I315" s="139"/>
      <c r="J315" s="154"/>
      <c r="K315" s="154"/>
      <c r="L315" s="154"/>
      <c r="M315" s="154"/>
      <c r="N315" s="154"/>
      <c r="O315" s="154"/>
      <c r="P315" s="154"/>
      <c r="Q315" s="154"/>
      <c r="R315" s="154"/>
      <c r="S315" s="154"/>
      <c r="T315" s="154"/>
      <c r="U315" s="154"/>
      <c r="V315" s="155"/>
      <c r="W315" s="155"/>
    </row>
    <row r="316" spans="1:23" s="156" customFormat="1" x14ac:dyDescent="0.25">
      <c r="A316" s="113">
        <v>309</v>
      </c>
      <c r="B316" s="204"/>
      <c r="C316" s="157" t="s">
        <v>553</v>
      </c>
      <c r="D316" s="62"/>
      <c r="E316" s="153">
        <v>4</v>
      </c>
      <c r="F316" s="62" t="s">
        <v>129</v>
      </c>
      <c r="G316" s="62">
        <v>12500</v>
      </c>
      <c r="H316" s="139">
        <f t="shared" si="13"/>
        <v>50000</v>
      </c>
      <c r="I316" s="139"/>
      <c r="J316" s="154"/>
      <c r="K316" s="154"/>
      <c r="L316" s="154"/>
      <c r="M316" s="154"/>
      <c r="N316" s="154"/>
      <c r="O316" s="154"/>
      <c r="P316" s="154"/>
      <c r="Q316" s="154"/>
      <c r="R316" s="154"/>
      <c r="S316" s="154"/>
      <c r="T316" s="154"/>
      <c r="U316" s="154"/>
      <c r="V316" s="155"/>
      <c r="W316" s="155"/>
    </row>
    <row r="317" spans="1:23" s="156" customFormat="1" x14ac:dyDescent="0.25">
      <c r="A317" s="113">
        <v>310</v>
      </c>
      <c r="B317" s="204"/>
      <c r="C317" s="157" t="s">
        <v>554</v>
      </c>
      <c r="D317" s="62"/>
      <c r="E317" s="153">
        <v>1</v>
      </c>
      <c r="F317" s="62" t="s">
        <v>131</v>
      </c>
      <c r="G317" s="62">
        <v>21350</v>
      </c>
      <c r="H317" s="139">
        <f t="shared" si="13"/>
        <v>21350</v>
      </c>
      <c r="I317" s="139"/>
      <c r="J317" s="154"/>
      <c r="K317" s="154"/>
      <c r="L317" s="154"/>
      <c r="M317" s="154"/>
      <c r="N317" s="154"/>
      <c r="O317" s="154"/>
      <c r="P317" s="154"/>
      <c r="Q317" s="154"/>
      <c r="R317" s="154"/>
      <c r="S317" s="154"/>
      <c r="T317" s="154"/>
      <c r="U317" s="154"/>
      <c r="V317" s="155"/>
      <c r="W317" s="155"/>
    </row>
    <row r="318" spans="1:23" s="156" customFormat="1" ht="25.5" x14ac:dyDescent="0.25">
      <c r="A318" s="113">
        <v>311</v>
      </c>
      <c r="B318" s="163" t="s">
        <v>75</v>
      </c>
      <c r="C318" s="158" t="s">
        <v>555</v>
      </c>
      <c r="D318" s="160" t="s">
        <v>541</v>
      </c>
      <c r="E318" s="159"/>
      <c r="F318" s="160"/>
      <c r="G318" s="160"/>
      <c r="H318" s="161">
        <f>SUM(H319:H320)</f>
        <v>70000</v>
      </c>
      <c r="I318" s="165" t="s">
        <v>40</v>
      </c>
      <c r="J318" s="162"/>
      <c r="K318" s="162"/>
      <c r="L318" s="162"/>
      <c r="M318" s="180">
        <v>1</v>
      </c>
      <c r="N318" s="162"/>
      <c r="O318" s="162"/>
      <c r="P318" s="162"/>
      <c r="Q318" s="162"/>
      <c r="R318" s="162"/>
      <c r="S318" s="162"/>
      <c r="T318" s="162"/>
      <c r="U318" s="162"/>
      <c r="V318" s="155"/>
      <c r="W318" s="155"/>
    </row>
    <row r="319" spans="1:23" s="156" customFormat="1" x14ac:dyDescent="0.25">
      <c r="A319" s="113">
        <v>312</v>
      </c>
      <c r="B319" s="204"/>
      <c r="C319" s="157" t="s">
        <v>265</v>
      </c>
      <c r="D319" s="62"/>
      <c r="E319" s="153">
        <v>10</v>
      </c>
      <c r="F319" s="62" t="s">
        <v>129</v>
      </c>
      <c r="G319" s="62">
        <v>6800</v>
      </c>
      <c r="H319" s="139">
        <f>G319*E319</f>
        <v>68000</v>
      </c>
      <c r="I319" s="166"/>
      <c r="J319" s="154"/>
      <c r="K319" s="154"/>
      <c r="L319" s="154"/>
      <c r="M319" s="154"/>
      <c r="N319" s="154"/>
      <c r="O319" s="154"/>
      <c r="P319" s="154"/>
      <c r="Q319" s="154"/>
      <c r="R319" s="154"/>
      <c r="S319" s="154"/>
      <c r="T319" s="154"/>
      <c r="U319" s="154"/>
      <c r="V319" s="155"/>
      <c r="W319" s="155"/>
    </row>
    <row r="320" spans="1:23" s="156" customFormat="1" x14ac:dyDescent="0.25">
      <c r="A320" s="113">
        <v>313</v>
      </c>
      <c r="B320" s="204"/>
      <c r="C320" s="157" t="s">
        <v>266</v>
      </c>
      <c r="D320" s="62"/>
      <c r="E320" s="153">
        <v>2</v>
      </c>
      <c r="F320" s="62" t="s">
        <v>129</v>
      </c>
      <c r="G320" s="62">
        <v>1000</v>
      </c>
      <c r="H320" s="139">
        <f>G320*E320</f>
        <v>2000</v>
      </c>
      <c r="I320" s="166"/>
      <c r="J320" s="154"/>
      <c r="K320" s="154"/>
      <c r="L320" s="154"/>
      <c r="M320" s="154"/>
      <c r="N320" s="154"/>
      <c r="O320" s="154"/>
      <c r="P320" s="154"/>
      <c r="Q320" s="154"/>
      <c r="R320" s="154"/>
      <c r="S320" s="154"/>
      <c r="T320" s="154"/>
      <c r="U320" s="154"/>
      <c r="V320" s="155"/>
      <c r="W320" s="155"/>
    </row>
    <row r="321" spans="1:23" s="156" customFormat="1" ht="25.5" x14ac:dyDescent="0.25">
      <c r="A321" s="113">
        <v>314</v>
      </c>
      <c r="B321" s="163" t="s">
        <v>75</v>
      </c>
      <c r="C321" s="158" t="s">
        <v>267</v>
      </c>
      <c r="D321" s="160" t="s">
        <v>541</v>
      </c>
      <c r="E321" s="159">
        <v>4</v>
      </c>
      <c r="F321" s="160"/>
      <c r="G321" s="160">
        <f>SUM(H322:H333)</f>
        <v>360000</v>
      </c>
      <c r="H321" s="161">
        <f>G321*E321</f>
        <v>1440000</v>
      </c>
      <c r="I321" s="165" t="s">
        <v>40</v>
      </c>
      <c r="J321" s="180"/>
      <c r="K321" s="180">
        <v>1</v>
      </c>
      <c r="L321" s="180"/>
      <c r="M321" s="180"/>
      <c r="N321" s="180">
        <v>1</v>
      </c>
      <c r="O321" s="180"/>
      <c r="P321" s="180"/>
      <c r="Q321" s="180">
        <v>1</v>
      </c>
      <c r="R321" s="180"/>
      <c r="S321" s="180">
        <v>1</v>
      </c>
      <c r="T321" s="180"/>
      <c r="U321" s="162"/>
      <c r="V321" s="155"/>
      <c r="W321" s="155"/>
    </row>
    <row r="322" spans="1:23" s="156" customFormat="1" x14ac:dyDescent="0.25">
      <c r="A322" s="113">
        <v>315</v>
      </c>
      <c r="B322" s="204"/>
      <c r="C322" s="157" t="s">
        <v>268</v>
      </c>
      <c r="D322" s="62"/>
      <c r="E322" s="153">
        <v>1</v>
      </c>
      <c r="F322" s="62" t="s">
        <v>131</v>
      </c>
      <c r="G322" s="62">
        <v>33041</v>
      </c>
      <c r="H322" s="139">
        <f>G322*E322</f>
        <v>33041</v>
      </c>
      <c r="I322" s="140"/>
      <c r="J322" s="181"/>
      <c r="K322" s="181"/>
      <c r="L322" s="181"/>
      <c r="M322" s="181"/>
      <c r="N322" s="181"/>
      <c r="O322" s="181"/>
      <c r="P322" s="181"/>
      <c r="Q322" s="181"/>
      <c r="R322" s="181"/>
      <c r="S322" s="181"/>
      <c r="T322" s="181"/>
      <c r="U322" s="154"/>
      <c r="V322" s="155"/>
      <c r="W322" s="155"/>
    </row>
    <row r="323" spans="1:23" s="156" customFormat="1" x14ac:dyDescent="0.25">
      <c r="A323" s="113">
        <v>316</v>
      </c>
      <c r="B323" s="204"/>
      <c r="C323" s="157" t="s">
        <v>269</v>
      </c>
      <c r="D323" s="62"/>
      <c r="E323" s="153">
        <v>2</v>
      </c>
      <c r="F323" s="62" t="s">
        <v>131</v>
      </c>
      <c r="G323" s="62">
        <v>30500</v>
      </c>
      <c r="H323" s="139">
        <f t="shared" ref="H323:H333" si="14">G323*E323</f>
        <v>61000</v>
      </c>
      <c r="I323" s="140"/>
      <c r="J323" s="154"/>
      <c r="K323" s="154"/>
      <c r="L323" s="154"/>
      <c r="M323" s="154"/>
      <c r="N323" s="154"/>
      <c r="O323" s="154"/>
      <c r="P323" s="154"/>
      <c r="Q323" s="154"/>
      <c r="R323" s="154"/>
      <c r="S323" s="154"/>
      <c r="T323" s="154"/>
      <c r="U323" s="154"/>
      <c r="V323" s="155"/>
      <c r="W323" s="155"/>
    </row>
    <row r="324" spans="1:23" s="156" customFormat="1" x14ac:dyDescent="0.25">
      <c r="A324" s="113">
        <v>317</v>
      </c>
      <c r="B324" s="204"/>
      <c r="C324" s="157" t="s">
        <v>270</v>
      </c>
      <c r="D324" s="62"/>
      <c r="E324" s="153">
        <v>1</v>
      </c>
      <c r="F324" s="62" t="s">
        <v>129</v>
      </c>
      <c r="G324" s="62">
        <v>1400</v>
      </c>
      <c r="H324" s="139">
        <f t="shared" si="14"/>
        <v>1400</v>
      </c>
      <c r="I324" s="140"/>
      <c r="J324" s="154"/>
      <c r="K324" s="154"/>
      <c r="L324" s="154"/>
      <c r="M324" s="154"/>
      <c r="N324" s="154"/>
      <c r="O324" s="154"/>
      <c r="P324" s="154"/>
      <c r="Q324" s="154"/>
      <c r="R324" s="154"/>
      <c r="S324" s="154"/>
      <c r="T324" s="154"/>
      <c r="U324" s="154"/>
      <c r="V324" s="155"/>
      <c r="W324" s="155"/>
    </row>
    <row r="325" spans="1:23" s="156" customFormat="1" x14ac:dyDescent="0.25">
      <c r="A325" s="113">
        <v>318</v>
      </c>
      <c r="B325" s="204"/>
      <c r="C325" s="157" t="s">
        <v>271</v>
      </c>
      <c r="D325" s="62"/>
      <c r="E325" s="153">
        <v>2</v>
      </c>
      <c r="F325" s="62" t="s">
        <v>129</v>
      </c>
      <c r="G325" s="62">
        <v>8256</v>
      </c>
      <c r="H325" s="139">
        <f t="shared" si="14"/>
        <v>16512</v>
      </c>
      <c r="I325" s="140"/>
      <c r="J325" s="154"/>
      <c r="K325" s="154"/>
      <c r="L325" s="154"/>
      <c r="M325" s="154"/>
      <c r="N325" s="154"/>
      <c r="O325" s="154"/>
      <c r="P325" s="154"/>
      <c r="Q325" s="154"/>
      <c r="R325" s="154"/>
      <c r="S325" s="154"/>
      <c r="T325" s="154"/>
      <c r="U325" s="154"/>
      <c r="V325" s="155"/>
      <c r="W325" s="155"/>
    </row>
    <row r="326" spans="1:23" s="156" customFormat="1" x14ac:dyDescent="0.25">
      <c r="A326" s="113">
        <v>319</v>
      </c>
      <c r="B326" s="204"/>
      <c r="C326" s="157" t="s">
        <v>272</v>
      </c>
      <c r="D326" s="62"/>
      <c r="E326" s="153">
        <v>4</v>
      </c>
      <c r="F326" s="62" t="s">
        <v>129</v>
      </c>
      <c r="G326" s="62">
        <v>207</v>
      </c>
      <c r="H326" s="139">
        <f t="shared" si="14"/>
        <v>828</v>
      </c>
      <c r="I326" s="140"/>
      <c r="J326" s="154"/>
      <c r="K326" s="154"/>
      <c r="L326" s="154"/>
      <c r="M326" s="154"/>
      <c r="N326" s="154"/>
      <c r="O326" s="154"/>
      <c r="P326" s="154"/>
      <c r="Q326" s="154"/>
      <c r="R326" s="154"/>
      <c r="S326" s="154"/>
      <c r="T326" s="154"/>
      <c r="U326" s="154"/>
      <c r="V326" s="155"/>
      <c r="W326" s="155"/>
    </row>
    <row r="327" spans="1:23" s="156" customFormat="1" x14ac:dyDescent="0.25">
      <c r="A327" s="113">
        <v>320</v>
      </c>
      <c r="B327" s="204"/>
      <c r="C327" s="157" t="s">
        <v>273</v>
      </c>
      <c r="D327" s="62"/>
      <c r="E327" s="153">
        <v>4</v>
      </c>
      <c r="F327" s="62" t="s">
        <v>129</v>
      </c>
      <c r="G327" s="62">
        <v>207</v>
      </c>
      <c r="H327" s="139">
        <f t="shared" si="14"/>
        <v>828</v>
      </c>
      <c r="I327" s="140"/>
      <c r="J327" s="154"/>
      <c r="K327" s="154"/>
      <c r="L327" s="154"/>
      <c r="M327" s="154"/>
      <c r="N327" s="154"/>
      <c r="O327" s="154"/>
      <c r="P327" s="154"/>
      <c r="Q327" s="154"/>
      <c r="R327" s="154"/>
      <c r="S327" s="154"/>
      <c r="T327" s="154"/>
      <c r="U327" s="154"/>
      <c r="V327" s="155"/>
      <c r="W327" s="155"/>
    </row>
    <row r="328" spans="1:23" s="156" customFormat="1" x14ac:dyDescent="0.25">
      <c r="A328" s="113">
        <v>321</v>
      </c>
      <c r="B328" s="204"/>
      <c r="C328" s="157" t="s">
        <v>274</v>
      </c>
      <c r="D328" s="62"/>
      <c r="E328" s="153">
        <v>2</v>
      </c>
      <c r="F328" s="62" t="s">
        <v>129</v>
      </c>
      <c r="G328" s="62">
        <v>5668</v>
      </c>
      <c r="H328" s="139">
        <f t="shared" si="14"/>
        <v>11336</v>
      </c>
      <c r="I328" s="140"/>
      <c r="J328" s="154"/>
      <c r="K328" s="154"/>
      <c r="L328" s="154"/>
      <c r="M328" s="154"/>
      <c r="N328" s="154"/>
      <c r="O328" s="154"/>
      <c r="P328" s="154"/>
      <c r="Q328" s="154"/>
      <c r="R328" s="154"/>
      <c r="S328" s="154"/>
      <c r="T328" s="154"/>
      <c r="U328" s="154"/>
      <c r="V328" s="155"/>
      <c r="W328" s="155"/>
    </row>
    <row r="329" spans="1:23" s="156" customFormat="1" x14ac:dyDescent="0.25">
      <c r="A329" s="113">
        <v>322</v>
      </c>
      <c r="B329" s="204"/>
      <c r="C329" s="157" t="s">
        <v>275</v>
      </c>
      <c r="D329" s="62"/>
      <c r="E329" s="153">
        <v>12</v>
      </c>
      <c r="F329" s="62" t="s">
        <v>129</v>
      </c>
      <c r="G329" s="62">
        <v>8505</v>
      </c>
      <c r="H329" s="139">
        <f t="shared" si="14"/>
        <v>102060</v>
      </c>
      <c r="I329" s="140"/>
      <c r="J329" s="154"/>
      <c r="K329" s="154"/>
      <c r="L329" s="154"/>
      <c r="M329" s="154"/>
      <c r="N329" s="154"/>
      <c r="O329" s="154"/>
      <c r="P329" s="154"/>
      <c r="Q329" s="154"/>
      <c r="R329" s="154"/>
      <c r="S329" s="154"/>
      <c r="T329" s="154"/>
      <c r="U329" s="154"/>
      <c r="V329" s="155"/>
      <c r="W329" s="155"/>
    </row>
    <row r="330" spans="1:23" s="156" customFormat="1" x14ac:dyDescent="0.25">
      <c r="A330" s="113">
        <v>323</v>
      </c>
      <c r="B330" s="204"/>
      <c r="C330" s="157" t="s">
        <v>276</v>
      </c>
      <c r="D330" s="62"/>
      <c r="E330" s="153">
        <v>2</v>
      </c>
      <c r="F330" s="62" t="s">
        <v>129</v>
      </c>
      <c r="G330" s="62">
        <v>24600</v>
      </c>
      <c r="H330" s="139">
        <f t="shared" si="14"/>
        <v>49200</v>
      </c>
      <c r="I330" s="140"/>
      <c r="J330" s="154"/>
      <c r="K330" s="154"/>
      <c r="L330" s="154"/>
      <c r="M330" s="154"/>
      <c r="N330" s="154"/>
      <c r="O330" s="154"/>
      <c r="P330" s="154"/>
      <c r="Q330" s="154"/>
      <c r="R330" s="154"/>
      <c r="S330" s="154"/>
      <c r="T330" s="154"/>
      <c r="U330" s="154"/>
      <c r="V330" s="155"/>
      <c r="W330" s="155"/>
    </row>
    <row r="331" spans="1:23" s="156" customFormat="1" x14ac:dyDescent="0.25">
      <c r="A331" s="113">
        <v>324</v>
      </c>
      <c r="B331" s="204"/>
      <c r="C331" s="157" t="s">
        <v>277</v>
      </c>
      <c r="D331" s="62"/>
      <c r="E331" s="153">
        <v>1</v>
      </c>
      <c r="F331" s="62" t="s">
        <v>130</v>
      </c>
      <c r="G331" s="62">
        <v>49800</v>
      </c>
      <c r="H331" s="139">
        <f t="shared" si="14"/>
        <v>49800</v>
      </c>
      <c r="I331" s="140"/>
      <c r="J331" s="154"/>
      <c r="K331" s="154"/>
      <c r="L331" s="154"/>
      <c r="M331" s="154"/>
      <c r="N331" s="154"/>
      <c r="O331" s="154"/>
      <c r="P331" s="154"/>
      <c r="Q331" s="154"/>
      <c r="R331" s="154"/>
      <c r="S331" s="154"/>
      <c r="T331" s="154"/>
      <c r="U331" s="154"/>
      <c r="V331" s="155"/>
      <c r="W331" s="155"/>
    </row>
    <row r="332" spans="1:23" s="156" customFormat="1" x14ac:dyDescent="0.25">
      <c r="A332" s="113">
        <v>325</v>
      </c>
      <c r="B332" s="204"/>
      <c r="C332" s="157" t="s">
        <v>184</v>
      </c>
      <c r="D332" s="62"/>
      <c r="E332" s="153">
        <v>2</v>
      </c>
      <c r="F332" s="62" t="s">
        <v>131</v>
      </c>
      <c r="G332" s="62">
        <v>10000</v>
      </c>
      <c r="H332" s="139">
        <f t="shared" si="14"/>
        <v>20000</v>
      </c>
      <c r="I332" s="140"/>
      <c r="J332" s="154"/>
      <c r="K332" s="154"/>
      <c r="L332" s="154"/>
      <c r="M332" s="154"/>
      <c r="N332" s="154"/>
      <c r="O332" s="154"/>
      <c r="P332" s="154"/>
      <c r="Q332" s="154"/>
      <c r="R332" s="154"/>
      <c r="S332" s="154"/>
      <c r="T332" s="154"/>
      <c r="U332" s="154"/>
      <c r="V332" s="155"/>
      <c r="W332" s="155"/>
    </row>
    <row r="333" spans="1:23" s="156" customFormat="1" x14ac:dyDescent="0.25">
      <c r="A333" s="113">
        <v>326</v>
      </c>
      <c r="B333" s="204"/>
      <c r="C333" s="157" t="s">
        <v>278</v>
      </c>
      <c r="D333" s="62"/>
      <c r="E333" s="153">
        <v>1</v>
      </c>
      <c r="F333" s="62" t="s">
        <v>131</v>
      </c>
      <c r="G333" s="62">
        <v>13995</v>
      </c>
      <c r="H333" s="139">
        <f t="shared" si="14"/>
        <v>13995</v>
      </c>
      <c r="I333" s="140"/>
      <c r="J333" s="154"/>
      <c r="K333" s="154"/>
      <c r="L333" s="154"/>
      <c r="M333" s="154"/>
      <c r="N333" s="154"/>
      <c r="O333" s="154"/>
      <c r="P333" s="154"/>
      <c r="Q333" s="154"/>
      <c r="R333" s="154"/>
      <c r="S333" s="154"/>
      <c r="T333" s="154"/>
      <c r="U333" s="154"/>
      <c r="V333" s="155"/>
      <c r="W333" s="155"/>
    </row>
    <row r="334" spans="1:23" s="156" customFormat="1" x14ac:dyDescent="0.25">
      <c r="A334" s="113">
        <v>327</v>
      </c>
      <c r="B334" s="163" t="s">
        <v>75</v>
      </c>
      <c r="C334" s="164" t="s">
        <v>279</v>
      </c>
      <c r="D334" s="160" t="s">
        <v>541</v>
      </c>
      <c r="E334" s="159">
        <v>4</v>
      </c>
      <c r="F334" s="160"/>
      <c r="G334" s="160">
        <f>SUM(H335:H345)</f>
        <v>835000</v>
      </c>
      <c r="H334" s="161">
        <f>G334*E334</f>
        <v>3340000</v>
      </c>
      <c r="I334" s="165" t="s">
        <v>40</v>
      </c>
      <c r="J334" s="162"/>
      <c r="K334" s="180">
        <v>1</v>
      </c>
      <c r="L334" s="180"/>
      <c r="M334" s="180"/>
      <c r="N334" s="180">
        <v>1</v>
      </c>
      <c r="O334" s="180"/>
      <c r="P334" s="180"/>
      <c r="Q334" s="180">
        <v>1</v>
      </c>
      <c r="R334" s="180"/>
      <c r="S334" s="180">
        <v>1</v>
      </c>
      <c r="T334" s="162"/>
      <c r="U334" s="162"/>
      <c r="V334" s="155"/>
      <c r="W334" s="155"/>
    </row>
    <row r="335" spans="1:23" s="156" customFormat="1" x14ac:dyDescent="0.25">
      <c r="A335" s="113">
        <v>328</v>
      </c>
      <c r="B335" s="204"/>
      <c r="C335" s="157" t="s">
        <v>280</v>
      </c>
      <c r="D335" s="62"/>
      <c r="E335" s="153">
        <v>3</v>
      </c>
      <c r="F335" s="62" t="s">
        <v>129</v>
      </c>
      <c r="G335" s="62">
        <v>35800</v>
      </c>
      <c r="H335" s="139">
        <f>G335*E335</f>
        <v>107400</v>
      </c>
      <c r="I335" s="139"/>
      <c r="J335" s="154"/>
      <c r="K335" s="154"/>
      <c r="L335" s="154"/>
      <c r="M335" s="154"/>
      <c r="N335" s="154"/>
      <c r="O335" s="154"/>
      <c r="P335" s="154"/>
      <c r="Q335" s="154"/>
      <c r="R335" s="154"/>
      <c r="S335" s="154"/>
      <c r="T335" s="154"/>
      <c r="U335" s="154"/>
      <c r="V335" s="155"/>
      <c r="W335" s="155"/>
    </row>
    <row r="336" spans="1:23" s="156" customFormat="1" x14ac:dyDescent="0.25">
      <c r="A336" s="113">
        <v>329</v>
      </c>
      <c r="B336" s="204"/>
      <c r="C336" s="157" t="s">
        <v>281</v>
      </c>
      <c r="D336" s="62"/>
      <c r="E336" s="153">
        <v>3</v>
      </c>
      <c r="F336" s="62" t="s">
        <v>129</v>
      </c>
      <c r="G336" s="62">
        <v>49550</v>
      </c>
      <c r="H336" s="139">
        <f t="shared" ref="H336:H345" si="15">G336*E336</f>
        <v>148650</v>
      </c>
      <c r="I336" s="139"/>
      <c r="J336" s="154"/>
      <c r="K336" s="154"/>
      <c r="L336" s="154"/>
      <c r="M336" s="154"/>
      <c r="N336" s="154"/>
      <c r="O336" s="154"/>
      <c r="P336" s="154"/>
      <c r="Q336" s="154"/>
      <c r="R336" s="154"/>
      <c r="S336" s="154"/>
      <c r="T336" s="154"/>
      <c r="U336" s="154"/>
      <c r="V336" s="155"/>
      <c r="W336" s="155"/>
    </row>
    <row r="337" spans="1:23" s="156" customFormat="1" x14ac:dyDescent="0.25">
      <c r="A337" s="113">
        <v>330</v>
      </c>
      <c r="B337" s="204"/>
      <c r="C337" s="157" t="s">
        <v>282</v>
      </c>
      <c r="D337" s="62"/>
      <c r="E337" s="153">
        <v>3</v>
      </c>
      <c r="F337" s="62" t="s">
        <v>129</v>
      </c>
      <c r="G337" s="62">
        <v>3815</v>
      </c>
      <c r="H337" s="139">
        <f t="shared" si="15"/>
        <v>11445</v>
      </c>
      <c r="I337" s="139"/>
      <c r="J337" s="154"/>
      <c r="K337" s="154"/>
      <c r="L337" s="154"/>
      <c r="M337" s="154"/>
      <c r="N337" s="154"/>
      <c r="O337" s="154"/>
      <c r="P337" s="154"/>
      <c r="Q337" s="154"/>
      <c r="R337" s="154"/>
      <c r="S337" s="154"/>
      <c r="T337" s="154"/>
      <c r="U337" s="154"/>
      <c r="V337" s="155"/>
      <c r="W337" s="155"/>
    </row>
    <row r="338" spans="1:23" s="156" customFormat="1" x14ac:dyDescent="0.25">
      <c r="A338" s="113">
        <v>331</v>
      </c>
      <c r="B338" s="204"/>
      <c r="C338" s="157" t="s">
        <v>283</v>
      </c>
      <c r="D338" s="62"/>
      <c r="E338" s="153">
        <v>1</v>
      </c>
      <c r="F338" s="62" t="s">
        <v>131</v>
      </c>
      <c r="G338" s="62">
        <v>25800</v>
      </c>
      <c r="H338" s="139">
        <f t="shared" si="15"/>
        <v>25800</v>
      </c>
      <c r="I338" s="140"/>
      <c r="J338" s="154"/>
      <c r="K338" s="154"/>
      <c r="L338" s="154"/>
      <c r="M338" s="154"/>
      <c r="N338" s="154"/>
      <c r="O338" s="154"/>
      <c r="P338" s="154"/>
      <c r="Q338" s="154"/>
      <c r="R338" s="154"/>
      <c r="S338" s="154"/>
      <c r="T338" s="154"/>
      <c r="U338" s="154"/>
      <c r="V338" s="155"/>
      <c r="W338" s="155"/>
    </row>
    <row r="339" spans="1:23" s="156" customFormat="1" x14ac:dyDescent="0.25">
      <c r="A339" s="113">
        <v>332</v>
      </c>
      <c r="B339" s="204"/>
      <c r="C339" s="157" t="s">
        <v>284</v>
      </c>
      <c r="D339" s="62"/>
      <c r="E339" s="153">
        <v>3</v>
      </c>
      <c r="F339" s="62" t="s">
        <v>129</v>
      </c>
      <c r="G339" s="62">
        <v>32050</v>
      </c>
      <c r="H339" s="139">
        <f t="shared" si="15"/>
        <v>96150</v>
      </c>
      <c r="I339" s="140"/>
      <c r="J339" s="154"/>
      <c r="K339" s="154"/>
      <c r="L339" s="154"/>
      <c r="M339" s="154"/>
      <c r="N339" s="154"/>
      <c r="O339" s="154"/>
      <c r="P339" s="154"/>
      <c r="Q339" s="154"/>
      <c r="R339" s="154"/>
      <c r="S339" s="154"/>
      <c r="T339" s="154"/>
      <c r="U339" s="154"/>
      <c r="V339" s="155"/>
      <c r="W339" s="155"/>
    </row>
    <row r="340" spans="1:23" s="156" customFormat="1" x14ac:dyDescent="0.25">
      <c r="A340" s="113">
        <v>333</v>
      </c>
      <c r="B340" s="204"/>
      <c r="C340" s="157" t="s">
        <v>285</v>
      </c>
      <c r="D340" s="62"/>
      <c r="E340" s="153">
        <v>3</v>
      </c>
      <c r="F340" s="62" t="s">
        <v>130</v>
      </c>
      <c r="G340" s="62">
        <v>25600</v>
      </c>
      <c r="H340" s="139">
        <f t="shared" si="15"/>
        <v>76800</v>
      </c>
      <c r="I340" s="140"/>
      <c r="J340" s="154"/>
      <c r="K340" s="154"/>
      <c r="L340" s="154"/>
      <c r="M340" s="154"/>
      <c r="N340" s="154"/>
      <c r="O340" s="154"/>
      <c r="P340" s="154"/>
      <c r="Q340" s="154"/>
      <c r="R340" s="154"/>
      <c r="S340" s="154"/>
      <c r="T340" s="154"/>
      <c r="U340" s="154"/>
      <c r="V340" s="155"/>
      <c r="W340" s="155"/>
    </row>
    <row r="341" spans="1:23" s="156" customFormat="1" x14ac:dyDescent="0.25">
      <c r="A341" s="113">
        <v>334</v>
      </c>
      <c r="B341" s="204"/>
      <c r="C341" s="157" t="s">
        <v>286</v>
      </c>
      <c r="D341" s="62"/>
      <c r="E341" s="153">
        <v>3</v>
      </c>
      <c r="F341" s="62" t="s">
        <v>129</v>
      </c>
      <c r="G341" s="62">
        <v>24600</v>
      </c>
      <c r="H341" s="139">
        <f t="shared" si="15"/>
        <v>73800</v>
      </c>
      <c r="I341" s="140"/>
      <c r="J341" s="154"/>
      <c r="K341" s="154"/>
      <c r="L341" s="154"/>
      <c r="M341" s="154"/>
      <c r="N341" s="154"/>
      <c r="O341" s="154"/>
      <c r="P341" s="154"/>
      <c r="Q341" s="154"/>
      <c r="R341" s="154"/>
      <c r="S341" s="154"/>
      <c r="T341" s="154"/>
      <c r="U341" s="154"/>
      <c r="V341" s="155"/>
      <c r="W341" s="155"/>
    </row>
    <row r="342" spans="1:23" s="156" customFormat="1" x14ac:dyDescent="0.25">
      <c r="A342" s="113">
        <v>335</v>
      </c>
      <c r="B342" s="204"/>
      <c r="C342" s="157" t="s">
        <v>287</v>
      </c>
      <c r="D342" s="62"/>
      <c r="E342" s="153">
        <v>1</v>
      </c>
      <c r="F342" s="62" t="s">
        <v>131</v>
      </c>
      <c r="G342" s="62">
        <v>11000</v>
      </c>
      <c r="H342" s="139">
        <f t="shared" si="15"/>
        <v>11000</v>
      </c>
      <c r="I342" s="140"/>
      <c r="J342" s="154"/>
      <c r="K342" s="154"/>
      <c r="L342" s="154"/>
      <c r="M342" s="154"/>
      <c r="N342" s="154"/>
      <c r="O342" s="154"/>
      <c r="P342" s="154"/>
      <c r="Q342" s="154"/>
      <c r="R342" s="154"/>
      <c r="S342" s="154"/>
      <c r="T342" s="154"/>
      <c r="U342" s="154"/>
      <c r="V342" s="155"/>
      <c r="W342" s="155"/>
    </row>
    <row r="343" spans="1:23" s="156" customFormat="1" x14ac:dyDescent="0.25">
      <c r="A343" s="113">
        <v>336</v>
      </c>
      <c r="B343" s="204"/>
      <c r="C343" s="157" t="s">
        <v>288</v>
      </c>
      <c r="D343" s="62"/>
      <c r="E343" s="153">
        <v>4</v>
      </c>
      <c r="F343" s="62" t="s">
        <v>129</v>
      </c>
      <c r="G343" s="62">
        <v>46716.25</v>
      </c>
      <c r="H343" s="139">
        <f t="shared" si="15"/>
        <v>186865</v>
      </c>
      <c r="I343" s="140"/>
      <c r="J343" s="154"/>
      <c r="K343" s="154"/>
      <c r="L343" s="154"/>
      <c r="M343" s="154"/>
      <c r="N343" s="154"/>
      <c r="O343" s="154"/>
      <c r="P343" s="154"/>
      <c r="Q343" s="154"/>
      <c r="R343" s="154"/>
      <c r="S343" s="154"/>
      <c r="T343" s="154"/>
      <c r="U343" s="154"/>
      <c r="V343" s="155"/>
      <c r="W343" s="155"/>
    </row>
    <row r="344" spans="1:23" s="156" customFormat="1" x14ac:dyDescent="0.25">
      <c r="A344" s="113">
        <v>337</v>
      </c>
      <c r="B344" s="204"/>
      <c r="C344" s="157" t="s">
        <v>289</v>
      </c>
      <c r="D344" s="62"/>
      <c r="E344" s="153">
        <v>6</v>
      </c>
      <c r="F344" s="62" t="s">
        <v>129</v>
      </c>
      <c r="G344" s="62">
        <v>13995</v>
      </c>
      <c r="H344" s="139">
        <f t="shared" si="15"/>
        <v>83970</v>
      </c>
      <c r="I344" s="140"/>
      <c r="J344" s="154"/>
      <c r="K344" s="154"/>
      <c r="L344" s="154"/>
      <c r="M344" s="154"/>
      <c r="N344" s="154"/>
      <c r="O344" s="154"/>
      <c r="P344" s="154"/>
      <c r="Q344" s="154"/>
      <c r="R344" s="154"/>
      <c r="S344" s="154"/>
      <c r="T344" s="154"/>
      <c r="U344" s="154"/>
      <c r="V344" s="155"/>
      <c r="W344" s="155"/>
    </row>
    <row r="345" spans="1:23" s="156" customFormat="1" x14ac:dyDescent="0.25">
      <c r="A345" s="113">
        <v>338</v>
      </c>
      <c r="B345" s="204"/>
      <c r="C345" s="157" t="s">
        <v>290</v>
      </c>
      <c r="D345" s="62"/>
      <c r="E345" s="153">
        <v>8</v>
      </c>
      <c r="F345" s="62" t="s">
        <v>129</v>
      </c>
      <c r="G345" s="62">
        <v>1640</v>
      </c>
      <c r="H345" s="139">
        <f t="shared" si="15"/>
        <v>13120</v>
      </c>
      <c r="I345" s="140"/>
      <c r="J345" s="154"/>
      <c r="K345" s="154"/>
      <c r="L345" s="154"/>
      <c r="M345" s="154"/>
      <c r="N345" s="154"/>
      <c r="O345" s="154"/>
      <c r="P345" s="154"/>
      <c r="Q345" s="154"/>
      <c r="R345" s="154"/>
      <c r="S345" s="154"/>
      <c r="T345" s="154"/>
      <c r="U345" s="154"/>
      <c r="V345" s="155"/>
      <c r="W345" s="155"/>
    </row>
    <row r="346" spans="1:23" s="156" customFormat="1" ht="25.5" x14ac:dyDescent="0.25">
      <c r="A346" s="113">
        <v>339</v>
      </c>
      <c r="B346" s="163" t="s">
        <v>75</v>
      </c>
      <c r="C346" s="158" t="s">
        <v>297</v>
      </c>
      <c r="D346" s="160" t="s">
        <v>541</v>
      </c>
      <c r="E346" s="159">
        <v>2</v>
      </c>
      <c r="F346" s="160"/>
      <c r="G346" s="160">
        <f>SUM(H347:H349)</f>
        <v>500000</v>
      </c>
      <c r="H346" s="161">
        <f>G346*E346</f>
        <v>1000000</v>
      </c>
      <c r="I346" s="165" t="s">
        <v>40</v>
      </c>
      <c r="J346" s="162"/>
      <c r="K346" s="162"/>
      <c r="L346" s="180"/>
      <c r="M346" s="180">
        <v>1</v>
      </c>
      <c r="N346" s="180"/>
      <c r="O346" s="180"/>
      <c r="P346" s="180">
        <v>1</v>
      </c>
      <c r="Q346" s="180"/>
      <c r="R346" s="162"/>
      <c r="S346" s="162"/>
      <c r="T346" s="162"/>
      <c r="U346" s="162"/>
      <c r="V346" s="155"/>
      <c r="W346" s="155"/>
    </row>
    <row r="347" spans="1:23" s="156" customFormat="1" x14ac:dyDescent="0.25">
      <c r="A347" s="113">
        <v>340</v>
      </c>
      <c r="B347" s="204"/>
      <c r="C347" s="157" t="s">
        <v>298</v>
      </c>
      <c r="D347" s="62"/>
      <c r="E347" s="153">
        <v>6</v>
      </c>
      <c r="F347" s="62" t="s">
        <v>147</v>
      </c>
      <c r="G347" s="62">
        <v>45350</v>
      </c>
      <c r="H347" s="139">
        <f>G347*E347</f>
        <v>272100</v>
      </c>
      <c r="I347" s="166"/>
      <c r="J347" s="154"/>
      <c r="K347" s="154"/>
      <c r="L347" s="154"/>
      <c r="M347" s="154"/>
      <c r="N347" s="154"/>
      <c r="O347" s="154"/>
      <c r="P347" s="154"/>
      <c r="Q347" s="154"/>
      <c r="R347" s="154"/>
      <c r="S347" s="154"/>
      <c r="T347" s="154"/>
      <c r="U347" s="154"/>
      <c r="V347" s="155"/>
      <c r="W347" s="155"/>
    </row>
    <row r="348" spans="1:23" s="156" customFormat="1" x14ac:dyDescent="0.25">
      <c r="A348" s="113">
        <v>341</v>
      </c>
      <c r="B348" s="204"/>
      <c r="C348" s="157" t="s">
        <v>299</v>
      </c>
      <c r="D348" s="62"/>
      <c r="E348" s="153">
        <v>6</v>
      </c>
      <c r="F348" s="62" t="s">
        <v>301</v>
      </c>
      <c r="G348" s="62">
        <v>34150</v>
      </c>
      <c r="H348" s="139">
        <f t="shared" ref="H348:H349" si="16">G348*E348</f>
        <v>204900</v>
      </c>
      <c r="I348" s="166"/>
      <c r="J348" s="154"/>
      <c r="K348" s="154"/>
      <c r="L348" s="154"/>
      <c r="M348" s="154"/>
      <c r="N348" s="154"/>
      <c r="O348" s="154"/>
      <c r="P348" s="154"/>
      <c r="Q348" s="154"/>
      <c r="R348" s="154"/>
      <c r="S348" s="154"/>
      <c r="T348" s="154"/>
      <c r="U348" s="154"/>
      <c r="V348" s="155"/>
      <c r="W348" s="155"/>
    </row>
    <row r="349" spans="1:23" s="156" customFormat="1" x14ac:dyDescent="0.25">
      <c r="A349" s="113">
        <v>342</v>
      </c>
      <c r="B349" s="204"/>
      <c r="C349" s="157" t="s">
        <v>300</v>
      </c>
      <c r="D349" s="62"/>
      <c r="E349" s="153">
        <v>10</v>
      </c>
      <c r="F349" s="62" t="s">
        <v>129</v>
      </c>
      <c r="G349" s="62">
        <v>2300</v>
      </c>
      <c r="H349" s="139">
        <f t="shared" si="16"/>
        <v>23000</v>
      </c>
      <c r="I349" s="166"/>
      <c r="J349" s="154"/>
      <c r="K349" s="154"/>
      <c r="L349" s="154"/>
      <c r="M349" s="154"/>
      <c r="N349" s="154"/>
      <c r="O349" s="154"/>
      <c r="P349" s="154"/>
      <c r="Q349" s="154"/>
      <c r="R349" s="154"/>
      <c r="S349" s="154"/>
      <c r="T349" s="154"/>
      <c r="U349" s="154"/>
      <c r="V349" s="155"/>
      <c r="W349" s="155"/>
    </row>
    <row r="350" spans="1:23" s="156" customFormat="1" x14ac:dyDescent="0.25">
      <c r="A350" s="113">
        <v>343</v>
      </c>
      <c r="B350" s="163" t="s">
        <v>75</v>
      </c>
      <c r="C350" s="164" t="s">
        <v>302</v>
      </c>
      <c r="D350" s="160" t="s">
        <v>542</v>
      </c>
      <c r="E350" s="159"/>
      <c r="F350" s="160"/>
      <c r="G350" s="160"/>
      <c r="H350" s="161">
        <f>SUM(H351:H361)</f>
        <v>964000</v>
      </c>
      <c r="I350" s="165" t="s">
        <v>40</v>
      </c>
      <c r="J350" s="162"/>
      <c r="K350" s="162"/>
      <c r="L350" s="180">
        <v>1</v>
      </c>
      <c r="M350" s="162"/>
      <c r="N350" s="162"/>
      <c r="O350" s="162"/>
      <c r="P350" s="162"/>
      <c r="Q350" s="162"/>
      <c r="R350" s="162"/>
      <c r="S350" s="162"/>
      <c r="T350" s="162"/>
      <c r="U350" s="162"/>
      <c r="V350" s="155"/>
      <c r="W350" s="155"/>
    </row>
    <row r="351" spans="1:23" s="156" customFormat="1" x14ac:dyDescent="0.25">
      <c r="A351" s="113">
        <v>344</v>
      </c>
      <c r="B351" s="204"/>
      <c r="C351" s="157" t="s">
        <v>288</v>
      </c>
      <c r="D351" s="62"/>
      <c r="E351" s="153">
        <v>5</v>
      </c>
      <c r="F351" s="62" t="s">
        <v>129</v>
      </c>
      <c r="G351" s="62">
        <v>43809.4</v>
      </c>
      <c r="H351" s="139">
        <f>G351*E351</f>
        <v>219047</v>
      </c>
      <c r="I351" s="166"/>
      <c r="J351" s="154"/>
      <c r="K351" s="154"/>
      <c r="L351" s="154"/>
      <c r="M351" s="154"/>
      <c r="N351" s="154"/>
      <c r="O351" s="154"/>
      <c r="P351" s="154"/>
      <c r="Q351" s="154"/>
      <c r="R351" s="154"/>
      <c r="S351" s="154"/>
      <c r="T351" s="154"/>
      <c r="U351" s="154"/>
      <c r="V351" s="155"/>
      <c r="W351" s="155"/>
    </row>
    <row r="352" spans="1:23" s="156" customFormat="1" x14ac:dyDescent="0.25">
      <c r="A352" s="113">
        <v>345</v>
      </c>
      <c r="B352" s="204"/>
      <c r="C352" s="157" t="s">
        <v>280</v>
      </c>
      <c r="D352" s="62"/>
      <c r="E352" s="153">
        <v>2</v>
      </c>
      <c r="F352" s="62" t="s">
        <v>129</v>
      </c>
      <c r="G352" s="62">
        <v>40500</v>
      </c>
      <c r="H352" s="139">
        <f t="shared" ref="H352:H361" si="17">G352*E352</f>
        <v>81000</v>
      </c>
      <c r="I352" s="166"/>
      <c r="J352" s="154"/>
      <c r="K352" s="154"/>
      <c r="L352" s="154"/>
      <c r="M352" s="154"/>
      <c r="N352" s="154"/>
      <c r="O352" s="154"/>
      <c r="P352" s="154"/>
      <c r="Q352" s="154"/>
      <c r="R352" s="154"/>
      <c r="S352" s="154"/>
      <c r="T352" s="154"/>
      <c r="U352" s="154"/>
      <c r="V352" s="155"/>
      <c r="W352" s="155"/>
    </row>
    <row r="353" spans="1:23" s="156" customFormat="1" x14ac:dyDescent="0.25">
      <c r="A353" s="113">
        <v>346</v>
      </c>
      <c r="B353" s="204"/>
      <c r="C353" s="157" t="s">
        <v>303</v>
      </c>
      <c r="D353" s="62"/>
      <c r="E353" s="153">
        <v>4</v>
      </c>
      <c r="F353" s="62" t="s">
        <v>129</v>
      </c>
      <c r="G353" s="62">
        <v>49550</v>
      </c>
      <c r="H353" s="139">
        <f t="shared" si="17"/>
        <v>198200</v>
      </c>
      <c r="I353" s="166"/>
      <c r="J353" s="154"/>
      <c r="K353" s="154"/>
      <c r="L353" s="154"/>
      <c r="M353" s="154"/>
      <c r="N353" s="154"/>
      <c r="O353" s="154"/>
      <c r="P353" s="154"/>
      <c r="Q353" s="154"/>
      <c r="R353" s="154"/>
      <c r="S353" s="154"/>
      <c r="T353" s="154"/>
      <c r="U353" s="154"/>
      <c r="V353" s="155"/>
      <c r="W353" s="155"/>
    </row>
    <row r="354" spans="1:23" s="156" customFormat="1" x14ac:dyDescent="0.25">
      <c r="A354" s="113">
        <v>347</v>
      </c>
      <c r="B354" s="204"/>
      <c r="C354" s="157" t="s">
        <v>282</v>
      </c>
      <c r="D354" s="62"/>
      <c r="E354" s="153">
        <v>4</v>
      </c>
      <c r="F354" s="62" t="s">
        <v>129</v>
      </c>
      <c r="G354" s="62">
        <v>3815</v>
      </c>
      <c r="H354" s="139">
        <f t="shared" si="17"/>
        <v>15260</v>
      </c>
      <c r="I354" s="166"/>
      <c r="J354" s="154"/>
      <c r="K354" s="154"/>
      <c r="L354" s="154"/>
      <c r="M354" s="154"/>
      <c r="N354" s="154"/>
      <c r="O354" s="154"/>
      <c r="P354" s="154"/>
      <c r="Q354" s="154"/>
      <c r="R354" s="154"/>
      <c r="S354" s="154"/>
      <c r="T354" s="154"/>
      <c r="U354" s="154"/>
      <c r="V354" s="155"/>
      <c r="W354" s="155"/>
    </row>
    <row r="355" spans="1:23" s="156" customFormat="1" x14ac:dyDescent="0.25">
      <c r="A355" s="113">
        <v>348</v>
      </c>
      <c r="B355" s="204"/>
      <c r="C355" s="157" t="s">
        <v>283</v>
      </c>
      <c r="D355" s="62"/>
      <c r="E355" s="153">
        <v>1</v>
      </c>
      <c r="F355" s="62" t="s">
        <v>131</v>
      </c>
      <c r="G355" s="62">
        <v>25800</v>
      </c>
      <c r="H355" s="139">
        <f t="shared" si="17"/>
        <v>25800</v>
      </c>
      <c r="I355" s="166"/>
      <c r="J355" s="154"/>
      <c r="K355" s="154"/>
      <c r="L355" s="154"/>
      <c r="M355" s="154"/>
      <c r="N355" s="154"/>
      <c r="O355" s="154"/>
      <c r="P355" s="154"/>
      <c r="Q355" s="154"/>
      <c r="R355" s="154"/>
      <c r="S355" s="154"/>
      <c r="T355" s="154"/>
      <c r="U355" s="154"/>
      <c r="V355" s="155"/>
      <c r="W355" s="155"/>
    </row>
    <row r="356" spans="1:23" s="156" customFormat="1" x14ac:dyDescent="0.25">
      <c r="A356" s="113">
        <v>349</v>
      </c>
      <c r="B356" s="204"/>
      <c r="C356" s="157" t="s">
        <v>284</v>
      </c>
      <c r="D356" s="62"/>
      <c r="E356" s="153">
        <v>5</v>
      </c>
      <c r="F356" s="62" t="s">
        <v>129</v>
      </c>
      <c r="G356" s="62">
        <v>32050</v>
      </c>
      <c r="H356" s="139">
        <f t="shared" si="17"/>
        <v>160250</v>
      </c>
      <c r="I356" s="166"/>
      <c r="J356" s="154"/>
      <c r="K356" s="154"/>
      <c r="L356" s="154"/>
      <c r="M356" s="154"/>
      <c r="N356" s="154"/>
      <c r="O356" s="154"/>
      <c r="P356" s="154"/>
      <c r="Q356" s="154"/>
      <c r="R356" s="154"/>
      <c r="S356" s="154"/>
      <c r="T356" s="154"/>
      <c r="U356" s="154"/>
      <c r="V356" s="155"/>
      <c r="W356" s="155"/>
    </row>
    <row r="357" spans="1:23" s="156" customFormat="1" x14ac:dyDescent="0.25">
      <c r="A357" s="113">
        <v>350</v>
      </c>
      <c r="B357" s="204"/>
      <c r="C357" s="157" t="s">
        <v>285</v>
      </c>
      <c r="D357" s="62"/>
      <c r="E357" s="153">
        <v>5</v>
      </c>
      <c r="F357" s="62" t="s">
        <v>130</v>
      </c>
      <c r="G357" s="62">
        <v>25600</v>
      </c>
      <c r="H357" s="139">
        <f t="shared" si="17"/>
        <v>128000</v>
      </c>
      <c r="I357" s="166"/>
      <c r="J357" s="154"/>
      <c r="K357" s="154"/>
      <c r="L357" s="154"/>
      <c r="M357" s="154"/>
      <c r="N357" s="154"/>
      <c r="O357" s="154"/>
      <c r="P357" s="154"/>
      <c r="Q357" s="154"/>
      <c r="R357" s="154"/>
      <c r="S357" s="154"/>
      <c r="T357" s="154"/>
      <c r="U357" s="154"/>
      <c r="V357" s="155"/>
      <c r="W357" s="155"/>
    </row>
    <row r="358" spans="1:23" s="156" customFormat="1" x14ac:dyDescent="0.25">
      <c r="A358" s="113">
        <v>351</v>
      </c>
      <c r="B358" s="204"/>
      <c r="C358" s="157" t="s">
        <v>287</v>
      </c>
      <c r="D358" s="62"/>
      <c r="E358" s="153">
        <v>1</v>
      </c>
      <c r="F358" s="62" t="s">
        <v>131</v>
      </c>
      <c r="G358" s="62">
        <v>10928</v>
      </c>
      <c r="H358" s="139">
        <f t="shared" si="17"/>
        <v>10928</v>
      </c>
      <c r="I358" s="166"/>
      <c r="J358" s="154"/>
      <c r="K358" s="154"/>
      <c r="L358" s="154"/>
      <c r="M358" s="154"/>
      <c r="N358" s="154"/>
      <c r="O358" s="154"/>
      <c r="P358" s="154"/>
      <c r="Q358" s="154"/>
      <c r="R358" s="154"/>
      <c r="S358" s="154"/>
      <c r="T358" s="154"/>
      <c r="U358" s="154"/>
      <c r="V358" s="155"/>
      <c r="W358" s="155"/>
    </row>
    <row r="359" spans="1:23" s="156" customFormat="1" x14ac:dyDescent="0.25">
      <c r="A359" s="113">
        <v>352</v>
      </c>
      <c r="B359" s="204"/>
      <c r="C359" s="157" t="s">
        <v>304</v>
      </c>
      <c r="D359" s="62"/>
      <c r="E359" s="153">
        <v>1</v>
      </c>
      <c r="F359" s="62" t="s">
        <v>131</v>
      </c>
      <c r="G359" s="62">
        <v>13995</v>
      </c>
      <c r="H359" s="139">
        <f t="shared" si="17"/>
        <v>13995</v>
      </c>
      <c r="I359" s="166"/>
      <c r="J359" s="154"/>
      <c r="K359" s="154"/>
      <c r="L359" s="154"/>
      <c r="M359" s="154"/>
      <c r="N359" s="154"/>
      <c r="O359" s="154"/>
      <c r="P359" s="154"/>
      <c r="Q359" s="154"/>
      <c r="R359" s="154"/>
      <c r="S359" s="154"/>
      <c r="T359" s="154"/>
      <c r="U359" s="154"/>
      <c r="V359" s="155"/>
      <c r="W359" s="155"/>
    </row>
    <row r="360" spans="1:23" s="156" customFormat="1" x14ac:dyDescent="0.25">
      <c r="A360" s="113">
        <v>353</v>
      </c>
      <c r="B360" s="204"/>
      <c r="C360" s="157" t="s">
        <v>290</v>
      </c>
      <c r="D360" s="62"/>
      <c r="E360" s="153">
        <v>8</v>
      </c>
      <c r="F360" s="62" t="s">
        <v>129</v>
      </c>
      <c r="G360" s="62">
        <v>1640</v>
      </c>
      <c r="H360" s="139">
        <f t="shared" si="17"/>
        <v>13120</v>
      </c>
      <c r="I360" s="166"/>
      <c r="J360" s="154"/>
      <c r="K360" s="154"/>
      <c r="L360" s="154"/>
      <c r="M360" s="154"/>
      <c r="N360" s="154"/>
      <c r="O360" s="154"/>
      <c r="P360" s="154"/>
      <c r="Q360" s="154"/>
      <c r="R360" s="154"/>
      <c r="S360" s="154"/>
      <c r="T360" s="154"/>
      <c r="U360" s="154"/>
      <c r="V360" s="155"/>
      <c r="W360" s="155"/>
    </row>
    <row r="361" spans="1:23" s="156" customFormat="1" x14ac:dyDescent="0.25">
      <c r="A361" s="113">
        <v>354</v>
      </c>
      <c r="B361" s="204"/>
      <c r="C361" s="157" t="s">
        <v>286</v>
      </c>
      <c r="D361" s="62"/>
      <c r="E361" s="153">
        <v>4</v>
      </c>
      <c r="F361" s="62" t="s">
        <v>129</v>
      </c>
      <c r="G361" s="62">
        <v>24600</v>
      </c>
      <c r="H361" s="139">
        <f t="shared" si="17"/>
        <v>98400</v>
      </c>
      <c r="I361" s="166"/>
      <c r="J361" s="154"/>
      <c r="K361" s="154"/>
      <c r="L361" s="154"/>
      <c r="M361" s="154"/>
      <c r="N361" s="154"/>
      <c r="O361" s="154"/>
      <c r="P361" s="154"/>
      <c r="Q361" s="154"/>
      <c r="R361" s="154"/>
      <c r="S361" s="154"/>
      <c r="T361" s="154"/>
      <c r="U361" s="154"/>
      <c r="V361" s="155"/>
      <c r="W361" s="155"/>
    </row>
    <row r="362" spans="1:23" s="156" customFormat="1" ht="25.5" x14ac:dyDescent="0.25">
      <c r="A362" s="113">
        <v>355</v>
      </c>
      <c r="B362" s="163" t="s">
        <v>75</v>
      </c>
      <c r="C362" s="158" t="s">
        <v>305</v>
      </c>
      <c r="D362" s="160" t="s">
        <v>541</v>
      </c>
      <c r="E362" s="159">
        <v>4</v>
      </c>
      <c r="F362" s="160"/>
      <c r="G362" s="160">
        <f>SUM(H363:H375)</f>
        <v>360000</v>
      </c>
      <c r="H362" s="161">
        <f>G362*E362</f>
        <v>1440000</v>
      </c>
      <c r="I362" s="165" t="s">
        <v>40</v>
      </c>
      <c r="J362" s="180"/>
      <c r="K362" s="180">
        <v>1</v>
      </c>
      <c r="L362" s="180"/>
      <c r="M362" s="180"/>
      <c r="N362" s="180">
        <v>1</v>
      </c>
      <c r="O362" s="180"/>
      <c r="P362" s="180"/>
      <c r="Q362" s="180">
        <v>1</v>
      </c>
      <c r="R362" s="180"/>
      <c r="S362" s="180">
        <v>1</v>
      </c>
      <c r="T362" s="162"/>
      <c r="U362" s="162"/>
      <c r="V362" s="155"/>
      <c r="W362" s="155"/>
    </row>
    <row r="363" spans="1:23" s="156" customFormat="1" x14ac:dyDescent="0.25">
      <c r="A363" s="113">
        <v>356</v>
      </c>
      <c r="B363" s="204"/>
      <c r="C363" s="157" t="s">
        <v>306</v>
      </c>
      <c r="D363" s="62"/>
      <c r="E363" s="153">
        <v>1</v>
      </c>
      <c r="F363" s="62" t="s">
        <v>309</v>
      </c>
      <c r="G363" s="62">
        <v>49800</v>
      </c>
      <c r="H363" s="139">
        <f>G363*E363</f>
        <v>49800</v>
      </c>
      <c r="I363" s="140"/>
      <c r="J363" s="154"/>
      <c r="K363" s="154"/>
      <c r="L363" s="154"/>
      <c r="M363" s="154"/>
      <c r="N363" s="154"/>
      <c r="O363" s="154"/>
      <c r="P363" s="154"/>
      <c r="Q363" s="154"/>
      <c r="R363" s="154"/>
      <c r="S363" s="154"/>
      <c r="T363" s="154"/>
      <c r="U363" s="154"/>
      <c r="V363" s="155"/>
      <c r="W363" s="155"/>
    </row>
    <row r="364" spans="1:23" s="156" customFormat="1" x14ac:dyDescent="0.25">
      <c r="A364" s="113">
        <v>357</v>
      </c>
      <c r="B364" s="204"/>
      <c r="C364" s="157" t="s">
        <v>195</v>
      </c>
      <c r="D364" s="62"/>
      <c r="E364" s="153">
        <v>1</v>
      </c>
      <c r="F364" s="62" t="s">
        <v>309</v>
      </c>
      <c r="G364" s="62">
        <v>48500</v>
      </c>
      <c r="H364" s="139">
        <f t="shared" ref="H364:H375" si="18">G364*E364</f>
        <v>48500</v>
      </c>
      <c r="I364" s="140"/>
      <c r="J364" s="154"/>
      <c r="K364" s="154"/>
      <c r="L364" s="154"/>
      <c r="M364" s="154"/>
      <c r="N364" s="154"/>
      <c r="O364" s="154"/>
      <c r="P364" s="154"/>
      <c r="Q364" s="154"/>
      <c r="R364" s="154"/>
      <c r="S364" s="154"/>
      <c r="T364" s="154"/>
      <c r="U364" s="154"/>
      <c r="V364" s="155"/>
      <c r="W364" s="155"/>
    </row>
    <row r="365" spans="1:23" s="156" customFormat="1" x14ac:dyDescent="0.25">
      <c r="A365" s="113">
        <v>358</v>
      </c>
      <c r="B365" s="204"/>
      <c r="C365" s="157" t="s">
        <v>184</v>
      </c>
      <c r="D365" s="62"/>
      <c r="E365" s="153">
        <v>1</v>
      </c>
      <c r="F365" s="62" t="s">
        <v>309</v>
      </c>
      <c r="G365" s="62">
        <v>10000</v>
      </c>
      <c r="H365" s="139">
        <f t="shared" si="18"/>
        <v>10000</v>
      </c>
      <c r="I365" s="140"/>
      <c r="J365" s="154"/>
      <c r="K365" s="154"/>
      <c r="L365" s="154"/>
      <c r="M365" s="154"/>
      <c r="N365" s="154"/>
      <c r="O365" s="154"/>
      <c r="P365" s="154"/>
      <c r="Q365" s="154"/>
      <c r="R365" s="154"/>
      <c r="S365" s="154"/>
      <c r="T365" s="154"/>
      <c r="U365" s="154"/>
      <c r="V365" s="155"/>
      <c r="W365" s="155"/>
    </row>
    <row r="366" spans="1:23" s="156" customFormat="1" x14ac:dyDescent="0.25">
      <c r="A366" s="113">
        <v>359</v>
      </c>
      <c r="B366" s="204"/>
      <c r="C366" s="157" t="s">
        <v>307</v>
      </c>
      <c r="D366" s="62"/>
      <c r="E366" s="153">
        <v>1</v>
      </c>
      <c r="F366" s="62" t="s">
        <v>309</v>
      </c>
      <c r="G366" s="62">
        <v>32500</v>
      </c>
      <c r="H366" s="139">
        <f t="shared" si="18"/>
        <v>32500</v>
      </c>
      <c r="I366" s="140"/>
      <c r="J366" s="154"/>
      <c r="K366" s="154"/>
      <c r="L366" s="154"/>
      <c r="M366" s="154"/>
      <c r="N366" s="154"/>
      <c r="O366" s="154"/>
      <c r="P366" s="154"/>
      <c r="Q366" s="154"/>
      <c r="R366" s="154"/>
      <c r="S366" s="154"/>
      <c r="T366" s="154"/>
      <c r="U366" s="154"/>
      <c r="V366" s="155"/>
      <c r="W366" s="155"/>
    </row>
    <row r="367" spans="1:23" s="156" customFormat="1" x14ac:dyDescent="0.25">
      <c r="A367" s="113">
        <v>360</v>
      </c>
      <c r="B367" s="204"/>
      <c r="C367" s="157" t="s">
        <v>278</v>
      </c>
      <c r="D367" s="62"/>
      <c r="E367" s="153">
        <v>1</v>
      </c>
      <c r="F367" s="62" t="s">
        <v>309</v>
      </c>
      <c r="G367" s="62">
        <v>6200</v>
      </c>
      <c r="H367" s="139">
        <f t="shared" si="18"/>
        <v>6200</v>
      </c>
      <c r="I367" s="140"/>
      <c r="J367" s="154"/>
      <c r="K367" s="154"/>
      <c r="L367" s="154"/>
      <c r="M367" s="154"/>
      <c r="N367" s="154"/>
      <c r="O367" s="154"/>
      <c r="P367" s="154"/>
      <c r="Q367" s="154"/>
      <c r="R367" s="154"/>
      <c r="S367" s="154"/>
      <c r="T367" s="154"/>
      <c r="U367" s="154"/>
      <c r="V367" s="155"/>
      <c r="W367" s="155"/>
    </row>
    <row r="368" spans="1:23" s="156" customFormat="1" x14ac:dyDescent="0.25">
      <c r="A368" s="113">
        <v>361</v>
      </c>
      <c r="B368" s="204"/>
      <c r="C368" s="157" t="s">
        <v>308</v>
      </c>
      <c r="D368" s="62"/>
      <c r="E368" s="153">
        <v>1</v>
      </c>
      <c r="F368" s="62" t="s">
        <v>309</v>
      </c>
      <c r="G368" s="62">
        <v>49800</v>
      </c>
      <c r="H368" s="139">
        <f t="shared" si="18"/>
        <v>49800</v>
      </c>
      <c r="I368" s="140"/>
      <c r="J368" s="154"/>
      <c r="K368" s="154"/>
      <c r="L368" s="154"/>
      <c r="M368" s="154"/>
      <c r="N368" s="154"/>
      <c r="O368" s="154"/>
      <c r="P368" s="154"/>
      <c r="Q368" s="154"/>
      <c r="R368" s="154"/>
      <c r="S368" s="154"/>
      <c r="T368" s="154"/>
      <c r="U368" s="154"/>
      <c r="V368" s="155"/>
      <c r="W368" s="155"/>
    </row>
    <row r="369" spans="1:23" s="156" customFormat="1" x14ac:dyDescent="0.25">
      <c r="A369" s="113">
        <v>362</v>
      </c>
      <c r="B369" s="204"/>
      <c r="C369" s="157" t="s">
        <v>195</v>
      </c>
      <c r="D369" s="62"/>
      <c r="E369" s="153">
        <v>1</v>
      </c>
      <c r="F369" s="62" t="s">
        <v>309</v>
      </c>
      <c r="G369" s="62">
        <v>48500</v>
      </c>
      <c r="H369" s="139">
        <f t="shared" si="18"/>
        <v>48500</v>
      </c>
      <c r="I369" s="140"/>
      <c r="J369" s="154"/>
      <c r="K369" s="154"/>
      <c r="L369" s="154"/>
      <c r="M369" s="154"/>
      <c r="N369" s="154"/>
      <c r="O369" s="154"/>
      <c r="P369" s="154"/>
      <c r="Q369" s="154"/>
      <c r="R369" s="154"/>
      <c r="S369" s="154"/>
      <c r="T369" s="154"/>
      <c r="U369" s="154"/>
      <c r="V369" s="155"/>
      <c r="W369" s="155"/>
    </row>
    <row r="370" spans="1:23" s="156" customFormat="1" x14ac:dyDescent="0.25">
      <c r="A370" s="113">
        <v>363</v>
      </c>
      <c r="B370" s="204"/>
      <c r="C370" s="157" t="s">
        <v>184</v>
      </c>
      <c r="D370" s="62"/>
      <c r="E370" s="153">
        <v>1</v>
      </c>
      <c r="F370" s="62" t="s">
        <v>309</v>
      </c>
      <c r="G370" s="62">
        <v>10000</v>
      </c>
      <c r="H370" s="139">
        <f t="shared" si="18"/>
        <v>10000</v>
      </c>
      <c r="I370" s="140"/>
      <c r="J370" s="154"/>
      <c r="K370" s="154"/>
      <c r="L370" s="154"/>
      <c r="M370" s="154"/>
      <c r="N370" s="154"/>
      <c r="O370" s="154"/>
      <c r="P370" s="154"/>
      <c r="Q370" s="154"/>
      <c r="R370" s="154"/>
      <c r="S370" s="154"/>
      <c r="T370" s="154"/>
      <c r="U370" s="154"/>
      <c r="V370" s="155"/>
      <c r="W370" s="155"/>
    </row>
    <row r="371" spans="1:23" s="156" customFormat="1" x14ac:dyDescent="0.25">
      <c r="A371" s="113">
        <v>364</v>
      </c>
      <c r="B371" s="204"/>
      <c r="C371" s="157" t="s">
        <v>307</v>
      </c>
      <c r="D371" s="62"/>
      <c r="E371" s="153">
        <v>1</v>
      </c>
      <c r="F371" s="62" t="s">
        <v>309</v>
      </c>
      <c r="G371" s="62">
        <v>32500</v>
      </c>
      <c r="H371" s="139">
        <f t="shared" si="18"/>
        <v>32500</v>
      </c>
      <c r="I371" s="140"/>
      <c r="J371" s="154"/>
      <c r="K371" s="154"/>
      <c r="L371" s="154"/>
      <c r="M371" s="154"/>
      <c r="N371" s="154"/>
      <c r="O371" s="154"/>
      <c r="P371" s="154"/>
      <c r="Q371" s="154"/>
      <c r="R371" s="154"/>
      <c r="S371" s="154"/>
      <c r="T371" s="154"/>
      <c r="U371" s="154"/>
      <c r="V371" s="155"/>
      <c r="W371" s="155"/>
    </row>
    <row r="372" spans="1:23" s="156" customFormat="1" x14ac:dyDescent="0.25">
      <c r="A372" s="113">
        <v>365</v>
      </c>
      <c r="B372" s="204"/>
      <c r="C372" s="157" t="s">
        <v>278</v>
      </c>
      <c r="D372" s="62"/>
      <c r="E372" s="153">
        <v>1</v>
      </c>
      <c r="F372" s="62" t="s">
        <v>309</v>
      </c>
      <c r="G372" s="62">
        <v>6200</v>
      </c>
      <c r="H372" s="139">
        <f t="shared" si="18"/>
        <v>6200</v>
      </c>
      <c r="I372" s="140"/>
      <c r="J372" s="154"/>
      <c r="K372" s="154"/>
      <c r="L372" s="154"/>
      <c r="M372" s="154"/>
      <c r="N372" s="154"/>
      <c r="O372" s="154"/>
      <c r="P372" s="154"/>
      <c r="Q372" s="154"/>
      <c r="R372" s="154"/>
      <c r="S372" s="154"/>
      <c r="T372" s="154"/>
      <c r="U372" s="154"/>
      <c r="V372" s="155"/>
      <c r="W372" s="155"/>
    </row>
    <row r="373" spans="1:23" s="156" customFormat="1" x14ac:dyDescent="0.25">
      <c r="A373" s="113">
        <v>366</v>
      </c>
      <c r="B373" s="204"/>
      <c r="C373" s="157" t="s">
        <v>277</v>
      </c>
      <c r="D373" s="62"/>
      <c r="E373" s="153">
        <v>1</v>
      </c>
      <c r="F373" s="62" t="s">
        <v>309</v>
      </c>
      <c r="G373" s="62">
        <v>49800</v>
      </c>
      <c r="H373" s="139">
        <f t="shared" si="18"/>
        <v>49800</v>
      </c>
      <c r="I373" s="140"/>
      <c r="J373" s="154"/>
      <c r="K373" s="154"/>
      <c r="L373" s="154"/>
      <c r="M373" s="154"/>
      <c r="N373" s="154"/>
      <c r="O373" s="154"/>
      <c r="P373" s="154"/>
      <c r="Q373" s="154"/>
      <c r="R373" s="154"/>
      <c r="S373" s="154"/>
      <c r="T373" s="154"/>
      <c r="U373" s="154"/>
      <c r="V373" s="155"/>
      <c r="W373" s="155"/>
    </row>
    <row r="374" spans="1:23" s="156" customFormat="1" x14ac:dyDescent="0.25">
      <c r="A374" s="113">
        <v>367</v>
      </c>
      <c r="B374" s="204"/>
      <c r="C374" s="157" t="s">
        <v>184</v>
      </c>
      <c r="D374" s="62"/>
      <c r="E374" s="153">
        <v>1</v>
      </c>
      <c r="F374" s="62" t="s">
        <v>309</v>
      </c>
      <c r="G374" s="62">
        <v>10000</v>
      </c>
      <c r="H374" s="139">
        <f t="shared" si="18"/>
        <v>10000</v>
      </c>
      <c r="I374" s="140"/>
      <c r="J374" s="154"/>
      <c r="K374" s="154"/>
      <c r="L374" s="154"/>
      <c r="M374" s="154"/>
      <c r="N374" s="154"/>
      <c r="O374" s="154"/>
      <c r="P374" s="154"/>
      <c r="Q374" s="154"/>
      <c r="R374" s="154"/>
      <c r="S374" s="154"/>
      <c r="T374" s="154"/>
      <c r="U374" s="154"/>
      <c r="V374" s="155"/>
      <c r="W374" s="155"/>
    </row>
    <row r="375" spans="1:23" s="156" customFormat="1" x14ac:dyDescent="0.25">
      <c r="A375" s="113">
        <v>368</v>
      </c>
      <c r="B375" s="204"/>
      <c r="C375" s="157" t="s">
        <v>278</v>
      </c>
      <c r="D375" s="62"/>
      <c r="E375" s="153">
        <v>1</v>
      </c>
      <c r="F375" s="62" t="s">
        <v>309</v>
      </c>
      <c r="G375" s="62">
        <v>6200</v>
      </c>
      <c r="H375" s="139">
        <f t="shared" si="18"/>
        <v>6200</v>
      </c>
      <c r="I375" s="140"/>
      <c r="J375" s="154"/>
      <c r="K375" s="154"/>
      <c r="L375" s="154"/>
      <c r="M375" s="154"/>
      <c r="N375" s="154"/>
      <c r="O375" s="154"/>
      <c r="P375" s="154"/>
      <c r="Q375" s="154"/>
      <c r="R375" s="154"/>
      <c r="S375" s="154"/>
      <c r="T375" s="154"/>
      <c r="U375" s="154"/>
      <c r="V375" s="155"/>
      <c r="W375" s="155"/>
    </row>
    <row r="376" spans="1:23" s="156" customFormat="1" x14ac:dyDescent="0.25">
      <c r="A376" s="113">
        <v>369</v>
      </c>
      <c r="B376" s="163" t="s">
        <v>75</v>
      </c>
      <c r="C376" s="164" t="s">
        <v>316</v>
      </c>
      <c r="D376" s="160" t="s">
        <v>541</v>
      </c>
      <c r="E376" s="159">
        <v>8</v>
      </c>
      <c r="F376" s="160"/>
      <c r="G376" s="160">
        <f>SUM(H377:H389)</f>
        <v>998500</v>
      </c>
      <c r="H376" s="161">
        <f>G376*E376</f>
        <v>7988000</v>
      </c>
      <c r="I376" s="165" t="s">
        <v>40</v>
      </c>
      <c r="J376" s="180">
        <v>1</v>
      </c>
      <c r="K376" s="180"/>
      <c r="L376" s="180">
        <v>1</v>
      </c>
      <c r="M376" s="180">
        <v>1</v>
      </c>
      <c r="N376" s="180"/>
      <c r="O376" s="180">
        <v>1</v>
      </c>
      <c r="P376" s="180">
        <v>1</v>
      </c>
      <c r="Q376" s="180"/>
      <c r="R376" s="180">
        <v>1</v>
      </c>
      <c r="S376" s="180">
        <v>1</v>
      </c>
      <c r="T376" s="180">
        <v>1</v>
      </c>
      <c r="U376" s="180"/>
      <c r="V376" s="155"/>
      <c r="W376" s="155"/>
    </row>
    <row r="377" spans="1:23" s="156" customFormat="1" x14ac:dyDescent="0.25">
      <c r="A377" s="113">
        <v>370</v>
      </c>
      <c r="B377" s="204"/>
      <c r="C377" s="59" t="s">
        <v>317</v>
      </c>
      <c r="D377" s="62"/>
      <c r="E377" s="153">
        <v>8</v>
      </c>
      <c r="F377" s="62" t="s">
        <v>129</v>
      </c>
      <c r="G377" s="62">
        <v>14999</v>
      </c>
      <c r="H377" s="139">
        <f>G377*E377</f>
        <v>119992</v>
      </c>
      <c r="I377" s="140"/>
      <c r="J377" s="154"/>
      <c r="K377" s="154"/>
      <c r="L377" s="154"/>
      <c r="M377" s="154"/>
      <c r="N377" s="154"/>
      <c r="O377" s="154"/>
      <c r="P377" s="154"/>
      <c r="Q377" s="154"/>
      <c r="R377" s="154"/>
      <c r="S377" s="154"/>
      <c r="T377" s="154"/>
      <c r="U377" s="154"/>
      <c r="V377" s="155"/>
      <c r="W377" s="155"/>
    </row>
    <row r="378" spans="1:23" s="156" customFormat="1" ht="25.5" x14ac:dyDescent="0.25">
      <c r="A378" s="113">
        <v>371</v>
      </c>
      <c r="B378" s="204"/>
      <c r="C378" s="59" t="s">
        <v>318</v>
      </c>
      <c r="D378" s="62"/>
      <c r="E378" s="153">
        <v>8</v>
      </c>
      <c r="F378" s="62" t="s">
        <v>129</v>
      </c>
      <c r="G378" s="62">
        <v>14500</v>
      </c>
      <c r="H378" s="139">
        <f t="shared" ref="H378:H389" si="19">G378*E378</f>
        <v>116000</v>
      </c>
      <c r="I378" s="140"/>
      <c r="J378" s="154"/>
      <c r="K378" s="154"/>
      <c r="L378" s="154"/>
      <c r="M378" s="154"/>
      <c r="N378" s="154"/>
      <c r="O378" s="154"/>
      <c r="P378" s="154"/>
      <c r="Q378" s="154"/>
      <c r="R378" s="154"/>
      <c r="S378" s="154"/>
      <c r="T378" s="154"/>
      <c r="U378" s="154"/>
      <c r="V378" s="155"/>
      <c r="W378" s="155"/>
    </row>
    <row r="379" spans="1:23" s="156" customFormat="1" x14ac:dyDescent="0.25">
      <c r="A379" s="113">
        <v>372</v>
      </c>
      <c r="B379" s="204"/>
      <c r="C379" s="59" t="s">
        <v>319</v>
      </c>
      <c r="D379" s="62"/>
      <c r="E379" s="153">
        <v>8</v>
      </c>
      <c r="F379" s="62" t="s">
        <v>129</v>
      </c>
      <c r="G379" s="62">
        <v>13563.38</v>
      </c>
      <c r="H379" s="139">
        <f t="shared" si="19"/>
        <v>108507.04</v>
      </c>
      <c r="I379" s="140"/>
      <c r="J379" s="154"/>
      <c r="K379" s="154"/>
      <c r="L379" s="154"/>
      <c r="M379" s="154"/>
      <c r="N379" s="154"/>
      <c r="O379" s="154"/>
      <c r="P379" s="154"/>
      <c r="Q379" s="154"/>
      <c r="R379" s="154"/>
      <c r="S379" s="154"/>
      <c r="T379" s="154"/>
      <c r="U379" s="154"/>
      <c r="V379" s="155"/>
      <c r="W379" s="155"/>
    </row>
    <row r="380" spans="1:23" s="156" customFormat="1" ht="25.5" x14ac:dyDescent="0.25">
      <c r="A380" s="113">
        <v>373</v>
      </c>
      <c r="B380" s="204"/>
      <c r="C380" s="59" t="s">
        <v>320</v>
      </c>
      <c r="D380" s="62"/>
      <c r="E380" s="153">
        <v>7</v>
      </c>
      <c r="F380" s="62" t="s">
        <v>129</v>
      </c>
      <c r="G380" s="62">
        <v>14806</v>
      </c>
      <c r="H380" s="139">
        <f t="shared" si="19"/>
        <v>103642</v>
      </c>
      <c r="I380" s="140"/>
      <c r="J380" s="154"/>
      <c r="K380" s="154"/>
      <c r="L380" s="154"/>
      <c r="M380" s="154"/>
      <c r="N380" s="154"/>
      <c r="O380" s="154"/>
      <c r="P380" s="154"/>
      <c r="Q380" s="154"/>
      <c r="R380" s="154"/>
      <c r="S380" s="154"/>
      <c r="T380" s="154"/>
      <c r="U380" s="154"/>
      <c r="V380" s="155"/>
      <c r="W380" s="155"/>
    </row>
    <row r="381" spans="1:23" s="156" customFormat="1" ht="25.5" x14ac:dyDescent="0.25">
      <c r="A381" s="113">
        <v>374</v>
      </c>
      <c r="B381" s="204"/>
      <c r="C381" s="59" t="s">
        <v>321</v>
      </c>
      <c r="D381" s="62"/>
      <c r="E381" s="153">
        <v>6</v>
      </c>
      <c r="F381" s="62" t="s">
        <v>129</v>
      </c>
      <c r="G381" s="62">
        <v>14950</v>
      </c>
      <c r="H381" s="139">
        <f t="shared" si="19"/>
        <v>89700</v>
      </c>
      <c r="I381" s="140"/>
      <c r="J381" s="154"/>
      <c r="K381" s="154"/>
      <c r="L381" s="154"/>
      <c r="M381" s="154"/>
      <c r="N381" s="154"/>
      <c r="O381" s="154"/>
      <c r="P381" s="154"/>
      <c r="Q381" s="154"/>
      <c r="R381" s="154"/>
      <c r="S381" s="154"/>
      <c r="T381" s="154"/>
      <c r="U381" s="154"/>
      <c r="V381" s="155"/>
      <c r="W381" s="155"/>
    </row>
    <row r="382" spans="1:23" s="156" customFormat="1" ht="25.5" x14ac:dyDescent="0.25">
      <c r="A382" s="113">
        <v>375</v>
      </c>
      <c r="B382" s="204"/>
      <c r="C382" s="59" t="s">
        <v>322</v>
      </c>
      <c r="D382" s="62"/>
      <c r="E382" s="153">
        <v>5</v>
      </c>
      <c r="F382" s="62" t="s">
        <v>129</v>
      </c>
      <c r="G382" s="62">
        <v>13737</v>
      </c>
      <c r="H382" s="139">
        <f t="shared" si="19"/>
        <v>68685</v>
      </c>
      <c r="I382" s="140"/>
      <c r="J382" s="154"/>
      <c r="K382" s="154"/>
      <c r="L382" s="154"/>
      <c r="M382" s="154"/>
      <c r="N382" s="154"/>
      <c r="O382" s="154"/>
      <c r="P382" s="154"/>
      <c r="Q382" s="154"/>
      <c r="R382" s="154"/>
      <c r="S382" s="154"/>
      <c r="T382" s="154"/>
      <c r="U382" s="154"/>
      <c r="V382" s="155"/>
      <c r="W382" s="155"/>
    </row>
    <row r="383" spans="1:23" s="156" customFormat="1" x14ac:dyDescent="0.25">
      <c r="A383" s="113">
        <v>376</v>
      </c>
      <c r="B383" s="204"/>
      <c r="C383" s="59" t="s">
        <v>323</v>
      </c>
      <c r="D383" s="62"/>
      <c r="E383" s="153">
        <v>5</v>
      </c>
      <c r="F383" s="62" t="s">
        <v>129</v>
      </c>
      <c r="G383" s="62">
        <v>10535</v>
      </c>
      <c r="H383" s="139">
        <f t="shared" si="19"/>
        <v>52675</v>
      </c>
      <c r="I383" s="140"/>
      <c r="J383" s="154"/>
      <c r="K383" s="154"/>
      <c r="L383" s="154"/>
      <c r="M383" s="154"/>
      <c r="N383" s="154"/>
      <c r="O383" s="154"/>
      <c r="P383" s="154"/>
      <c r="Q383" s="154"/>
      <c r="R383" s="154"/>
      <c r="S383" s="154"/>
      <c r="T383" s="154"/>
      <c r="U383" s="154"/>
      <c r="V383" s="155"/>
      <c r="W383" s="155"/>
    </row>
    <row r="384" spans="1:23" s="156" customFormat="1" x14ac:dyDescent="0.25">
      <c r="A384" s="113">
        <v>377</v>
      </c>
      <c r="B384" s="204"/>
      <c r="C384" s="59" t="s">
        <v>324</v>
      </c>
      <c r="D384" s="62"/>
      <c r="E384" s="153">
        <v>6</v>
      </c>
      <c r="F384" s="62" t="s">
        <v>129</v>
      </c>
      <c r="G384" s="62">
        <v>13500</v>
      </c>
      <c r="H384" s="139">
        <f t="shared" si="19"/>
        <v>81000</v>
      </c>
      <c r="I384" s="140"/>
      <c r="J384" s="154"/>
      <c r="K384" s="154"/>
      <c r="L384" s="154"/>
      <c r="M384" s="154"/>
      <c r="N384" s="154"/>
      <c r="O384" s="154"/>
      <c r="P384" s="154"/>
      <c r="Q384" s="154"/>
      <c r="R384" s="154"/>
      <c r="S384" s="154"/>
      <c r="T384" s="154"/>
      <c r="U384" s="154"/>
      <c r="V384" s="155"/>
      <c r="W384" s="155"/>
    </row>
    <row r="385" spans="1:23" s="156" customFormat="1" ht="25.5" x14ac:dyDescent="0.25">
      <c r="A385" s="113">
        <v>378</v>
      </c>
      <c r="B385" s="204"/>
      <c r="C385" s="59" t="s">
        <v>325</v>
      </c>
      <c r="D385" s="62"/>
      <c r="E385" s="153">
        <v>6</v>
      </c>
      <c r="F385" s="62" t="s">
        <v>129</v>
      </c>
      <c r="G385" s="62">
        <v>14950</v>
      </c>
      <c r="H385" s="139">
        <f t="shared" si="19"/>
        <v>89700</v>
      </c>
      <c r="I385" s="140"/>
      <c r="J385" s="154"/>
      <c r="K385" s="154"/>
      <c r="L385" s="154"/>
      <c r="M385" s="154"/>
      <c r="N385" s="154"/>
      <c r="O385" s="154"/>
      <c r="P385" s="154"/>
      <c r="Q385" s="154"/>
      <c r="R385" s="154"/>
      <c r="S385" s="154"/>
      <c r="T385" s="154"/>
      <c r="U385" s="154"/>
      <c r="V385" s="155"/>
      <c r="W385" s="155"/>
    </row>
    <row r="386" spans="1:23" s="156" customFormat="1" x14ac:dyDescent="0.25">
      <c r="A386" s="113">
        <v>379</v>
      </c>
      <c r="B386" s="204"/>
      <c r="C386" s="59" t="s">
        <v>326</v>
      </c>
      <c r="D386" s="62"/>
      <c r="E386" s="153">
        <v>5</v>
      </c>
      <c r="F386" s="62" t="s">
        <v>129</v>
      </c>
      <c r="G386" s="62">
        <v>14980</v>
      </c>
      <c r="H386" s="139">
        <f t="shared" si="19"/>
        <v>74900</v>
      </c>
      <c r="I386" s="140"/>
      <c r="J386" s="154"/>
      <c r="K386" s="154"/>
      <c r="L386" s="154"/>
      <c r="M386" s="154"/>
      <c r="N386" s="154"/>
      <c r="O386" s="154"/>
      <c r="P386" s="154"/>
      <c r="Q386" s="154"/>
      <c r="R386" s="154"/>
      <c r="S386" s="154"/>
      <c r="T386" s="154"/>
      <c r="U386" s="154"/>
      <c r="V386" s="155"/>
      <c r="W386" s="155"/>
    </row>
    <row r="387" spans="1:23" s="156" customFormat="1" x14ac:dyDescent="0.25">
      <c r="A387" s="113">
        <v>380</v>
      </c>
      <c r="B387" s="204"/>
      <c r="C387" s="59" t="s">
        <v>327</v>
      </c>
      <c r="D387" s="62"/>
      <c r="E387" s="153">
        <v>6</v>
      </c>
      <c r="F387" s="62" t="s">
        <v>129</v>
      </c>
      <c r="G387" s="62">
        <v>10700</v>
      </c>
      <c r="H387" s="139">
        <f t="shared" si="19"/>
        <v>64200</v>
      </c>
      <c r="I387" s="140"/>
      <c r="J387" s="154"/>
      <c r="K387" s="154"/>
      <c r="L387" s="154"/>
      <c r="M387" s="154"/>
      <c r="N387" s="154"/>
      <c r="O387" s="154"/>
      <c r="P387" s="154"/>
      <c r="Q387" s="154"/>
      <c r="R387" s="154"/>
      <c r="S387" s="154"/>
      <c r="T387" s="154"/>
      <c r="U387" s="154"/>
      <c r="V387" s="155"/>
      <c r="W387" s="155"/>
    </row>
    <row r="388" spans="1:23" s="156" customFormat="1" ht="25.5" x14ac:dyDescent="0.25">
      <c r="A388" s="113">
        <v>381</v>
      </c>
      <c r="B388" s="204"/>
      <c r="C388" s="59" t="s">
        <v>328</v>
      </c>
      <c r="D388" s="62"/>
      <c r="E388" s="153">
        <v>1</v>
      </c>
      <c r="F388" s="62" t="s">
        <v>131</v>
      </c>
      <c r="G388" s="62">
        <v>14999</v>
      </c>
      <c r="H388" s="139">
        <f t="shared" si="19"/>
        <v>14999</v>
      </c>
      <c r="I388" s="140"/>
      <c r="J388" s="154"/>
      <c r="K388" s="154"/>
      <c r="L388" s="154"/>
      <c r="M388" s="154"/>
      <c r="N388" s="154"/>
      <c r="O388" s="154"/>
      <c r="P388" s="154"/>
      <c r="Q388" s="154"/>
      <c r="R388" s="154"/>
      <c r="S388" s="154"/>
      <c r="T388" s="154"/>
      <c r="U388" s="154"/>
      <c r="V388" s="155"/>
      <c r="W388" s="155"/>
    </row>
    <row r="389" spans="1:23" s="156" customFormat="1" ht="25.5" x14ac:dyDescent="0.25">
      <c r="A389" s="113">
        <v>382</v>
      </c>
      <c r="B389" s="204"/>
      <c r="C389" s="59" t="s">
        <v>329</v>
      </c>
      <c r="D389" s="62"/>
      <c r="E389" s="153">
        <v>1</v>
      </c>
      <c r="F389" s="62" t="s">
        <v>131</v>
      </c>
      <c r="G389" s="62">
        <v>14499.96</v>
      </c>
      <c r="H389" s="139">
        <f t="shared" si="19"/>
        <v>14499.96</v>
      </c>
      <c r="I389" s="140"/>
      <c r="J389" s="154"/>
      <c r="K389" s="154"/>
      <c r="L389" s="154"/>
      <c r="M389" s="154"/>
      <c r="N389" s="154"/>
      <c r="O389" s="154"/>
      <c r="P389" s="154"/>
      <c r="Q389" s="154"/>
      <c r="R389" s="154"/>
      <c r="S389" s="154"/>
      <c r="T389" s="154"/>
      <c r="U389" s="154"/>
      <c r="V389" s="155"/>
      <c r="W389" s="155"/>
    </row>
    <row r="390" spans="1:23" s="156" customFormat="1" ht="25.5" x14ac:dyDescent="0.25">
      <c r="A390" s="113">
        <v>383</v>
      </c>
      <c r="B390" s="203" t="s">
        <v>74</v>
      </c>
      <c r="C390" s="173" t="s">
        <v>310</v>
      </c>
      <c r="D390" s="169"/>
      <c r="E390" s="168"/>
      <c r="F390" s="169"/>
      <c r="G390" s="169"/>
      <c r="H390" s="170">
        <f>H391+H395</f>
        <v>8211928</v>
      </c>
      <c r="I390" s="172" t="s">
        <v>47</v>
      </c>
      <c r="J390" s="171"/>
      <c r="K390" s="171"/>
      <c r="L390" s="171"/>
      <c r="M390" s="171"/>
      <c r="N390" s="171"/>
      <c r="O390" s="171"/>
      <c r="P390" s="171"/>
      <c r="Q390" s="171"/>
      <c r="R390" s="171"/>
      <c r="S390" s="171"/>
      <c r="T390" s="171"/>
      <c r="U390" s="171"/>
      <c r="V390" s="155"/>
      <c r="W390" s="155"/>
    </row>
    <row r="391" spans="1:23" s="156" customFormat="1" ht="25.5" x14ac:dyDescent="0.25">
      <c r="A391" s="113">
        <v>384</v>
      </c>
      <c r="B391" s="163" t="s">
        <v>74</v>
      </c>
      <c r="C391" s="158" t="s">
        <v>330</v>
      </c>
      <c r="D391" s="160" t="s">
        <v>541</v>
      </c>
      <c r="E391" s="159"/>
      <c r="F391" s="160"/>
      <c r="G391" s="160"/>
      <c r="H391" s="161">
        <f>SUM(H392:H394)</f>
        <v>3000000</v>
      </c>
      <c r="I391" s="165" t="s">
        <v>47</v>
      </c>
      <c r="J391" s="180">
        <v>1</v>
      </c>
      <c r="K391" s="162"/>
      <c r="L391" s="162"/>
      <c r="M391" s="162"/>
      <c r="N391" s="162"/>
      <c r="O391" s="162"/>
      <c r="P391" s="162"/>
      <c r="Q391" s="162"/>
      <c r="R391" s="162"/>
      <c r="S391" s="162"/>
      <c r="T391" s="162"/>
      <c r="U391" s="162"/>
      <c r="V391" s="155"/>
      <c r="W391" s="155"/>
    </row>
    <row r="392" spans="1:23" s="156" customFormat="1" x14ac:dyDescent="0.25">
      <c r="A392" s="113">
        <v>385</v>
      </c>
      <c r="B392" s="204"/>
      <c r="C392" s="59" t="s">
        <v>331</v>
      </c>
      <c r="D392" s="62"/>
      <c r="E392" s="153">
        <v>20</v>
      </c>
      <c r="F392" s="62" t="s">
        <v>130</v>
      </c>
      <c r="G392" s="62">
        <v>49100</v>
      </c>
      <c r="H392" s="139">
        <f>G392*E392</f>
        <v>982000</v>
      </c>
      <c r="I392" s="140"/>
      <c r="J392" s="154"/>
      <c r="K392" s="154"/>
      <c r="L392" s="154"/>
      <c r="M392" s="154"/>
      <c r="N392" s="154"/>
      <c r="O392" s="154"/>
      <c r="P392" s="154"/>
      <c r="Q392" s="154"/>
      <c r="R392" s="154"/>
      <c r="S392" s="154"/>
      <c r="T392" s="154"/>
      <c r="U392" s="154"/>
      <c r="V392" s="155"/>
      <c r="W392" s="155"/>
    </row>
    <row r="393" spans="1:23" s="156" customFormat="1" x14ac:dyDescent="0.25">
      <c r="A393" s="113">
        <v>386</v>
      </c>
      <c r="B393" s="204"/>
      <c r="C393" s="59" t="s">
        <v>332</v>
      </c>
      <c r="D393" s="62"/>
      <c r="E393" s="153">
        <v>10</v>
      </c>
      <c r="F393" s="62" t="s">
        <v>130</v>
      </c>
      <c r="G393" s="62">
        <v>45000</v>
      </c>
      <c r="H393" s="139">
        <f t="shared" ref="H393:H394" si="20">G393*E393</f>
        <v>450000</v>
      </c>
      <c r="I393" s="140"/>
      <c r="J393" s="154"/>
      <c r="K393" s="154"/>
      <c r="L393" s="154"/>
      <c r="M393" s="154"/>
      <c r="N393" s="154"/>
      <c r="O393" s="154"/>
      <c r="P393" s="154"/>
      <c r="Q393" s="154"/>
      <c r="R393" s="154"/>
      <c r="S393" s="154"/>
      <c r="T393" s="154"/>
      <c r="U393" s="154"/>
      <c r="V393" s="155"/>
      <c r="W393" s="155"/>
    </row>
    <row r="394" spans="1:23" s="156" customFormat="1" x14ac:dyDescent="0.25">
      <c r="A394" s="113">
        <v>387</v>
      </c>
      <c r="B394" s="204"/>
      <c r="C394" s="59" t="s">
        <v>333</v>
      </c>
      <c r="D394" s="62"/>
      <c r="E394" s="153">
        <v>98</v>
      </c>
      <c r="F394" s="62" t="s">
        <v>130</v>
      </c>
      <c r="G394" s="62">
        <v>16000</v>
      </c>
      <c r="H394" s="139">
        <f t="shared" si="20"/>
        <v>1568000</v>
      </c>
      <c r="I394" s="140"/>
      <c r="J394" s="154"/>
      <c r="K394" s="154"/>
      <c r="L394" s="154"/>
      <c r="M394" s="154"/>
      <c r="N394" s="154"/>
      <c r="O394" s="154"/>
      <c r="P394" s="154"/>
      <c r="Q394" s="154"/>
      <c r="R394" s="154"/>
      <c r="S394" s="154"/>
      <c r="T394" s="154"/>
      <c r="U394" s="154"/>
      <c r="V394" s="155"/>
      <c r="W394" s="155"/>
    </row>
    <row r="395" spans="1:23" s="156" customFormat="1" x14ac:dyDescent="0.25">
      <c r="A395" s="113">
        <v>388</v>
      </c>
      <c r="B395" s="163" t="s">
        <v>74</v>
      </c>
      <c r="C395" s="158" t="s">
        <v>334</v>
      </c>
      <c r="D395" s="160" t="s">
        <v>543</v>
      </c>
      <c r="E395" s="159"/>
      <c r="F395" s="160"/>
      <c r="G395" s="160"/>
      <c r="H395" s="161">
        <f>SUM(H396:H397)</f>
        <v>5211928</v>
      </c>
      <c r="I395" s="165" t="s">
        <v>47</v>
      </c>
      <c r="J395" s="180">
        <v>1</v>
      </c>
      <c r="K395" s="162"/>
      <c r="L395" s="162"/>
      <c r="M395" s="162"/>
      <c r="N395" s="162"/>
      <c r="O395" s="162"/>
      <c r="P395" s="162"/>
      <c r="Q395" s="162"/>
      <c r="R395" s="162"/>
      <c r="S395" s="162"/>
      <c r="T395" s="162"/>
      <c r="U395" s="162"/>
      <c r="V395" s="155"/>
      <c r="W395" s="155"/>
    </row>
    <row r="396" spans="1:23" s="156" customFormat="1" x14ac:dyDescent="0.25">
      <c r="A396" s="113">
        <v>389</v>
      </c>
      <c r="B396" s="204"/>
      <c r="C396" s="59" t="s">
        <v>335</v>
      </c>
      <c r="D396" s="62"/>
      <c r="E396" s="153">
        <v>421</v>
      </c>
      <c r="F396" s="62" t="s">
        <v>130</v>
      </c>
      <c r="G396" s="62">
        <v>12000</v>
      </c>
      <c r="H396" s="139">
        <f>G396*E396</f>
        <v>5052000</v>
      </c>
      <c r="I396" s="140"/>
      <c r="J396" s="154"/>
      <c r="K396" s="154"/>
      <c r="L396" s="154"/>
      <c r="M396" s="154"/>
      <c r="N396" s="154"/>
      <c r="O396" s="154"/>
      <c r="P396" s="154"/>
      <c r="Q396" s="154"/>
      <c r="R396" s="154"/>
      <c r="S396" s="154"/>
      <c r="T396" s="154"/>
      <c r="U396" s="154"/>
      <c r="V396" s="155"/>
      <c r="W396" s="155"/>
    </row>
    <row r="397" spans="1:23" s="156" customFormat="1" x14ac:dyDescent="0.25">
      <c r="A397" s="113">
        <v>390</v>
      </c>
      <c r="B397" s="204"/>
      <c r="C397" s="59" t="s">
        <v>336</v>
      </c>
      <c r="D397" s="62"/>
      <c r="E397" s="153">
        <v>10</v>
      </c>
      <c r="F397" s="62" t="s">
        <v>130</v>
      </c>
      <c r="G397" s="62">
        <v>15992.8</v>
      </c>
      <c r="H397" s="139">
        <f>G397*E397</f>
        <v>159928</v>
      </c>
      <c r="I397" s="140"/>
      <c r="J397" s="154"/>
      <c r="K397" s="154"/>
      <c r="L397" s="154"/>
      <c r="M397" s="154"/>
      <c r="N397" s="154"/>
      <c r="O397" s="154"/>
      <c r="P397" s="154"/>
      <c r="Q397" s="154"/>
      <c r="R397" s="154"/>
      <c r="S397" s="154"/>
      <c r="T397" s="154"/>
      <c r="U397" s="154"/>
      <c r="V397" s="155"/>
      <c r="W397" s="155"/>
    </row>
    <row r="398" spans="1:23" s="156" customFormat="1" ht="25.5" x14ac:dyDescent="0.25">
      <c r="A398" s="113">
        <v>391</v>
      </c>
      <c r="B398" s="203" t="s">
        <v>74</v>
      </c>
      <c r="C398" s="173" t="s">
        <v>310</v>
      </c>
      <c r="D398" s="169"/>
      <c r="E398" s="168"/>
      <c r="F398" s="169"/>
      <c r="G398" s="169"/>
      <c r="H398" s="170">
        <f>H399+H407+H412+H418</f>
        <v>8274727.9979999997</v>
      </c>
      <c r="I398" s="172" t="s">
        <v>40</v>
      </c>
      <c r="J398" s="171"/>
      <c r="K398" s="171"/>
      <c r="L398" s="171"/>
      <c r="M398" s="171"/>
      <c r="N398" s="171"/>
      <c r="O398" s="171"/>
      <c r="P398" s="171"/>
      <c r="Q398" s="171"/>
      <c r="R398" s="171"/>
      <c r="S398" s="171"/>
      <c r="T398" s="171"/>
      <c r="U398" s="171"/>
      <c r="V398" s="155"/>
      <c r="W398" s="155"/>
    </row>
    <row r="399" spans="1:23" s="156" customFormat="1" x14ac:dyDescent="0.25">
      <c r="A399" s="113">
        <v>392</v>
      </c>
      <c r="B399" s="163" t="s">
        <v>74</v>
      </c>
      <c r="C399" s="164" t="s">
        <v>311</v>
      </c>
      <c r="D399" s="160" t="s">
        <v>541</v>
      </c>
      <c r="E399" s="159">
        <v>2</v>
      </c>
      <c r="F399" s="160"/>
      <c r="G399" s="160">
        <f>SUM(H400:H406)</f>
        <v>590000</v>
      </c>
      <c r="H399" s="161">
        <f>G399*E399</f>
        <v>1180000</v>
      </c>
      <c r="I399" s="165" t="s">
        <v>40</v>
      </c>
      <c r="J399" s="162"/>
      <c r="K399" s="162"/>
      <c r="L399" s="162"/>
      <c r="M399" s="180">
        <v>1</v>
      </c>
      <c r="N399" s="180"/>
      <c r="O399" s="180"/>
      <c r="P399" s="180"/>
      <c r="Q399" s="180"/>
      <c r="R399" s="180"/>
      <c r="S399" s="180">
        <v>1</v>
      </c>
      <c r="T399" s="162"/>
      <c r="U399" s="162"/>
      <c r="V399" s="155"/>
      <c r="W399" s="155"/>
    </row>
    <row r="400" spans="1:23" s="156" customFormat="1" x14ac:dyDescent="0.25">
      <c r="A400" s="113">
        <v>393</v>
      </c>
      <c r="B400" s="204"/>
      <c r="C400" s="157" t="s">
        <v>312</v>
      </c>
      <c r="D400" s="62"/>
      <c r="E400" s="153">
        <v>4</v>
      </c>
      <c r="F400" s="62" t="s">
        <v>129</v>
      </c>
      <c r="G400" s="62">
        <v>49800</v>
      </c>
      <c r="H400" s="139">
        <f>G400*E400</f>
        <v>199200</v>
      </c>
      <c r="I400" s="166"/>
      <c r="J400" s="154"/>
      <c r="K400" s="154"/>
      <c r="L400" s="154"/>
      <c r="M400" s="154"/>
      <c r="N400" s="154"/>
      <c r="O400" s="154"/>
      <c r="P400" s="154"/>
      <c r="Q400" s="154"/>
      <c r="R400" s="154"/>
      <c r="S400" s="154"/>
      <c r="T400" s="154"/>
      <c r="U400" s="154"/>
      <c r="V400" s="155"/>
      <c r="W400" s="155"/>
    </row>
    <row r="401" spans="1:23" s="156" customFormat="1" x14ac:dyDescent="0.25">
      <c r="A401" s="113">
        <v>394</v>
      </c>
      <c r="B401" s="204"/>
      <c r="C401" s="157" t="s">
        <v>195</v>
      </c>
      <c r="D401" s="62"/>
      <c r="E401" s="153">
        <v>5</v>
      </c>
      <c r="F401" s="62" t="s">
        <v>129</v>
      </c>
      <c r="G401" s="62">
        <v>48500</v>
      </c>
      <c r="H401" s="139">
        <f t="shared" ref="H401:H406" si="21">G401*E401</f>
        <v>242500</v>
      </c>
      <c r="I401" s="166"/>
      <c r="J401" s="154"/>
      <c r="K401" s="154"/>
      <c r="L401" s="154"/>
      <c r="M401" s="154"/>
      <c r="N401" s="154"/>
      <c r="O401" s="154"/>
      <c r="P401" s="154"/>
      <c r="Q401" s="154"/>
      <c r="R401" s="154"/>
      <c r="S401" s="154"/>
      <c r="T401" s="154"/>
      <c r="U401" s="154"/>
      <c r="V401" s="155"/>
      <c r="W401" s="155"/>
    </row>
    <row r="402" spans="1:23" s="156" customFormat="1" x14ac:dyDescent="0.25">
      <c r="A402" s="113">
        <v>395</v>
      </c>
      <c r="B402" s="204"/>
      <c r="C402" s="157" t="s">
        <v>313</v>
      </c>
      <c r="D402" s="62"/>
      <c r="E402" s="153">
        <v>5</v>
      </c>
      <c r="F402" s="62" t="s">
        <v>129</v>
      </c>
      <c r="G402" s="62">
        <v>5636.8</v>
      </c>
      <c r="H402" s="139">
        <f t="shared" si="21"/>
        <v>28184</v>
      </c>
      <c r="I402" s="166"/>
      <c r="J402" s="154"/>
      <c r="K402" s="154"/>
      <c r="L402" s="154"/>
      <c r="M402" s="154"/>
      <c r="N402" s="154"/>
      <c r="O402" s="154"/>
      <c r="P402" s="154"/>
      <c r="Q402" s="154"/>
      <c r="R402" s="154"/>
      <c r="S402" s="154"/>
      <c r="T402" s="154"/>
      <c r="U402" s="154"/>
      <c r="V402" s="155"/>
      <c r="W402" s="155"/>
    </row>
    <row r="403" spans="1:23" s="156" customFormat="1" x14ac:dyDescent="0.25">
      <c r="A403" s="113">
        <v>396</v>
      </c>
      <c r="B403" s="204"/>
      <c r="C403" s="157" t="s">
        <v>314</v>
      </c>
      <c r="D403" s="62"/>
      <c r="E403" s="153">
        <v>1</v>
      </c>
      <c r="F403" s="62" t="s">
        <v>129</v>
      </c>
      <c r="G403" s="62">
        <v>35000</v>
      </c>
      <c r="H403" s="139">
        <f t="shared" si="21"/>
        <v>35000</v>
      </c>
      <c r="I403" s="166"/>
      <c r="J403" s="154"/>
      <c r="K403" s="154"/>
      <c r="L403" s="154"/>
      <c r="M403" s="154"/>
      <c r="N403" s="154"/>
      <c r="O403" s="154"/>
      <c r="P403" s="154"/>
      <c r="Q403" s="154"/>
      <c r="R403" s="154"/>
      <c r="S403" s="154"/>
      <c r="T403" s="154"/>
      <c r="U403" s="154"/>
      <c r="V403" s="155"/>
      <c r="W403" s="155"/>
    </row>
    <row r="404" spans="1:23" s="156" customFormat="1" x14ac:dyDescent="0.25">
      <c r="A404" s="113">
        <v>397</v>
      </c>
      <c r="B404" s="204"/>
      <c r="C404" s="157" t="s">
        <v>303</v>
      </c>
      <c r="D404" s="62"/>
      <c r="E404" s="153">
        <v>4</v>
      </c>
      <c r="F404" s="62" t="s">
        <v>129</v>
      </c>
      <c r="G404" s="62">
        <v>14989</v>
      </c>
      <c r="H404" s="139">
        <f t="shared" si="21"/>
        <v>59956</v>
      </c>
      <c r="I404" s="166"/>
      <c r="J404" s="154"/>
      <c r="K404" s="154"/>
      <c r="L404" s="154"/>
      <c r="M404" s="154"/>
      <c r="N404" s="154"/>
      <c r="O404" s="154"/>
      <c r="P404" s="154"/>
      <c r="Q404" s="154"/>
      <c r="R404" s="154"/>
      <c r="S404" s="154"/>
      <c r="T404" s="154"/>
      <c r="U404" s="154"/>
      <c r="V404" s="155"/>
      <c r="W404" s="155"/>
    </row>
    <row r="405" spans="1:23" s="156" customFormat="1" x14ac:dyDescent="0.25">
      <c r="A405" s="113">
        <v>398</v>
      </c>
      <c r="B405" s="204"/>
      <c r="C405" s="157" t="s">
        <v>282</v>
      </c>
      <c r="D405" s="62"/>
      <c r="E405" s="153">
        <v>4</v>
      </c>
      <c r="F405" s="62" t="s">
        <v>129</v>
      </c>
      <c r="G405" s="62">
        <v>3800</v>
      </c>
      <c r="H405" s="139">
        <f t="shared" si="21"/>
        <v>15200</v>
      </c>
      <c r="I405" s="166"/>
      <c r="J405" s="154"/>
      <c r="K405" s="154"/>
      <c r="L405" s="154"/>
      <c r="M405" s="154"/>
      <c r="N405" s="154"/>
      <c r="O405" s="154"/>
      <c r="P405" s="154"/>
      <c r="Q405" s="154"/>
      <c r="R405" s="154"/>
      <c r="S405" s="154"/>
      <c r="T405" s="154"/>
      <c r="U405" s="154"/>
      <c r="V405" s="155"/>
      <c r="W405" s="155"/>
    </row>
    <row r="406" spans="1:23" s="156" customFormat="1" x14ac:dyDescent="0.25">
      <c r="A406" s="113">
        <v>399</v>
      </c>
      <c r="B406" s="204"/>
      <c r="C406" s="157" t="s">
        <v>315</v>
      </c>
      <c r="D406" s="62"/>
      <c r="E406" s="153">
        <v>2</v>
      </c>
      <c r="F406" s="62" t="s">
        <v>129</v>
      </c>
      <c r="G406" s="62">
        <v>4980</v>
      </c>
      <c r="H406" s="139">
        <f t="shared" si="21"/>
        <v>9960</v>
      </c>
      <c r="I406" s="166"/>
      <c r="J406" s="154"/>
      <c r="K406" s="154"/>
      <c r="L406" s="154"/>
      <c r="M406" s="154"/>
      <c r="N406" s="154"/>
      <c r="O406" s="154"/>
      <c r="P406" s="154"/>
      <c r="Q406" s="154"/>
      <c r="R406" s="154"/>
      <c r="S406" s="154"/>
      <c r="T406" s="154"/>
      <c r="U406" s="154"/>
      <c r="V406" s="155"/>
      <c r="W406" s="155"/>
    </row>
    <row r="407" spans="1:23" s="156" customFormat="1" ht="12.75" customHeight="1" x14ac:dyDescent="0.25">
      <c r="A407" s="113">
        <v>400</v>
      </c>
      <c r="B407" s="163" t="s">
        <v>74</v>
      </c>
      <c r="C407" s="158" t="s">
        <v>337</v>
      </c>
      <c r="D407" s="160" t="s">
        <v>541</v>
      </c>
      <c r="E407" s="159">
        <v>4</v>
      </c>
      <c r="F407" s="160"/>
      <c r="G407" s="160">
        <f>SUM(H408:H411)</f>
        <v>969682</v>
      </c>
      <c r="H407" s="161">
        <f>G407*E407</f>
        <v>3878728</v>
      </c>
      <c r="I407" s="165" t="s">
        <v>40</v>
      </c>
      <c r="J407" s="180"/>
      <c r="K407" s="180">
        <v>1</v>
      </c>
      <c r="L407" s="180"/>
      <c r="M407" s="180"/>
      <c r="N407" s="180">
        <v>1</v>
      </c>
      <c r="O407" s="180"/>
      <c r="P407" s="180"/>
      <c r="Q407" s="180">
        <v>1</v>
      </c>
      <c r="R407" s="180"/>
      <c r="S407" s="180">
        <v>1</v>
      </c>
      <c r="T407" s="162"/>
      <c r="U407" s="162"/>
      <c r="V407" s="155"/>
      <c r="W407" s="155"/>
    </row>
    <row r="408" spans="1:23" s="156" customFormat="1" x14ac:dyDescent="0.25">
      <c r="A408" s="113">
        <v>401</v>
      </c>
      <c r="B408" s="204"/>
      <c r="C408" s="157" t="s">
        <v>338</v>
      </c>
      <c r="D408" s="62"/>
      <c r="E408" s="153">
        <v>4</v>
      </c>
      <c r="F408" s="62" t="s">
        <v>129</v>
      </c>
      <c r="G408" s="62">
        <v>48800</v>
      </c>
      <c r="H408" s="139">
        <f>G408*E408</f>
        <v>195200</v>
      </c>
      <c r="I408" s="166"/>
      <c r="J408" s="181"/>
      <c r="K408" s="181"/>
      <c r="L408" s="181"/>
      <c r="M408" s="181"/>
      <c r="N408" s="181"/>
      <c r="O408" s="181"/>
      <c r="P408" s="181"/>
      <c r="Q408" s="181"/>
      <c r="R408" s="181"/>
      <c r="S408" s="181"/>
      <c r="T408" s="154"/>
      <c r="U408" s="154"/>
      <c r="V408" s="155"/>
      <c r="W408" s="155"/>
    </row>
    <row r="409" spans="1:23" s="156" customFormat="1" x14ac:dyDescent="0.25">
      <c r="A409" s="113">
        <v>402</v>
      </c>
      <c r="B409" s="204"/>
      <c r="C409" s="157" t="s">
        <v>339</v>
      </c>
      <c r="D409" s="62"/>
      <c r="E409" s="153">
        <v>14</v>
      </c>
      <c r="F409" s="62" t="s">
        <v>129</v>
      </c>
      <c r="G409" s="62">
        <v>9858</v>
      </c>
      <c r="H409" s="139">
        <f t="shared" ref="H409:H411" si="22">G409*E409</f>
        <v>138012</v>
      </c>
      <c r="I409" s="166"/>
      <c r="J409" s="154"/>
      <c r="K409" s="154"/>
      <c r="L409" s="154"/>
      <c r="M409" s="154"/>
      <c r="N409" s="154"/>
      <c r="O409" s="154"/>
      <c r="P409" s="154"/>
      <c r="Q409" s="154"/>
      <c r="R409" s="154"/>
      <c r="S409" s="154"/>
      <c r="T409" s="154"/>
      <c r="U409" s="154"/>
      <c r="V409" s="155"/>
      <c r="W409" s="155"/>
    </row>
    <row r="410" spans="1:23" s="156" customFormat="1" x14ac:dyDescent="0.25">
      <c r="A410" s="113">
        <v>403</v>
      </c>
      <c r="B410" s="204"/>
      <c r="C410" s="157" t="s">
        <v>340</v>
      </c>
      <c r="D410" s="62"/>
      <c r="E410" s="153">
        <v>10</v>
      </c>
      <c r="F410" s="62" t="s">
        <v>129</v>
      </c>
      <c r="G410" s="62">
        <v>48047</v>
      </c>
      <c r="H410" s="139">
        <f t="shared" si="22"/>
        <v>480470</v>
      </c>
      <c r="I410" s="166"/>
      <c r="J410" s="154"/>
      <c r="K410" s="154"/>
      <c r="L410" s="154"/>
      <c r="M410" s="154"/>
      <c r="N410" s="154"/>
      <c r="O410" s="154"/>
      <c r="P410" s="154"/>
      <c r="Q410" s="154"/>
      <c r="R410" s="154"/>
      <c r="S410" s="154"/>
      <c r="T410" s="154"/>
      <c r="U410" s="154"/>
      <c r="V410" s="155"/>
      <c r="W410" s="155"/>
    </row>
    <row r="411" spans="1:23" s="156" customFormat="1" x14ac:dyDescent="0.25">
      <c r="A411" s="113">
        <v>404</v>
      </c>
      <c r="B411" s="204"/>
      <c r="C411" s="157" t="s">
        <v>341</v>
      </c>
      <c r="D411" s="62"/>
      <c r="E411" s="153">
        <v>12</v>
      </c>
      <c r="F411" s="62" t="s">
        <v>129</v>
      </c>
      <c r="G411" s="62">
        <v>13000</v>
      </c>
      <c r="H411" s="139">
        <f t="shared" si="22"/>
        <v>156000</v>
      </c>
      <c r="I411" s="166"/>
      <c r="J411" s="154"/>
      <c r="K411" s="154"/>
      <c r="L411" s="154"/>
      <c r="M411" s="154"/>
      <c r="N411" s="154"/>
      <c r="O411" s="154"/>
      <c r="P411" s="154"/>
      <c r="Q411" s="154"/>
      <c r="R411" s="154"/>
      <c r="S411" s="154"/>
      <c r="T411" s="154"/>
      <c r="U411" s="154"/>
      <c r="V411" s="155"/>
      <c r="W411" s="155"/>
    </row>
    <row r="412" spans="1:23" s="156" customFormat="1" x14ac:dyDescent="0.25">
      <c r="A412" s="113">
        <v>405</v>
      </c>
      <c r="B412" s="163" t="s">
        <v>74</v>
      </c>
      <c r="C412" s="164" t="s">
        <v>342</v>
      </c>
      <c r="D412" s="160" t="s">
        <v>541</v>
      </c>
      <c r="E412" s="159">
        <v>2</v>
      </c>
      <c r="F412" s="160"/>
      <c r="G412" s="160">
        <f>SUM(H413:H417)</f>
        <v>587999.99900000007</v>
      </c>
      <c r="H412" s="161">
        <f>G412*E412</f>
        <v>1175999.9980000001</v>
      </c>
      <c r="I412" s="165" t="s">
        <v>40</v>
      </c>
      <c r="J412" s="162"/>
      <c r="K412" s="162"/>
      <c r="L412" s="162"/>
      <c r="M412" s="180">
        <v>1</v>
      </c>
      <c r="N412" s="180"/>
      <c r="O412" s="180"/>
      <c r="P412" s="180">
        <v>1</v>
      </c>
      <c r="Q412" s="162"/>
      <c r="R412" s="162"/>
      <c r="S412" s="162"/>
      <c r="T412" s="162"/>
      <c r="U412" s="162"/>
      <c r="V412" s="155"/>
      <c r="W412" s="155"/>
    </row>
    <row r="413" spans="1:23" s="156" customFormat="1" x14ac:dyDescent="0.25">
      <c r="A413" s="113">
        <v>406</v>
      </c>
      <c r="B413" s="204"/>
      <c r="C413" s="157" t="s">
        <v>343</v>
      </c>
      <c r="D413" s="62"/>
      <c r="E413" s="153">
        <v>1</v>
      </c>
      <c r="F413" s="62" t="s">
        <v>309</v>
      </c>
      <c r="G413" s="62">
        <v>14859.999</v>
      </c>
      <c r="H413" s="139">
        <f>G413*E413</f>
        <v>14859.999</v>
      </c>
      <c r="I413" s="166"/>
      <c r="J413" s="154"/>
      <c r="K413" s="154"/>
      <c r="L413" s="154"/>
      <c r="M413" s="154"/>
      <c r="N413" s="154"/>
      <c r="O413" s="154"/>
      <c r="P413" s="154"/>
      <c r="Q413" s="154"/>
      <c r="R413" s="154"/>
      <c r="S413" s="154"/>
      <c r="T413" s="154"/>
      <c r="U413" s="154"/>
      <c r="V413" s="155"/>
      <c r="W413" s="155"/>
    </row>
    <row r="414" spans="1:23" s="156" customFormat="1" x14ac:dyDescent="0.25">
      <c r="A414" s="113">
        <v>407</v>
      </c>
      <c r="B414" s="204"/>
      <c r="C414" s="157" t="s">
        <v>195</v>
      </c>
      <c r="D414" s="62"/>
      <c r="E414" s="153">
        <v>2</v>
      </c>
      <c r="F414" s="62" t="s">
        <v>130</v>
      </c>
      <c r="G414" s="62">
        <v>14980</v>
      </c>
      <c r="H414" s="139">
        <f t="shared" ref="H414:H417" si="23">G414*E414</f>
        <v>29960</v>
      </c>
      <c r="I414" s="140"/>
      <c r="J414" s="154"/>
      <c r="K414" s="154"/>
      <c r="L414" s="154"/>
      <c r="M414" s="154"/>
      <c r="N414" s="154"/>
      <c r="O414" s="154"/>
      <c r="P414" s="154"/>
      <c r="Q414" s="154"/>
      <c r="R414" s="154"/>
      <c r="S414" s="154"/>
      <c r="T414" s="154"/>
      <c r="U414" s="154"/>
      <c r="V414" s="155"/>
      <c r="W414" s="155"/>
    </row>
    <row r="415" spans="1:23" s="156" customFormat="1" x14ac:dyDescent="0.25">
      <c r="A415" s="113">
        <v>408</v>
      </c>
      <c r="B415" s="204"/>
      <c r="C415" s="157" t="s">
        <v>344</v>
      </c>
      <c r="D415" s="62"/>
      <c r="E415" s="153">
        <v>170</v>
      </c>
      <c r="F415" s="62" t="s">
        <v>346</v>
      </c>
      <c r="G415" s="62">
        <v>1357.95</v>
      </c>
      <c r="H415" s="139">
        <f t="shared" si="23"/>
        <v>230851.5</v>
      </c>
      <c r="I415" s="140"/>
      <c r="J415" s="154"/>
      <c r="K415" s="154"/>
      <c r="L415" s="154"/>
      <c r="M415" s="154"/>
      <c r="N415" s="154"/>
      <c r="O415" s="154"/>
      <c r="P415" s="154"/>
      <c r="Q415" s="154"/>
      <c r="R415" s="154"/>
      <c r="S415" s="154"/>
      <c r="T415" s="154"/>
      <c r="U415" s="154"/>
      <c r="V415" s="155"/>
      <c r="W415" s="155"/>
    </row>
    <row r="416" spans="1:23" s="156" customFormat="1" x14ac:dyDescent="0.25">
      <c r="A416" s="113">
        <v>409</v>
      </c>
      <c r="B416" s="204"/>
      <c r="C416" s="157" t="s">
        <v>345</v>
      </c>
      <c r="D416" s="62"/>
      <c r="E416" s="153">
        <v>12</v>
      </c>
      <c r="F416" s="62" t="s">
        <v>347</v>
      </c>
      <c r="G416" s="62">
        <v>1027.375</v>
      </c>
      <c r="H416" s="139">
        <f t="shared" si="23"/>
        <v>12328.5</v>
      </c>
      <c r="I416" s="140"/>
      <c r="J416" s="154"/>
      <c r="K416" s="154"/>
      <c r="L416" s="154"/>
      <c r="M416" s="154"/>
      <c r="N416" s="154"/>
      <c r="O416" s="154"/>
      <c r="P416" s="154"/>
      <c r="Q416" s="154"/>
      <c r="R416" s="154"/>
      <c r="S416" s="154"/>
      <c r="T416" s="154"/>
      <c r="U416" s="154"/>
      <c r="V416" s="155"/>
      <c r="W416" s="155"/>
    </row>
    <row r="417" spans="1:23" s="156" customFormat="1" x14ac:dyDescent="0.25">
      <c r="A417" s="113">
        <v>410</v>
      </c>
      <c r="B417" s="204"/>
      <c r="C417" s="157" t="s">
        <v>351</v>
      </c>
      <c r="D417" s="62"/>
      <c r="E417" s="153">
        <v>1200</v>
      </c>
      <c r="F417" s="62" t="s">
        <v>129</v>
      </c>
      <c r="G417" s="62">
        <v>250</v>
      </c>
      <c r="H417" s="139">
        <f t="shared" si="23"/>
        <v>300000</v>
      </c>
      <c r="I417" s="140"/>
      <c r="J417" s="154"/>
      <c r="K417" s="154"/>
      <c r="L417" s="154"/>
      <c r="M417" s="154"/>
      <c r="N417" s="154"/>
      <c r="O417" s="154"/>
      <c r="P417" s="154"/>
      <c r="Q417" s="154"/>
      <c r="R417" s="154"/>
      <c r="S417" s="154"/>
      <c r="T417" s="154"/>
      <c r="U417" s="154"/>
      <c r="V417" s="155"/>
      <c r="W417" s="155"/>
    </row>
    <row r="418" spans="1:23" s="156" customFormat="1" ht="25.5" x14ac:dyDescent="0.25">
      <c r="A418" s="113">
        <v>411</v>
      </c>
      <c r="B418" s="163" t="s">
        <v>74</v>
      </c>
      <c r="C418" s="158" t="s">
        <v>348</v>
      </c>
      <c r="D418" s="160" t="s">
        <v>541</v>
      </c>
      <c r="E418" s="159">
        <v>3</v>
      </c>
      <c r="F418" s="160"/>
      <c r="G418" s="160">
        <f>SUM(H419:H425)</f>
        <v>680000</v>
      </c>
      <c r="H418" s="161">
        <f>G418*E418</f>
        <v>2040000</v>
      </c>
      <c r="I418" s="165" t="s">
        <v>40</v>
      </c>
      <c r="J418" s="180"/>
      <c r="K418" s="180">
        <v>1</v>
      </c>
      <c r="L418" s="180"/>
      <c r="M418" s="180"/>
      <c r="N418" s="180">
        <v>1</v>
      </c>
      <c r="O418" s="180"/>
      <c r="P418" s="180"/>
      <c r="Q418" s="180">
        <v>1</v>
      </c>
      <c r="R418" s="180"/>
      <c r="S418" s="180"/>
      <c r="T418" s="162"/>
      <c r="U418" s="162"/>
      <c r="V418" s="155"/>
      <c r="W418" s="155"/>
    </row>
    <row r="419" spans="1:23" s="156" customFormat="1" x14ac:dyDescent="0.25">
      <c r="A419" s="113">
        <v>412</v>
      </c>
      <c r="B419" s="204"/>
      <c r="C419" s="157" t="s">
        <v>349</v>
      </c>
      <c r="D419" s="62"/>
      <c r="E419" s="153">
        <v>8</v>
      </c>
      <c r="F419" s="62" t="s">
        <v>129</v>
      </c>
      <c r="G419" s="62">
        <v>45000</v>
      </c>
      <c r="H419" s="139">
        <f>G419*E419</f>
        <v>360000</v>
      </c>
      <c r="I419" s="140"/>
      <c r="J419" s="154"/>
      <c r="K419" s="154"/>
      <c r="L419" s="154"/>
      <c r="M419" s="154"/>
      <c r="N419" s="154"/>
      <c r="O419" s="154"/>
      <c r="P419" s="154"/>
      <c r="Q419" s="154"/>
      <c r="R419" s="154"/>
      <c r="S419" s="154"/>
      <c r="T419" s="154"/>
      <c r="U419" s="154"/>
      <c r="V419" s="155"/>
      <c r="W419" s="155"/>
    </row>
    <row r="420" spans="1:23" s="156" customFormat="1" x14ac:dyDescent="0.25">
      <c r="A420" s="113">
        <v>413</v>
      </c>
      <c r="B420" s="204"/>
      <c r="C420" s="157" t="s">
        <v>350</v>
      </c>
      <c r="D420" s="62"/>
      <c r="E420" s="153">
        <v>8</v>
      </c>
      <c r="F420" s="62" t="s">
        <v>129</v>
      </c>
      <c r="G420" s="62">
        <v>16000</v>
      </c>
      <c r="H420" s="139">
        <f t="shared" ref="H420:H425" si="24">G420*E420</f>
        <v>128000</v>
      </c>
      <c r="I420" s="140"/>
      <c r="J420" s="154"/>
      <c r="K420" s="154"/>
      <c r="L420" s="154"/>
      <c r="M420" s="154"/>
      <c r="N420" s="154"/>
      <c r="O420" s="154"/>
      <c r="P420" s="154"/>
      <c r="Q420" s="154"/>
      <c r="R420" s="154"/>
      <c r="S420" s="154"/>
      <c r="T420" s="154"/>
      <c r="U420" s="154"/>
      <c r="V420" s="155"/>
      <c r="W420" s="155"/>
    </row>
    <row r="421" spans="1:23" s="156" customFormat="1" x14ac:dyDescent="0.25">
      <c r="A421" s="113">
        <v>414</v>
      </c>
      <c r="B421" s="204"/>
      <c r="C421" s="157" t="s">
        <v>351</v>
      </c>
      <c r="D421" s="62"/>
      <c r="E421" s="153">
        <v>8</v>
      </c>
      <c r="F421" s="62" t="s">
        <v>129</v>
      </c>
      <c r="G421" s="62">
        <v>2500</v>
      </c>
      <c r="H421" s="139">
        <f t="shared" si="24"/>
        <v>20000</v>
      </c>
      <c r="I421" s="140"/>
      <c r="J421" s="154"/>
      <c r="K421" s="154"/>
      <c r="L421" s="154"/>
      <c r="M421" s="154"/>
      <c r="N421" s="154"/>
      <c r="O421" s="154"/>
      <c r="P421" s="154"/>
      <c r="Q421" s="154"/>
      <c r="R421" s="154"/>
      <c r="S421" s="154"/>
      <c r="T421" s="154"/>
      <c r="U421" s="154"/>
      <c r="V421" s="155"/>
      <c r="W421" s="155"/>
    </row>
    <row r="422" spans="1:23" s="156" customFormat="1" x14ac:dyDescent="0.25">
      <c r="A422" s="113">
        <v>415</v>
      </c>
      <c r="B422" s="204"/>
      <c r="C422" s="157" t="s">
        <v>352</v>
      </c>
      <c r="D422" s="62"/>
      <c r="E422" s="153">
        <v>3</v>
      </c>
      <c r="F422" s="62" t="s">
        <v>296</v>
      </c>
      <c r="G422" s="62">
        <v>1250</v>
      </c>
      <c r="H422" s="139">
        <f t="shared" si="24"/>
        <v>3750</v>
      </c>
      <c r="I422" s="140"/>
      <c r="J422" s="154"/>
      <c r="K422" s="154"/>
      <c r="L422" s="154"/>
      <c r="M422" s="154"/>
      <c r="N422" s="154"/>
      <c r="O422" s="154"/>
      <c r="P422" s="154"/>
      <c r="Q422" s="154"/>
      <c r="R422" s="154"/>
      <c r="S422" s="154"/>
      <c r="T422" s="154"/>
      <c r="U422" s="154"/>
      <c r="V422" s="155"/>
      <c r="W422" s="155"/>
    </row>
    <row r="423" spans="1:23" s="156" customFormat="1" x14ac:dyDescent="0.25">
      <c r="A423" s="113">
        <v>416</v>
      </c>
      <c r="B423" s="204"/>
      <c r="C423" s="157" t="s">
        <v>353</v>
      </c>
      <c r="D423" s="62"/>
      <c r="E423" s="153">
        <v>3</v>
      </c>
      <c r="F423" s="62" t="s">
        <v>129</v>
      </c>
      <c r="G423" s="62">
        <v>49000</v>
      </c>
      <c r="H423" s="139">
        <f t="shared" si="24"/>
        <v>147000</v>
      </c>
      <c r="I423" s="140"/>
      <c r="J423" s="154"/>
      <c r="K423" s="154"/>
      <c r="L423" s="154"/>
      <c r="M423" s="154"/>
      <c r="N423" s="154"/>
      <c r="O423" s="154"/>
      <c r="P423" s="154"/>
      <c r="Q423" s="154"/>
      <c r="R423" s="154"/>
      <c r="S423" s="154"/>
      <c r="T423" s="154"/>
      <c r="U423" s="154"/>
      <c r="V423" s="155"/>
      <c r="W423" s="155"/>
    </row>
    <row r="424" spans="1:23" s="156" customFormat="1" x14ac:dyDescent="0.25">
      <c r="A424" s="113">
        <v>417</v>
      </c>
      <c r="B424" s="204"/>
      <c r="C424" s="157" t="s">
        <v>354</v>
      </c>
      <c r="D424" s="62"/>
      <c r="E424" s="153">
        <v>5</v>
      </c>
      <c r="F424" s="62" t="s">
        <v>129</v>
      </c>
      <c r="G424" s="62">
        <v>3650</v>
      </c>
      <c r="H424" s="139">
        <f t="shared" si="24"/>
        <v>18250</v>
      </c>
      <c r="I424" s="140"/>
      <c r="J424" s="154"/>
      <c r="K424" s="154"/>
      <c r="L424" s="154"/>
      <c r="M424" s="154"/>
      <c r="N424" s="154"/>
      <c r="O424" s="154"/>
      <c r="P424" s="154"/>
      <c r="Q424" s="154"/>
      <c r="R424" s="154"/>
      <c r="S424" s="154"/>
      <c r="T424" s="154"/>
      <c r="U424" s="154"/>
      <c r="V424" s="155"/>
      <c r="W424" s="155"/>
    </row>
    <row r="425" spans="1:23" s="156" customFormat="1" x14ac:dyDescent="0.25">
      <c r="A425" s="113">
        <v>418</v>
      </c>
      <c r="B425" s="204"/>
      <c r="C425" s="157" t="s">
        <v>355</v>
      </c>
      <c r="D425" s="62"/>
      <c r="E425" s="153">
        <v>5</v>
      </c>
      <c r="F425" s="62" t="s">
        <v>129</v>
      </c>
      <c r="G425" s="62">
        <v>600</v>
      </c>
      <c r="H425" s="139">
        <f t="shared" si="24"/>
        <v>3000</v>
      </c>
      <c r="I425" s="140"/>
      <c r="J425" s="154"/>
      <c r="K425" s="154"/>
      <c r="L425" s="154"/>
      <c r="M425" s="154"/>
      <c r="N425" s="154"/>
      <c r="O425" s="154"/>
      <c r="P425" s="154"/>
      <c r="Q425" s="154"/>
      <c r="R425" s="154"/>
      <c r="S425" s="154"/>
      <c r="T425" s="154"/>
      <c r="U425" s="154"/>
      <c r="V425" s="155"/>
      <c r="W425" s="155"/>
    </row>
    <row r="426" spans="1:23" s="156" customFormat="1" ht="25.5" x14ac:dyDescent="0.25">
      <c r="A426" s="113">
        <v>419</v>
      </c>
      <c r="B426" s="203" t="s">
        <v>76</v>
      </c>
      <c r="C426" s="173" t="s">
        <v>356</v>
      </c>
      <c r="D426" s="169"/>
      <c r="E426" s="168"/>
      <c r="F426" s="169"/>
      <c r="G426" s="169"/>
      <c r="H426" s="170">
        <f>H427</f>
        <v>7500000</v>
      </c>
      <c r="I426" s="172" t="s">
        <v>40</v>
      </c>
      <c r="J426" s="171"/>
      <c r="K426" s="171"/>
      <c r="L426" s="171"/>
      <c r="M426" s="171"/>
      <c r="N426" s="171"/>
      <c r="O426" s="171"/>
      <c r="P426" s="171"/>
      <c r="Q426" s="171"/>
      <c r="R426" s="171"/>
      <c r="S426" s="171"/>
      <c r="T426" s="171"/>
      <c r="U426" s="171"/>
      <c r="V426" s="155"/>
      <c r="W426" s="155"/>
    </row>
    <row r="427" spans="1:23" s="156" customFormat="1" x14ac:dyDescent="0.25">
      <c r="A427" s="113">
        <v>420</v>
      </c>
      <c r="B427" s="163" t="s">
        <v>76</v>
      </c>
      <c r="C427" s="164" t="s">
        <v>357</v>
      </c>
      <c r="D427" s="160" t="s">
        <v>541</v>
      </c>
      <c r="E427" s="159">
        <v>8</v>
      </c>
      <c r="F427" s="160"/>
      <c r="G427" s="160">
        <f>SUM(H428:H443)</f>
        <v>937500</v>
      </c>
      <c r="H427" s="161">
        <f>G427*E427</f>
        <v>7500000</v>
      </c>
      <c r="I427" s="165" t="s">
        <v>40</v>
      </c>
      <c r="J427" s="180">
        <v>1</v>
      </c>
      <c r="K427" s="180"/>
      <c r="L427" s="180">
        <v>1</v>
      </c>
      <c r="M427" s="180">
        <v>1</v>
      </c>
      <c r="N427" s="180"/>
      <c r="O427" s="180">
        <v>1</v>
      </c>
      <c r="P427" s="180">
        <v>1</v>
      </c>
      <c r="Q427" s="180"/>
      <c r="R427" s="180">
        <v>1</v>
      </c>
      <c r="S427" s="180">
        <v>1</v>
      </c>
      <c r="T427" s="180">
        <v>1</v>
      </c>
      <c r="U427" s="162"/>
      <c r="V427" s="155"/>
      <c r="W427" s="155"/>
    </row>
    <row r="428" spans="1:23" s="156" customFormat="1" x14ac:dyDescent="0.25">
      <c r="A428" s="113">
        <v>421</v>
      </c>
      <c r="B428" s="204"/>
      <c r="C428" s="59" t="s">
        <v>358</v>
      </c>
      <c r="D428" s="62"/>
      <c r="E428" s="153">
        <v>2</v>
      </c>
      <c r="F428" s="62" t="s">
        <v>129</v>
      </c>
      <c r="G428" s="62">
        <v>28499.5</v>
      </c>
      <c r="H428" s="139">
        <f>G428*E428</f>
        <v>56999</v>
      </c>
      <c r="I428" s="140"/>
      <c r="J428" s="154"/>
      <c r="K428" s="154"/>
      <c r="L428" s="154"/>
      <c r="M428" s="154"/>
      <c r="N428" s="154"/>
      <c r="O428" s="154"/>
      <c r="P428" s="154"/>
      <c r="Q428" s="154"/>
      <c r="R428" s="154"/>
      <c r="S428" s="154"/>
      <c r="T428" s="154"/>
      <c r="U428" s="154"/>
      <c r="V428" s="155"/>
      <c r="W428" s="155"/>
    </row>
    <row r="429" spans="1:23" s="156" customFormat="1" x14ac:dyDescent="0.25">
      <c r="A429" s="113">
        <v>422</v>
      </c>
      <c r="B429" s="204"/>
      <c r="C429" s="59" t="s">
        <v>359</v>
      </c>
      <c r="D429" s="62"/>
      <c r="E429" s="153">
        <v>2</v>
      </c>
      <c r="F429" s="62" t="s">
        <v>129</v>
      </c>
      <c r="G429" s="62">
        <v>24000</v>
      </c>
      <c r="H429" s="139">
        <f t="shared" ref="H429:H443" si="25">G429*E429</f>
        <v>48000</v>
      </c>
      <c r="I429" s="140"/>
      <c r="J429" s="154"/>
      <c r="K429" s="154"/>
      <c r="L429" s="154"/>
      <c r="M429" s="154"/>
      <c r="N429" s="154"/>
      <c r="O429" s="154"/>
      <c r="P429" s="154"/>
      <c r="Q429" s="154"/>
      <c r="R429" s="154"/>
      <c r="S429" s="154"/>
      <c r="T429" s="154"/>
      <c r="U429" s="154"/>
      <c r="V429" s="155"/>
      <c r="W429" s="155"/>
    </row>
    <row r="430" spans="1:23" s="156" customFormat="1" x14ac:dyDescent="0.25">
      <c r="A430" s="113">
        <v>423</v>
      </c>
      <c r="B430" s="204"/>
      <c r="C430" s="59" t="s">
        <v>360</v>
      </c>
      <c r="D430" s="62"/>
      <c r="E430" s="153">
        <v>2</v>
      </c>
      <c r="F430" s="62" t="s">
        <v>129</v>
      </c>
      <c r="G430" s="62">
        <v>12475</v>
      </c>
      <c r="H430" s="139">
        <f t="shared" si="25"/>
        <v>24950</v>
      </c>
      <c r="I430" s="140"/>
      <c r="J430" s="154"/>
      <c r="K430" s="154"/>
      <c r="L430" s="154"/>
      <c r="M430" s="154"/>
      <c r="N430" s="154"/>
      <c r="O430" s="154"/>
      <c r="P430" s="154"/>
      <c r="Q430" s="154"/>
      <c r="R430" s="154"/>
      <c r="S430" s="154"/>
      <c r="T430" s="154"/>
      <c r="U430" s="154"/>
      <c r="V430" s="155"/>
      <c r="W430" s="155"/>
    </row>
    <row r="431" spans="1:23" s="156" customFormat="1" x14ac:dyDescent="0.25">
      <c r="A431" s="113">
        <v>424</v>
      </c>
      <c r="B431" s="204"/>
      <c r="C431" s="59" t="s">
        <v>361</v>
      </c>
      <c r="D431" s="62"/>
      <c r="E431" s="153">
        <v>2</v>
      </c>
      <c r="F431" s="62" t="s">
        <v>129</v>
      </c>
      <c r="G431" s="62">
        <v>10550</v>
      </c>
      <c r="H431" s="139">
        <f t="shared" si="25"/>
        <v>21100</v>
      </c>
      <c r="I431" s="140"/>
      <c r="J431" s="154"/>
      <c r="K431" s="154"/>
      <c r="L431" s="154"/>
      <c r="M431" s="154"/>
      <c r="N431" s="154"/>
      <c r="O431" s="154"/>
      <c r="P431" s="154"/>
      <c r="Q431" s="154"/>
      <c r="R431" s="154"/>
      <c r="S431" s="154"/>
      <c r="T431" s="154"/>
      <c r="U431" s="154"/>
      <c r="V431" s="155"/>
      <c r="W431" s="155"/>
    </row>
    <row r="432" spans="1:23" s="156" customFormat="1" x14ac:dyDescent="0.25">
      <c r="A432" s="113">
        <v>425</v>
      </c>
      <c r="B432" s="204"/>
      <c r="C432" s="59" t="s">
        <v>362</v>
      </c>
      <c r="D432" s="62"/>
      <c r="E432" s="153">
        <v>2</v>
      </c>
      <c r="F432" s="62" t="s">
        <v>129</v>
      </c>
      <c r="G432" s="62">
        <v>9050</v>
      </c>
      <c r="H432" s="139">
        <f t="shared" si="25"/>
        <v>18100</v>
      </c>
      <c r="I432" s="140"/>
      <c r="J432" s="154"/>
      <c r="K432" s="154"/>
      <c r="L432" s="154"/>
      <c r="M432" s="154"/>
      <c r="N432" s="154"/>
      <c r="O432" s="154"/>
      <c r="P432" s="154"/>
      <c r="Q432" s="154"/>
      <c r="R432" s="154"/>
      <c r="S432" s="154"/>
      <c r="T432" s="154"/>
      <c r="U432" s="154"/>
      <c r="V432" s="155"/>
      <c r="W432" s="155"/>
    </row>
    <row r="433" spans="1:23" s="156" customFormat="1" ht="25.5" x14ac:dyDescent="0.25">
      <c r="A433" s="113">
        <v>426</v>
      </c>
      <c r="B433" s="204"/>
      <c r="C433" s="59" t="s">
        <v>363</v>
      </c>
      <c r="D433" s="62"/>
      <c r="E433" s="153">
        <v>2</v>
      </c>
      <c r="F433" s="62" t="s">
        <v>129</v>
      </c>
      <c r="G433" s="62">
        <v>2095.5</v>
      </c>
      <c r="H433" s="139">
        <f t="shared" si="25"/>
        <v>4191</v>
      </c>
      <c r="I433" s="140"/>
      <c r="J433" s="154"/>
      <c r="K433" s="154"/>
      <c r="L433" s="154"/>
      <c r="M433" s="154"/>
      <c r="N433" s="154"/>
      <c r="O433" s="154"/>
      <c r="P433" s="154"/>
      <c r="Q433" s="154"/>
      <c r="R433" s="154"/>
      <c r="S433" s="154"/>
      <c r="T433" s="154"/>
      <c r="U433" s="154"/>
      <c r="V433" s="155"/>
      <c r="W433" s="155"/>
    </row>
    <row r="434" spans="1:23" s="156" customFormat="1" ht="39.75" customHeight="1" x14ac:dyDescent="0.25">
      <c r="A434" s="113">
        <v>427</v>
      </c>
      <c r="B434" s="204"/>
      <c r="C434" s="59" t="s">
        <v>364</v>
      </c>
      <c r="D434" s="62"/>
      <c r="E434" s="153">
        <v>3</v>
      </c>
      <c r="F434" s="62" t="s">
        <v>129</v>
      </c>
      <c r="G434" s="62">
        <v>45800</v>
      </c>
      <c r="H434" s="139">
        <f t="shared" si="25"/>
        <v>137400</v>
      </c>
      <c r="I434" s="140"/>
      <c r="J434" s="154"/>
      <c r="K434" s="154"/>
      <c r="L434" s="154"/>
      <c r="M434" s="154"/>
      <c r="N434" s="154"/>
      <c r="O434" s="154"/>
      <c r="P434" s="154"/>
      <c r="Q434" s="154"/>
      <c r="R434" s="154"/>
      <c r="S434" s="154"/>
      <c r="T434" s="154"/>
      <c r="U434" s="154"/>
      <c r="V434" s="155"/>
      <c r="W434" s="155"/>
    </row>
    <row r="435" spans="1:23" s="156" customFormat="1" x14ac:dyDescent="0.25">
      <c r="A435" s="113">
        <v>428</v>
      </c>
      <c r="B435" s="204"/>
      <c r="C435" s="59" t="s">
        <v>365</v>
      </c>
      <c r="D435" s="62"/>
      <c r="E435" s="153">
        <v>8</v>
      </c>
      <c r="F435" s="62" t="s">
        <v>129</v>
      </c>
      <c r="G435" s="62">
        <v>13995</v>
      </c>
      <c r="H435" s="139">
        <f t="shared" si="25"/>
        <v>111960</v>
      </c>
      <c r="I435" s="140"/>
      <c r="J435" s="154"/>
      <c r="K435" s="154"/>
      <c r="L435" s="154"/>
      <c r="M435" s="154"/>
      <c r="N435" s="154"/>
      <c r="O435" s="154"/>
      <c r="P435" s="154"/>
      <c r="Q435" s="154"/>
      <c r="R435" s="154"/>
      <c r="S435" s="154"/>
      <c r="T435" s="154"/>
      <c r="U435" s="154"/>
      <c r="V435" s="155"/>
      <c r="W435" s="155"/>
    </row>
    <row r="436" spans="1:23" s="156" customFormat="1" x14ac:dyDescent="0.25">
      <c r="A436" s="113">
        <v>429</v>
      </c>
      <c r="B436" s="204"/>
      <c r="C436" s="59" t="s">
        <v>366</v>
      </c>
      <c r="D436" s="62"/>
      <c r="E436" s="153">
        <v>8</v>
      </c>
      <c r="F436" s="62" t="s">
        <v>130</v>
      </c>
      <c r="G436" s="62">
        <v>25500</v>
      </c>
      <c r="H436" s="139">
        <f t="shared" si="25"/>
        <v>204000</v>
      </c>
      <c r="I436" s="140"/>
      <c r="J436" s="154"/>
      <c r="K436" s="154"/>
      <c r="L436" s="154"/>
      <c r="M436" s="154"/>
      <c r="N436" s="154"/>
      <c r="O436" s="154"/>
      <c r="P436" s="154"/>
      <c r="Q436" s="154"/>
      <c r="R436" s="154"/>
      <c r="S436" s="154"/>
      <c r="T436" s="154"/>
      <c r="U436" s="154"/>
      <c r="V436" s="155"/>
      <c r="W436" s="155"/>
    </row>
    <row r="437" spans="1:23" s="156" customFormat="1" x14ac:dyDescent="0.25">
      <c r="A437" s="113">
        <v>430</v>
      </c>
      <c r="B437" s="204"/>
      <c r="C437" s="59" t="s">
        <v>367</v>
      </c>
      <c r="D437" s="62"/>
      <c r="E437" s="153">
        <v>5</v>
      </c>
      <c r="F437" s="62" t="s">
        <v>129</v>
      </c>
      <c r="G437" s="62">
        <v>1950</v>
      </c>
      <c r="H437" s="139">
        <f t="shared" si="25"/>
        <v>9750</v>
      </c>
      <c r="I437" s="140"/>
      <c r="J437" s="154"/>
      <c r="K437" s="154"/>
      <c r="L437" s="154"/>
      <c r="M437" s="154"/>
      <c r="N437" s="154"/>
      <c r="O437" s="154"/>
      <c r="P437" s="154"/>
      <c r="Q437" s="154"/>
      <c r="R437" s="154"/>
      <c r="S437" s="154"/>
      <c r="T437" s="154"/>
      <c r="U437" s="154"/>
      <c r="V437" s="155"/>
      <c r="W437" s="155"/>
    </row>
    <row r="438" spans="1:23" s="156" customFormat="1" x14ac:dyDescent="0.25">
      <c r="A438" s="113">
        <v>431</v>
      </c>
      <c r="B438" s="204"/>
      <c r="C438" s="59" t="s">
        <v>208</v>
      </c>
      <c r="D438" s="62"/>
      <c r="E438" s="153">
        <v>10</v>
      </c>
      <c r="F438" s="62" t="s">
        <v>129</v>
      </c>
      <c r="G438" s="62">
        <v>2550</v>
      </c>
      <c r="H438" s="139">
        <f t="shared" si="25"/>
        <v>25500</v>
      </c>
      <c r="I438" s="140"/>
      <c r="J438" s="154"/>
      <c r="K438" s="154"/>
      <c r="L438" s="154"/>
      <c r="M438" s="154"/>
      <c r="N438" s="154"/>
      <c r="O438" s="154"/>
      <c r="P438" s="154"/>
      <c r="Q438" s="154"/>
      <c r="R438" s="154"/>
      <c r="S438" s="154"/>
      <c r="T438" s="154"/>
      <c r="U438" s="154"/>
      <c r="V438" s="155"/>
      <c r="W438" s="155"/>
    </row>
    <row r="439" spans="1:23" s="156" customFormat="1" x14ac:dyDescent="0.25">
      <c r="A439" s="113">
        <v>432</v>
      </c>
      <c r="B439" s="204"/>
      <c r="C439" s="59" t="s">
        <v>368</v>
      </c>
      <c r="D439" s="62"/>
      <c r="E439" s="153">
        <v>5</v>
      </c>
      <c r="F439" s="62" t="s">
        <v>129</v>
      </c>
      <c r="G439" s="62">
        <v>1750</v>
      </c>
      <c r="H439" s="139">
        <f t="shared" si="25"/>
        <v>8750</v>
      </c>
      <c r="I439" s="140"/>
      <c r="J439" s="154"/>
      <c r="K439" s="154"/>
      <c r="L439" s="154"/>
      <c r="M439" s="154"/>
      <c r="N439" s="154"/>
      <c r="O439" s="154"/>
      <c r="P439" s="154"/>
      <c r="Q439" s="154"/>
      <c r="R439" s="154"/>
      <c r="S439" s="154"/>
      <c r="T439" s="154"/>
      <c r="U439" s="154"/>
      <c r="V439" s="155"/>
      <c r="W439" s="155"/>
    </row>
    <row r="440" spans="1:23" s="156" customFormat="1" x14ac:dyDescent="0.25">
      <c r="A440" s="113">
        <v>433</v>
      </c>
      <c r="B440" s="204"/>
      <c r="C440" s="59" t="s">
        <v>369</v>
      </c>
      <c r="D440" s="62"/>
      <c r="E440" s="153">
        <v>10</v>
      </c>
      <c r="F440" s="62" t="s">
        <v>129</v>
      </c>
      <c r="G440" s="62">
        <v>6200</v>
      </c>
      <c r="H440" s="139">
        <f t="shared" si="25"/>
        <v>62000</v>
      </c>
      <c r="I440" s="140"/>
      <c r="J440" s="154"/>
      <c r="K440" s="154"/>
      <c r="L440" s="154"/>
      <c r="M440" s="154"/>
      <c r="N440" s="154"/>
      <c r="O440" s="154"/>
      <c r="P440" s="154"/>
      <c r="Q440" s="154"/>
      <c r="R440" s="154"/>
      <c r="S440" s="154"/>
      <c r="T440" s="154"/>
      <c r="U440" s="154"/>
      <c r="V440" s="155"/>
      <c r="W440" s="155"/>
    </row>
    <row r="441" spans="1:23" s="156" customFormat="1" x14ac:dyDescent="0.25">
      <c r="A441" s="113">
        <v>434</v>
      </c>
      <c r="B441" s="204"/>
      <c r="C441" s="59" t="s">
        <v>370</v>
      </c>
      <c r="D441" s="62"/>
      <c r="E441" s="153">
        <v>52</v>
      </c>
      <c r="F441" s="62" t="s">
        <v>373</v>
      </c>
      <c r="G441" s="62">
        <v>360</v>
      </c>
      <c r="H441" s="139">
        <f t="shared" si="25"/>
        <v>18720</v>
      </c>
      <c r="I441" s="140"/>
      <c r="J441" s="154"/>
      <c r="K441" s="154"/>
      <c r="L441" s="154"/>
      <c r="M441" s="154"/>
      <c r="N441" s="154"/>
      <c r="O441" s="154"/>
      <c r="P441" s="154"/>
      <c r="Q441" s="154"/>
      <c r="R441" s="154"/>
      <c r="S441" s="154"/>
      <c r="T441" s="154"/>
      <c r="U441" s="154"/>
      <c r="V441" s="155"/>
      <c r="W441" s="155"/>
    </row>
    <row r="442" spans="1:23" s="156" customFormat="1" x14ac:dyDescent="0.25">
      <c r="A442" s="113">
        <v>435</v>
      </c>
      <c r="B442" s="204"/>
      <c r="C442" s="59" t="s">
        <v>371</v>
      </c>
      <c r="D442" s="62"/>
      <c r="E442" s="153">
        <v>8</v>
      </c>
      <c r="F442" s="62" t="s">
        <v>133</v>
      </c>
      <c r="G442" s="62">
        <v>14260</v>
      </c>
      <c r="H442" s="139">
        <f t="shared" si="25"/>
        <v>114080</v>
      </c>
      <c r="I442" s="140"/>
      <c r="J442" s="154"/>
      <c r="K442" s="154"/>
      <c r="L442" s="154"/>
      <c r="M442" s="154"/>
      <c r="N442" s="154"/>
      <c r="O442" s="154"/>
      <c r="P442" s="154"/>
      <c r="Q442" s="154"/>
      <c r="R442" s="154"/>
      <c r="S442" s="154"/>
      <c r="T442" s="154"/>
      <c r="U442" s="154"/>
      <c r="V442" s="155"/>
      <c r="W442" s="155"/>
    </row>
    <row r="443" spans="1:23" s="156" customFormat="1" x14ac:dyDescent="0.25">
      <c r="A443" s="113">
        <v>436</v>
      </c>
      <c r="B443" s="204"/>
      <c r="C443" s="59" t="s">
        <v>372</v>
      </c>
      <c r="D443" s="62"/>
      <c r="E443" s="153">
        <v>8</v>
      </c>
      <c r="F443" s="62" t="s">
        <v>133</v>
      </c>
      <c r="G443" s="62">
        <v>9000</v>
      </c>
      <c r="H443" s="139">
        <f t="shared" si="25"/>
        <v>72000</v>
      </c>
      <c r="I443" s="140"/>
      <c r="J443" s="154"/>
      <c r="K443" s="154"/>
      <c r="L443" s="154"/>
      <c r="M443" s="154"/>
      <c r="N443" s="154"/>
      <c r="O443" s="154"/>
      <c r="P443" s="154"/>
      <c r="Q443" s="154"/>
      <c r="R443" s="154"/>
      <c r="S443" s="154"/>
      <c r="T443" s="154"/>
      <c r="U443" s="154"/>
      <c r="V443" s="155"/>
      <c r="W443" s="155"/>
    </row>
    <row r="444" spans="1:23" s="156" customFormat="1" x14ac:dyDescent="0.25">
      <c r="A444" s="113">
        <v>437</v>
      </c>
      <c r="B444" s="203" t="s">
        <v>95</v>
      </c>
      <c r="C444" s="167" t="s">
        <v>96</v>
      </c>
      <c r="D444" s="169"/>
      <c r="E444" s="168"/>
      <c r="F444" s="169"/>
      <c r="G444" s="169"/>
      <c r="H444" s="170">
        <f>H445+H481+H491</f>
        <v>6631195</v>
      </c>
      <c r="I444" s="172" t="s">
        <v>40</v>
      </c>
      <c r="J444" s="171"/>
      <c r="K444" s="171"/>
      <c r="L444" s="171"/>
      <c r="M444" s="171"/>
      <c r="N444" s="171"/>
      <c r="O444" s="171"/>
      <c r="P444" s="171"/>
      <c r="Q444" s="171"/>
      <c r="R444" s="171"/>
      <c r="S444" s="171"/>
      <c r="T444" s="171"/>
      <c r="U444" s="171"/>
      <c r="V444" s="155"/>
      <c r="W444" s="155"/>
    </row>
    <row r="445" spans="1:23" s="156" customFormat="1" ht="25.5" x14ac:dyDescent="0.25">
      <c r="A445" s="113">
        <v>438</v>
      </c>
      <c r="B445" s="163" t="s">
        <v>95</v>
      </c>
      <c r="C445" s="158" t="s">
        <v>374</v>
      </c>
      <c r="D445" s="160" t="s">
        <v>541</v>
      </c>
      <c r="E445" s="159">
        <v>4</v>
      </c>
      <c r="F445" s="160"/>
      <c r="G445" s="160">
        <f>SUM(H446:H480)</f>
        <v>658936.25</v>
      </c>
      <c r="H445" s="161">
        <f>G445*E445</f>
        <v>2635745</v>
      </c>
      <c r="I445" s="165" t="s">
        <v>40</v>
      </c>
      <c r="J445" s="205"/>
      <c r="K445" s="206">
        <v>1</v>
      </c>
      <c r="L445" s="206"/>
      <c r="M445" s="206"/>
      <c r="N445" s="206">
        <v>1</v>
      </c>
      <c r="O445" s="206"/>
      <c r="P445" s="206"/>
      <c r="Q445" s="206">
        <v>1</v>
      </c>
      <c r="R445" s="206"/>
      <c r="S445" s="206">
        <v>1</v>
      </c>
      <c r="T445" s="162"/>
      <c r="U445" s="162"/>
      <c r="V445" s="155"/>
      <c r="W445" s="155"/>
    </row>
    <row r="446" spans="1:23" s="156" customFormat="1" x14ac:dyDescent="0.25">
      <c r="A446" s="113">
        <v>439</v>
      </c>
      <c r="B446" s="204"/>
      <c r="C446" s="59" t="s">
        <v>375</v>
      </c>
      <c r="D446" s="62"/>
      <c r="E446" s="153">
        <v>6</v>
      </c>
      <c r="F446" s="62" t="s">
        <v>129</v>
      </c>
      <c r="G446" s="62">
        <v>14500</v>
      </c>
      <c r="H446" s="139">
        <f>G446*E446</f>
        <v>87000</v>
      </c>
      <c r="I446" s="139"/>
      <c r="J446" s="154"/>
      <c r="K446" s="154"/>
      <c r="L446" s="154"/>
      <c r="M446" s="154"/>
      <c r="N446" s="154"/>
      <c r="O446" s="154"/>
      <c r="P446" s="154"/>
      <c r="Q446" s="154"/>
      <c r="R446" s="154"/>
      <c r="S446" s="154"/>
      <c r="T446" s="154"/>
      <c r="U446" s="154"/>
      <c r="V446" s="155"/>
      <c r="W446" s="155"/>
    </row>
    <row r="447" spans="1:23" s="156" customFormat="1" x14ac:dyDescent="0.25">
      <c r="A447" s="113">
        <v>440</v>
      </c>
      <c r="B447" s="204"/>
      <c r="C447" s="59" t="s">
        <v>376</v>
      </c>
      <c r="D447" s="62"/>
      <c r="E447" s="153">
        <v>6</v>
      </c>
      <c r="F447" s="62" t="s">
        <v>129</v>
      </c>
      <c r="G447" s="62">
        <v>9500</v>
      </c>
      <c r="H447" s="139">
        <f t="shared" ref="H447:H480" si="26">G447*E447</f>
        <v>57000</v>
      </c>
      <c r="I447" s="139"/>
      <c r="J447" s="154"/>
      <c r="K447" s="154"/>
      <c r="L447" s="154"/>
      <c r="M447" s="154"/>
      <c r="N447" s="154"/>
      <c r="O447" s="154"/>
      <c r="P447" s="154"/>
      <c r="Q447" s="154"/>
      <c r="R447" s="154"/>
      <c r="S447" s="154"/>
      <c r="T447" s="154"/>
      <c r="U447" s="154"/>
      <c r="V447" s="155"/>
      <c r="W447" s="155"/>
    </row>
    <row r="448" spans="1:23" s="156" customFormat="1" x14ac:dyDescent="0.25">
      <c r="A448" s="113">
        <v>441</v>
      </c>
      <c r="B448" s="204"/>
      <c r="C448" s="59" t="s">
        <v>377</v>
      </c>
      <c r="D448" s="62"/>
      <c r="E448" s="153">
        <v>7</v>
      </c>
      <c r="F448" s="62" t="s">
        <v>129</v>
      </c>
      <c r="G448" s="62">
        <v>1396</v>
      </c>
      <c r="H448" s="139">
        <f t="shared" si="26"/>
        <v>9772</v>
      </c>
      <c r="I448" s="139"/>
      <c r="J448" s="154"/>
      <c r="K448" s="154"/>
      <c r="L448" s="154"/>
      <c r="M448" s="154"/>
      <c r="N448" s="154"/>
      <c r="O448" s="154"/>
      <c r="P448" s="154"/>
      <c r="Q448" s="154"/>
      <c r="R448" s="154"/>
      <c r="S448" s="154"/>
      <c r="T448" s="154"/>
      <c r="U448" s="154"/>
      <c r="V448" s="155"/>
      <c r="W448" s="155"/>
    </row>
    <row r="449" spans="1:23" s="156" customFormat="1" x14ac:dyDescent="0.25">
      <c r="A449" s="113">
        <v>442</v>
      </c>
      <c r="B449" s="204"/>
      <c r="C449" s="59" t="s">
        <v>378</v>
      </c>
      <c r="D449" s="62"/>
      <c r="E449" s="153">
        <v>6</v>
      </c>
      <c r="F449" s="62" t="s">
        <v>129</v>
      </c>
      <c r="G449" s="62">
        <v>275</v>
      </c>
      <c r="H449" s="139">
        <f t="shared" si="26"/>
        <v>1650</v>
      </c>
      <c r="I449" s="140"/>
      <c r="J449" s="154"/>
      <c r="K449" s="154"/>
      <c r="L449" s="154"/>
      <c r="M449" s="154"/>
      <c r="N449" s="154"/>
      <c r="O449" s="154"/>
      <c r="P449" s="154"/>
      <c r="Q449" s="154"/>
      <c r="R449" s="154"/>
      <c r="S449" s="154"/>
      <c r="T449" s="154"/>
      <c r="U449" s="154"/>
      <c r="V449" s="155"/>
      <c r="W449" s="155"/>
    </row>
    <row r="450" spans="1:23" s="156" customFormat="1" x14ac:dyDescent="0.25">
      <c r="A450" s="113">
        <v>443</v>
      </c>
      <c r="B450" s="204"/>
      <c r="C450" s="59" t="s">
        <v>379</v>
      </c>
      <c r="D450" s="62"/>
      <c r="E450" s="153">
        <v>6</v>
      </c>
      <c r="F450" s="62" t="s">
        <v>129</v>
      </c>
      <c r="G450" s="62">
        <v>250</v>
      </c>
      <c r="H450" s="139">
        <f t="shared" si="26"/>
        <v>1500</v>
      </c>
      <c r="I450" s="140"/>
      <c r="J450" s="154"/>
      <c r="K450" s="154"/>
      <c r="L450" s="154"/>
      <c r="M450" s="154"/>
      <c r="N450" s="154"/>
      <c r="O450" s="154"/>
      <c r="P450" s="154"/>
      <c r="Q450" s="154"/>
      <c r="R450" s="154"/>
      <c r="S450" s="154"/>
      <c r="T450" s="154"/>
      <c r="U450" s="154"/>
      <c r="V450" s="155"/>
      <c r="W450" s="155"/>
    </row>
    <row r="451" spans="1:23" s="156" customFormat="1" x14ac:dyDescent="0.25">
      <c r="A451" s="113">
        <v>444</v>
      </c>
      <c r="B451" s="204"/>
      <c r="C451" s="59" t="s">
        <v>380</v>
      </c>
      <c r="D451" s="62"/>
      <c r="E451" s="153">
        <v>6</v>
      </c>
      <c r="F451" s="62" t="s">
        <v>129</v>
      </c>
      <c r="G451" s="62">
        <v>150</v>
      </c>
      <c r="H451" s="139">
        <f t="shared" si="26"/>
        <v>900</v>
      </c>
      <c r="I451" s="140"/>
      <c r="J451" s="154"/>
      <c r="K451" s="154"/>
      <c r="L451" s="154"/>
      <c r="M451" s="154"/>
      <c r="N451" s="154"/>
      <c r="O451" s="154"/>
      <c r="P451" s="154"/>
      <c r="Q451" s="154"/>
      <c r="R451" s="154"/>
      <c r="S451" s="154"/>
      <c r="T451" s="154"/>
      <c r="U451" s="154"/>
      <c r="V451" s="155"/>
      <c r="W451" s="155"/>
    </row>
    <row r="452" spans="1:23" s="156" customFormat="1" x14ac:dyDescent="0.25">
      <c r="A452" s="113">
        <v>445</v>
      </c>
      <c r="B452" s="204"/>
      <c r="C452" s="59" t="s">
        <v>381</v>
      </c>
      <c r="D452" s="62"/>
      <c r="E452" s="153">
        <v>6</v>
      </c>
      <c r="F452" s="62" t="s">
        <v>129</v>
      </c>
      <c r="G452" s="62">
        <v>250</v>
      </c>
      <c r="H452" s="139">
        <f t="shared" si="26"/>
        <v>1500</v>
      </c>
      <c r="I452" s="140"/>
      <c r="J452" s="154"/>
      <c r="K452" s="154"/>
      <c r="L452" s="154"/>
      <c r="M452" s="154"/>
      <c r="N452" s="154"/>
      <c r="O452" s="154"/>
      <c r="P452" s="154"/>
      <c r="Q452" s="154"/>
      <c r="R452" s="154"/>
      <c r="S452" s="154"/>
      <c r="T452" s="154"/>
      <c r="U452" s="154"/>
      <c r="V452" s="155"/>
      <c r="W452" s="155"/>
    </row>
    <row r="453" spans="1:23" s="156" customFormat="1" x14ac:dyDescent="0.25">
      <c r="A453" s="113">
        <v>446</v>
      </c>
      <c r="B453" s="204"/>
      <c r="C453" s="59" t="s">
        <v>382</v>
      </c>
      <c r="D453" s="62"/>
      <c r="E453" s="153">
        <v>6</v>
      </c>
      <c r="F453" s="62" t="s">
        <v>129</v>
      </c>
      <c r="G453" s="62">
        <v>120</v>
      </c>
      <c r="H453" s="139">
        <f t="shared" si="26"/>
        <v>720</v>
      </c>
      <c r="I453" s="140"/>
      <c r="J453" s="154"/>
      <c r="K453" s="154"/>
      <c r="L453" s="154"/>
      <c r="M453" s="154"/>
      <c r="N453" s="154"/>
      <c r="O453" s="154"/>
      <c r="P453" s="154"/>
      <c r="Q453" s="154"/>
      <c r="R453" s="154"/>
      <c r="S453" s="154"/>
      <c r="T453" s="154"/>
      <c r="U453" s="154"/>
      <c r="V453" s="155"/>
      <c r="W453" s="155"/>
    </row>
    <row r="454" spans="1:23" s="156" customFormat="1" x14ac:dyDescent="0.25">
      <c r="A454" s="113">
        <v>447</v>
      </c>
      <c r="B454" s="204"/>
      <c r="C454" s="59" t="s">
        <v>383</v>
      </c>
      <c r="D454" s="62"/>
      <c r="E454" s="153">
        <v>6</v>
      </c>
      <c r="F454" s="62" t="s">
        <v>129</v>
      </c>
      <c r="G454" s="62">
        <v>400</v>
      </c>
      <c r="H454" s="139">
        <f t="shared" si="26"/>
        <v>2400</v>
      </c>
      <c r="I454" s="140"/>
      <c r="J454" s="154"/>
      <c r="K454" s="154"/>
      <c r="L454" s="154"/>
      <c r="M454" s="154"/>
      <c r="N454" s="154"/>
      <c r="O454" s="154"/>
      <c r="P454" s="154"/>
      <c r="Q454" s="154"/>
      <c r="R454" s="154"/>
      <c r="S454" s="154"/>
      <c r="T454" s="154"/>
      <c r="U454" s="154"/>
      <c r="V454" s="155"/>
      <c r="W454" s="155"/>
    </row>
    <row r="455" spans="1:23" s="156" customFormat="1" x14ac:dyDescent="0.25">
      <c r="A455" s="113">
        <v>448</v>
      </c>
      <c r="B455" s="204"/>
      <c r="C455" s="59" t="s">
        <v>384</v>
      </c>
      <c r="D455" s="62"/>
      <c r="E455" s="153">
        <v>6</v>
      </c>
      <c r="F455" s="62" t="s">
        <v>129</v>
      </c>
      <c r="G455" s="62">
        <v>200</v>
      </c>
      <c r="H455" s="139">
        <f t="shared" si="26"/>
        <v>1200</v>
      </c>
      <c r="I455" s="140"/>
      <c r="J455" s="154"/>
      <c r="K455" s="154"/>
      <c r="L455" s="154"/>
      <c r="M455" s="154"/>
      <c r="N455" s="154"/>
      <c r="O455" s="154"/>
      <c r="P455" s="154"/>
      <c r="Q455" s="154"/>
      <c r="R455" s="154"/>
      <c r="S455" s="154"/>
      <c r="T455" s="154"/>
      <c r="U455" s="154"/>
      <c r="V455" s="155"/>
      <c r="W455" s="155"/>
    </row>
    <row r="456" spans="1:23" s="156" customFormat="1" x14ac:dyDescent="0.25">
      <c r="A456" s="113">
        <v>449</v>
      </c>
      <c r="B456" s="204"/>
      <c r="C456" s="59" t="s">
        <v>385</v>
      </c>
      <c r="D456" s="62"/>
      <c r="E456" s="153">
        <v>6</v>
      </c>
      <c r="F456" s="62" t="s">
        <v>130</v>
      </c>
      <c r="G456" s="62">
        <v>450</v>
      </c>
      <c r="H456" s="139">
        <f t="shared" si="26"/>
        <v>2700</v>
      </c>
      <c r="I456" s="140"/>
      <c r="J456" s="154"/>
      <c r="K456" s="154"/>
      <c r="L456" s="154"/>
      <c r="M456" s="154"/>
      <c r="N456" s="154"/>
      <c r="O456" s="154"/>
      <c r="P456" s="154"/>
      <c r="Q456" s="154"/>
      <c r="R456" s="154"/>
      <c r="S456" s="154"/>
      <c r="T456" s="154"/>
      <c r="U456" s="154"/>
      <c r="V456" s="155"/>
      <c r="W456" s="155"/>
    </row>
    <row r="457" spans="1:23" s="156" customFormat="1" x14ac:dyDescent="0.25">
      <c r="A457" s="113">
        <v>450</v>
      </c>
      <c r="B457" s="204"/>
      <c r="C457" s="59" t="s">
        <v>386</v>
      </c>
      <c r="D457" s="62"/>
      <c r="E457" s="153">
        <v>6</v>
      </c>
      <c r="F457" s="62" t="s">
        <v>129</v>
      </c>
      <c r="G457" s="62">
        <v>200</v>
      </c>
      <c r="H457" s="139">
        <f t="shared" si="26"/>
        <v>1200</v>
      </c>
      <c r="I457" s="140"/>
      <c r="J457" s="154"/>
      <c r="K457" s="154"/>
      <c r="L457" s="154"/>
      <c r="M457" s="154"/>
      <c r="N457" s="154"/>
      <c r="O457" s="154"/>
      <c r="P457" s="154"/>
      <c r="Q457" s="154"/>
      <c r="R457" s="154"/>
      <c r="S457" s="154"/>
      <c r="T457" s="154"/>
      <c r="U457" s="154"/>
      <c r="V457" s="155"/>
      <c r="W457" s="155"/>
    </row>
    <row r="458" spans="1:23" s="156" customFormat="1" x14ac:dyDescent="0.25">
      <c r="A458" s="113">
        <v>451</v>
      </c>
      <c r="B458" s="204"/>
      <c r="C458" s="59" t="s">
        <v>387</v>
      </c>
      <c r="D458" s="62"/>
      <c r="E458" s="153">
        <v>6</v>
      </c>
      <c r="F458" s="62" t="s">
        <v>130</v>
      </c>
      <c r="G458" s="62">
        <v>550</v>
      </c>
      <c r="H458" s="139">
        <f t="shared" si="26"/>
        <v>3300</v>
      </c>
      <c r="I458" s="140"/>
      <c r="J458" s="154"/>
      <c r="K458" s="154"/>
      <c r="L458" s="154"/>
      <c r="M458" s="154"/>
      <c r="N458" s="154"/>
      <c r="O458" s="154"/>
      <c r="P458" s="154"/>
      <c r="Q458" s="154"/>
      <c r="R458" s="154"/>
      <c r="S458" s="154"/>
      <c r="T458" s="154"/>
      <c r="U458" s="154"/>
      <c r="V458" s="155"/>
      <c r="W458" s="155"/>
    </row>
    <row r="459" spans="1:23" s="156" customFormat="1" x14ac:dyDescent="0.25">
      <c r="A459" s="113">
        <v>452</v>
      </c>
      <c r="B459" s="204"/>
      <c r="C459" s="59" t="s">
        <v>388</v>
      </c>
      <c r="D459" s="62"/>
      <c r="E459" s="153">
        <v>6</v>
      </c>
      <c r="F459" s="62" t="s">
        <v>130</v>
      </c>
      <c r="G459" s="62">
        <v>250</v>
      </c>
      <c r="H459" s="139">
        <f t="shared" si="26"/>
        <v>1500</v>
      </c>
      <c r="I459" s="140"/>
      <c r="J459" s="154"/>
      <c r="K459" s="154"/>
      <c r="L459" s="154"/>
      <c r="M459" s="154"/>
      <c r="N459" s="154"/>
      <c r="O459" s="154"/>
      <c r="P459" s="154"/>
      <c r="Q459" s="154"/>
      <c r="R459" s="154"/>
      <c r="S459" s="154"/>
      <c r="T459" s="154"/>
      <c r="U459" s="154"/>
      <c r="V459" s="155"/>
      <c r="W459" s="155"/>
    </row>
    <row r="460" spans="1:23" s="156" customFormat="1" x14ac:dyDescent="0.25">
      <c r="A460" s="113">
        <v>453</v>
      </c>
      <c r="B460" s="204"/>
      <c r="C460" s="59" t="s">
        <v>389</v>
      </c>
      <c r="D460" s="62"/>
      <c r="E460" s="153">
        <v>6</v>
      </c>
      <c r="F460" s="62" t="s">
        <v>130</v>
      </c>
      <c r="G460" s="62">
        <v>1587</v>
      </c>
      <c r="H460" s="139">
        <f t="shared" si="26"/>
        <v>9522</v>
      </c>
      <c r="I460" s="140"/>
      <c r="J460" s="154"/>
      <c r="K460" s="154"/>
      <c r="L460" s="154"/>
      <c r="M460" s="154"/>
      <c r="N460" s="154"/>
      <c r="O460" s="154"/>
      <c r="P460" s="154"/>
      <c r="Q460" s="154"/>
      <c r="R460" s="154"/>
      <c r="S460" s="154"/>
      <c r="T460" s="154"/>
      <c r="U460" s="154"/>
      <c r="V460" s="155"/>
      <c r="W460" s="155"/>
    </row>
    <row r="461" spans="1:23" s="156" customFormat="1" x14ac:dyDescent="0.25">
      <c r="A461" s="113">
        <v>454</v>
      </c>
      <c r="B461" s="204"/>
      <c r="C461" s="59" t="s">
        <v>390</v>
      </c>
      <c r="D461" s="62"/>
      <c r="E461" s="153">
        <v>7</v>
      </c>
      <c r="F461" s="62" t="s">
        <v>130</v>
      </c>
      <c r="G461" s="62">
        <v>14928</v>
      </c>
      <c r="H461" s="139">
        <f t="shared" si="26"/>
        <v>104496</v>
      </c>
      <c r="I461" s="140"/>
      <c r="J461" s="154"/>
      <c r="K461" s="154"/>
      <c r="L461" s="154"/>
      <c r="M461" s="154"/>
      <c r="N461" s="154"/>
      <c r="O461" s="154"/>
      <c r="P461" s="154"/>
      <c r="Q461" s="154"/>
      <c r="R461" s="154"/>
      <c r="S461" s="154"/>
      <c r="T461" s="154"/>
      <c r="U461" s="154"/>
      <c r="V461" s="155"/>
      <c r="W461" s="155"/>
    </row>
    <row r="462" spans="1:23" s="156" customFormat="1" x14ac:dyDescent="0.25">
      <c r="A462" s="113">
        <v>455</v>
      </c>
      <c r="B462" s="204"/>
      <c r="C462" s="59" t="s">
        <v>391</v>
      </c>
      <c r="D462" s="62"/>
      <c r="E462" s="153">
        <v>6</v>
      </c>
      <c r="F462" s="62" t="s">
        <v>130</v>
      </c>
      <c r="G462" s="62">
        <v>4000</v>
      </c>
      <c r="H462" s="139">
        <f t="shared" si="26"/>
        <v>24000</v>
      </c>
      <c r="I462" s="140"/>
      <c r="J462" s="154"/>
      <c r="K462" s="154"/>
      <c r="L462" s="154"/>
      <c r="M462" s="154"/>
      <c r="N462" s="154"/>
      <c r="O462" s="154"/>
      <c r="P462" s="154"/>
      <c r="Q462" s="154"/>
      <c r="R462" s="154"/>
      <c r="S462" s="154"/>
      <c r="T462" s="154"/>
      <c r="U462" s="154"/>
      <c r="V462" s="155"/>
      <c r="W462" s="155"/>
    </row>
    <row r="463" spans="1:23" s="156" customFormat="1" x14ac:dyDescent="0.25">
      <c r="A463" s="113">
        <v>456</v>
      </c>
      <c r="B463" s="204"/>
      <c r="C463" s="59" t="s">
        <v>392</v>
      </c>
      <c r="D463" s="62"/>
      <c r="E463" s="153">
        <v>6</v>
      </c>
      <c r="F463" s="62" t="s">
        <v>129</v>
      </c>
      <c r="G463" s="62">
        <v>800</v>
      </c>
      <c r="H463" s="139">
        <f t="shared" si="26"/>
        <v>4800</v>
      </c>
      <c r="I463" s="140"/>
      <c r="J463" s="154"/>
      <c r="K463" s="154"/>
      <c r="L463" s="154"/>
      <c r="M463" s="154"/>
      <c r="N463" s="154"/>
      <c r="O463" s="154"/>
      <c r="P463" s="154"/>
      <c r="Q463" s="154"/>
      <c r="R463" s="154"/>
      <c r="S463" s="154"/>
      <c r="T463" s="154"/>
      <c r="U463" s="154"/>
      <c r="V463" s="155"/>
      <c r="W463" s="155"/>
    </row>
    <row r="464" spans="1:23" s="156" customFormat="1" x14ac:dyDescent="0.25">
      <c r="A464" s="113">
        <v>457</v>
      </c>
      <c r="B464" s="204"/>
      <c r="C464" s="59" t="s">
        <v>393</v>
      </c>
      <c r="D464" s="62"/>
      <c r="E464" s="153">
        <v>6</v>
      </c>
      <c r="F464" s="62" t="s">
        <v>129</v>
      </c>
      <c r="G464" s="62">
        <v>500</v>
      </c>
      <c r="H464" s="139">
        <f t="shared" si="26"/>
        <v>3000</v>
      </c>
      <c r="I464" s="140"/>
      <c r="J464" s="154"/>
      <c r="K464" s="154"/>
      <c r="L464" s="154"/>
      <c r="M464" s="154"/>
      <c r="N464" s="154"/>
      <c r="O464" s="154"/>
      <c r="P464" s="154"/>
      <c r="Q464" s="154"/>
      <c r="R464" s="154"/>
      <c r="S464" s="154"/>
      <c r="T464" s="154"/>
      <c r="U464" s="154"/>
      <c r="V464" s="155"/>
      <c r="W464" s="155"/>
    </row>
    <row r="465" spans="1:23" s="156" customFormat="1" x14ac:dyDescent="0.25">
      <c r="A465" s="113">
        <v>458</v>
      </c>
      <c r="B465" s="204"/>
      <c r="C465" s="59" t="s">
        <v>394</v>
      </c>
      <c r="D465" s="62"/>
      <c r="E465" s="153">
        <v>6</v>
      </c>
      <c r="F465" s="62" t="s">
        <v>373</v>
      </c>
      <c r="G465" s="62">
        <v>300</v>
      </c>
      <c r="H465" s="139">
        <f t="shared" si="26"/>
        <v>1800</v>
      </c>
      <c r="I465" s="140"/>
      <c r="J465" s="154"/>
      <c r="K465" s="154"/>
      <c r="L465" s="154"/>
      <c r="M465" s="154"/>
      <c r="N465" s="154"/>
      <c r="O465" s="154"/>
      <c r="P465" s="154"/>
      <c r="Q465" s="154"/>
      <c r="R465" s="154"/>
      <c r="S465" s="154"/>
      <c r="T465" s="154"/>
      <c r="U465" s="154"/>
      <c r="V465" s="155"/>
      <c r="W465" s="155"/>
    </row>
    <row r="466" spans="1:23" s="156" customFormat="1" x14ac:dyDescent="0.25">
      <c r="A466" s="113">
        <v>459</v>
      </c>
      <c r="B466" s="204"/>
      <c r="C466" s="59" t="s">
        <v>395</v>
      </c>
      <c r="D466" s="62"/>
      <c r="E466" s="153">
        <v>6</v>
      </c>
      <c r="F466" s="62" t="s">
        <v>130</v>
      </c>
      <c r="G466" s="62">
        <v>110</v>
      </c>
      <c r="H466" s="139">
        <f t="shared" si="26"/>
        <v>660</v>
      </c>
      <c r="I466" s="140"/>
      <c r="J466" s="154"/>
      <c r="K466" s="154"/>
      <c r="L466" s="154"/>
      <c r="M466" s="154"/>
      <c r="N466" s="154"/>
      <c r="O466" s="154"/>
      <c r="P466" s="154"/>
      <c r="Q466" s="154"/>
      <c r="R466" s="154"/>
      <c r="S466" s="154"/>
      <c r="T466" s="154"/>
      <c r="U466" s="154"/>
      <c r="V466" s="155"/>
      <c r="W466" s="155"/>
    </row>
    <row r="467" spans="1:23" s="156" customFormat="1" x14ac:dyDescent="0.25">
      <c r="A467" s="113">
        <v>460</v>
      </c>
      <c r="B467" s="204"/>
      <c r="C467" s="59" t="s">
        <v>396</v>
      </c>
      <c r="D467" s="62"/>
      <c r="E467" s="153">
        <v>6</v>
      </c>
      <c r="F467" s="62" t="s">
        <v>373</v>
      </c>
      <c r="G467" s="62">
        <v>210</v>
      </c>
      <c r="H467" s="139">
        <f t="shared" si="26"/>
        <v>1260</v>
      </c>
      <c r="I467" s="140"/>
      <c r="J467" s="154"/>
      <c r="K467" s="154"/>
      <c r="L467" s="154"/>
      <c r="M467" s="154"/>
      <c r="N467" s="154"/>
      <c r="O467" s="154"/>
      <c r="P467" s="154"/>
      <c r="Q467" s="154"/>
      <c r="R467" s="154"/>
      <c r="S467" s="154"/>
      <c r="T467" s="154"/>
      <c r="U467" s="154"/>
      <c r="V467" s="155"/>
      <c r="W467" s="155"/>
    </row>
    <row r="468" spans="1:23" s="156" customFormat="1" x14ac:dyDescent="0.25">
      <c r="A468" s="113">
        <v>461</v>
      </c>
      <c r="B468" s="204"/>
      <c r="C468" s="59" t="s">
        <v>397</v>
      </c>
      <c r="D468" s="62"/>
      <c r="E468" s="153">
        <v>7</v>
      </c>
      <c r="F468" s="62" t="s">
        <v>130</v>
      </c>
      <c r="G468" s="62">
        <v>2902</v>
      </c>
      <c r="H468" s="139">
        <f t="shared" si="26"/>
        <v>20314</v>
      </c>
      <c r="I468" s="140"/>
      <c r="J468" s="154"/>
      <c r="K468" s="154"/>
      <c r="L468" s="154"/>
      <c r="M468" s="154"/>
      <c r="N468" s="154"/>
      <c r="O468" s="154"/>
      <c r="P468" s="154"/>
      <c r="Q468" s="154"/>
      <c r="R468" s="154"/>
      <c r="S468" s="154"/>
      <c r="T468" s="154"/>
      <c r="U468" s="154"/>
      <c r="V468" s="155"/>
      <c r="W468" s="155"/>
    </row>
    <row r="469" spans="1:23" s="156" customFormat="1" x14ac:dyDescent="0.25">
      <c r="A469" s="113">
        <v>462</v>
      </c>
      <c r="B469" s="204"/>
      <c r="C469" s="59" t="s">
        <v>398</v>
      </c>
      <c r="D469" s="62"/>
      <c r="E469" s="153">
        <v>6</v>
      </c>
      <c r="F469" s="62" t="s">
        <v>130</v>
      </c>
      <c r="G469" s="62">
        <v>9096</v>
      </c>
      <c r="H469" s="139">
        <f t="shared" si="26"/>
        <v>54576</v>
      </c>
      <c r="I469" s="140"/>
      <c r="J469" s="154"/>
      <c r="K469" s="154"/>
      <c r="L469" s="154"/>
      <c r="M469" s="154"/>
      <c r="N469" s="154"/>
      <c r="O469" s="154"/>
      <c r="P469" s="154"/>
      <c r="Q469" s="154"/>
      <c r="R469" s="154"/>
      <c r="S469" s="154"/>
      <c r="T469" s="154"/>
      <c r="U469" s="154"/>
      <c r="V469" s="155"/>
      <c r="W469" s="155"/>
    </row>
    <row r="470" spans="1:23" s="156" customFormat="1" x14ac:dyDescent="0.25">
      <c r="A470" s="113">
        <v>463</v>
      </c>
      <c r="B470" s="204"/>
      <c r="C470" s="59" t="s">
        <v>399</v>
      </c>
      <c r="D470" s="62"/>
      <c r="E470" s="153">
        <v>6</v>
      </c>
      <c r="F470" s="62" t="s">
        <v>408</v>
      </c>
      <c r="G470" s="62">
        <v>650</v>
      </c>
      <c r="H470" s="139">
        <f t="shared" si="26"/>
        <v>3900</v>
      </c>
      <c r="I470" s="140"/>
      <c r="J470" s="154"/>
      <c r="K470" s="154"/>
      <c r="L470" s="154"/>
      <c r="M470" s="154"/>
      <c r="N470" s="154"/>
      <c r="O470" s="154"/>
      <c r="P470" s="154"/>
      <c r="Q470" s="154"/>
      <c r="R470" s="154"/>
      <c r="S470" s="154"/>
      <c r="T470" s="154"/>
      <c r="U470" s="154"/>
      <c r="V470" s="155"/>
      <c r="W470" s="155"/>
    </row>
    <row r="471" spans="1:23" s="156" customFormat="1" x14ac:dyDescent="0.25">
      <c r="A471" s="113">
        <v>464</v>
      </c>
      <c r="B471" s="204"/>
      <c r="C471" s="59" t="s">
        <v>568</v>
      </c>
      <c r="D471" s="62"/>
      <c r="E471" s="153">
        <v>6</v>
      </c>
      <c r="F471" s="62" t="s">
        <v>408</v>
      </c>
      <c r="G471" s="62">
        <v>750</v>
      </c>
      <c r="H471" s="139">
        <f t="shared" si="26"/>
        <v>4500</v>
      </c>
      <c r="I471" s="140"/>
      <c r="J471" s="154"/>
      <c r="K471" s="154"/>
      <c r="L471" s="154"/>
      <c r="M471" s="154"/>
      <c r="N471" s="154"/>
      <c r="O471" s="154"/>
      <c r="P471" s="154"/>
      <c r="Q471" s="154"/>
      <c r="R471" s="154"/>
      <c r="S471" s="154"/>
      <c r="T471" s="154"/>
      <c r="U471" s="154"/>
      <c r="V471" s="155"/>
      <c r="W471" s="155"/>
    </row>
    <row r="472" spans="1:23" s="156" customFormat="1" x14ac:dyDescent="0.25">
      <c r="A472" s="113"/>
      <c r="B472" s="204"/>
      <c r="C472" s="59" t="s">
        <v>567</v>
      </c>
      <c r="D472" s="62"/>
      <c r="E472" s="153">
        <v>1</v>
      </c>
      <c r="F472" s="62" t="s">
        <v>408</v>
      </c>
      <c r="G472" s="62">
        <v>876.25</v>
      </c>
      <c r="H472" s="139">
        <f t="shared" si="26"/>
        <v>876.25</v>
      </c>
      <c r="I472" s="140"/>
      <c r="J472" s="154"/>
      <c r="K472" s="154"/>
      <c r="L472" s="154"/>
      <c r="M472" s="154"/>
      <c r="N472" s="154"/>
      <c r="O472" s="154"/>
      <c r="P472" s="154"/>
      <c r="Q472" s="154"/>
      <c r="R472" s="154"/>
      <c r="S472" s="154"/>
      <c r="T472" s="154"/>
      <c r="U472" s="154"/>
      <c r="V472" s="155"/>
      <c r="W472" s="155"/>
    </row>
    <row r="473" spans="1:23" s="156" customFormat="1" x14ac:dyDescent="0.25">
      <c r="A473" s="113">
        <v>465</v>
      </c>
      <c r="B473" s="204"/>
      <c r="C473" s="59" t="s">
        <v>400</v>
      </c>
      <c r="D473" s="62"/>
      <c r="E473" s="153">
        <v>6</v>
      </c>
      <c r="F473" s="62" t="s">
        <v>409</v>
      </c>
      <c r="G473" s="62">
        <v>75</v>
      </c>
      <c r="H473" s="139">
        <f t="shared" si="26"/>
        <v>450</v>
      </c>
      <c r="I473" s="140"/>
      <c r="J473" s="154"/>
      <c r="K473" s="154"/>
      <c r="L473" s="154"/>
      <c r="M473" s="154"/>
      <c r="N473" s="154"/>
      <c r="O473" s="154"/>
      <c r="P473" s="154"/>
      <c r="Q473" s="154"/>
      <c r="R473" s="154"/>
      <c r="S473" s="154"/>
      <c r="T473" s="154"/>
      <c r="U473" s="154"/>
      <c r="V473" s="155"/>
      <c r="W473" s="155"/>
    </row>
    <row r="474" spans="1:23" s="156" customFormat="1" x14ac:dyDescent="0.25">
      <c r="A474" s="113">
        <v>466</v>
      </c>
      <c r="B474" s="204"/>
      <c r="C474" s="59" t="s">
        <v>401</v>
      </c>
      <c r="D474" s="62"/>
      <c r="E474" s="153">
        <v>6</v>
      </c>
      <c r="F474" s="62" t="s">
        <v>129</v>
      </c>
      <c r="G474" s="62">
        <v>50</v>
      </c>
      <c r="H474" s="139">
        <f t="shared" si="26"/>
        <v>300</v>
      </c>
      <c r="I474" s="140"/>
      <c r="J474" s="154"/>
      <c r="K474" s="154"/>
      <c r="L474" s="154"/>
      <c r="M474" s="154"/>
      <c r="N474" s="154"/>
      <c r="O474" s="154"/>
      <c r="P474" s="154"/>
      <c r="Q474" s="154"/>
      <c r="R474" s="154"/>
      <c r="S474" s="154"/>
      <c r="T474" s="154"/>
      <c r="U474" s="154"/>
      <c r="V474" s="155"/>
      <c r="W474" s="155"/>
    </row>
    <row r="475" spans="1:23" s="156" customFormat="1" x14ac:dyDescent="0.25">
      <c r="A475" s="113">
        <v>467</v>
      </c>
      <c r="B475" s="204"/>
      <c r="C475" s="59" t="s">
        <v>402</v>
      </c>
      <c r="D475" s="62"/>
      <c r="E475" s="153">
        <v>6</v>
      </c>
      <c r="F475" s="62" t="s">
        <v>129</v>
      </c>
      <c r="G475" s="62">
        <v>19</v>
      </c>
      <c r="H475" s="139">
        <f t="shared" si="26"/>
        <v>114</v>
      </c>
      <c r="I475" s="140"/>
      <c r="J475" s="154"/>
      <c r="K475" s="154"/>
      <c r="L475" s="154"/>
      <c r="M475" s="154"/>
      <c r="N475" s="154"/>
      <c r="O475" s="154"/>
      <c r="P475" s="154"/>
      <c r="Q475" s="154"/>
      <c r="R475" s="154"/>
      <c r="S475" s="154"/>
      <c r="T475" s="154"/>
      <c r="U475" s="154"/>
      <c r="V475" s="155"/>
      <c r="W475" s="155"/>
    </row>
    <row r="476" spans="1:23" s="156" customFormat="1" x14ac:dyDescent="0.25">
      <c r="A476" s="113">
        <v>468</v>
      </c>
      <c r="B476" s="204"/>
      <c r="C476" s="59" t="s">
        <v>403</v>
      </c>
      <c r="D476" s="62"/>
      <c r="E476" s="153">
        <v>6</v>
      </c>
      <c r="F476" s="62" t="s">
        <v>129</v>
      </c>
      <c r="G476" s="62">
        <v>7000</v>
      </c>
      <c r="H476" s="139">
        <f t="shared" si="26"/>
        <v>42000</v>
      </c>
      <c r="I476" s="140"/>
      <c r="J476" s="154"/>
      <c r="K476" s="154"/>
      <c r="L476" s="154"/>
      <c r="M476" s="154"/>
      <c r="N476" s="154"/>
      <c r="O476" s="154"/>
      <c r="P476" s="154"/>
      <c r="Q476" s="154"/>
      <c r="R476" s="154"/>
      <c r="S476" s="154"/>
      <c r="T476" s="154"/>
      <c r="U476" s="154"/>
      <c r="V476" s="155"/>
      <c r="W476" s="155"/>
    </row>
    <row r="477" spans="1:23" s="156" customFormat="1" x14ac:dyDescent="0.25">
      <c r="A477" s="113">
        <v>469</v>
      </c>
      <c r="B477" s="204"/>
      <c r="C477" s="59" t="s">
        <v>404</v>
      </c>
      <c r="D477" s="62"/>
      <c r="E477" s="153">
        <v>6</v>
      </c>
      <c r="F477" s="62" t="s">
        <v>193</v>
      </c>
      <c r="G477" s="62">
        <v>8600</v>
      </c>
      <c r="H477" s="139">
        <f t="shared" si="26"/>
        <v>51600</v>
      </c>
      <c r="I477" s="140"/>
      <c r="J477" s="154"/>
      <c r="K477" s="154"/>
      <c r="L477" s="154"/>
      <c r="M477" s="154"/>
      <c r="N477" s="154"/>
      <c r="O477" s="154"/>
      <c r="P477" s="154"/>
      <c r="Q477" s="154"/>
      <c r="R477" s="154"/>
      <c r="S477" s="154"/>
      <c r="T477" s="154"/>
      <c r="U477" s="154"/>
      <c r="V477" s="155"/>
      <c r="W477" s="155"/>
    </row>
    <row r="478" spans="1:23" s="156" customFormat="1" x14ac:dyDescent="0.25">
      <c r="A478" s="113">
        <v>470</v>
      </c>
      <c r="B478" s="204"/>
      <c r="C478" s="59" t="s">
        <v>405</v>
      </c>
      <c r="D478" s="62"/>
      <c r="E478" s="153">
        <v>6</v>
      </c>
      <c r="F478" s="62" t="s">
        <v>193</v>
      </c>
      <c r="G478" s="62">
        <v>9800</v>
      </c>
      <c r="H478" s="139">
        <f t="shared" si="26"/>
        <v>58800</v>
      </c>
      <c r="I478" s="140"/>
      <c r="J478" s="154"/>
      <c r="K478" s="154"/>
      <c r="L478" s="154"/>
      <c r="M478" s="154"/>
      <c r="N478" s="154"/>
      <c r="O478" s="154"/>
      <c r="P478" s="154"/>
      <c r="Q478" s="154"/>
      <c r="R478" s="154"/>
      <c r="S478" s="154"/>
      <c r="T478" s="154"/>
      <c r="U478" s="154"/>
      <c r="V478" s="155"/>
      <c r="W478" s="155"/>
    </row>
    <row r="479" spans="1:23" s="156" customFormat="1" x14ac:dyDescent="0.25">
      <c r="A479" s="113">
        <v>471</v>
      </c>
      <c r="B479" s="204"/>
      <c r="C479" s="59" t="s">
        <v>406</v>
      </c>
      <c r="D479" s="62"/>
      <c r="E479" s="153">
        <v>6</v>
      </c>
      <c r="F479" s="62" t="s">
        <v>193</v>
      </c>
      <c r="G479" s="62">
        <v>6807</v>
      </c>
      <c r="H479" s="139">
        <f t="shared" si="26"/>
        <v>40842</v>
      </c>
      <c r="I479" s="140"/>
      <c r="J479" s="154"/>
      <c r="K479" s="154"/>
      <c r="L479" s="154"/>
      <c r="M479" s="154"/>
      <c r="N479" s="154"/>
      <c r="O479" s="154"/>
      <c r="P479" s="154"/>
      <c r="Q479" s="154"/>
      <c r="R479" s="154"/>
      <c r="S479" s="154"/>
      <c r="T479" s="154"/>
      <c r="U479" s="154"/>
      <c r="V479" s="155"/>
      <c r="W479" s="155"/>
    </row>
    <row r="480" spans="1:23" s="156" customFormat="1" x14ac:dyDescent="0.25">
      <c r="A480" s="113">
        <v>472</v>
      </c>
      <c r="B480" s="204"/>
      <c r="C480" s="59" t="s">
        <v>407</v>
      </c>
      <c r="D480" s="62"/>
      <c r="E480" s="153">
        <v>16</v>
      </c>
      <c r="F480" s="62" t="s">
        <v>147</v>
      </c>
      <c r="G480" s="62">
        <v>3674</v>
      </c>
      <c r="H480" s="139">
        <f t="shared" si="26"/>
        <v>58784</v>
      </c>
      <c r="I480" s="140"/>
      <c r="J480" s="154"/>
      <c r="K480" s="154"/>
      <c r="L480" s="154"/>
      <c r="M480" s="154"/>
      <c r="N480" s="154"/>
      <c r="O480" s="154"/>
      <c r="P480" s="154"/>
      <c r="Q480" s="154"/>
      <c r="R480" s="154"/>
      <c r="S480" s="154"/>
      <c r="T480" s="154"/>
      <c r="U480" s="154"/>
      <c r="V480" s="155"/>
      <c r="W480" s="155"/>
    </row>
    <row r="481" spans="1:23" s="156" customFormat="1" ht="25.5" x14ac:dyDescent="0.25">
      <c r="A481" s="113">
        <v>473</v>
      </c>
      <c r="B481" s="163" t="s">
        <v>95</v>
      </c>
      <c r="C481" s="158" t="s">
        <v>410</v>
      </c>
      <c r="D481" s="160" t="s">
        <v>541</v>
      </c>
      <c r="E481" s="159">
        <v>4</v>
      </c>
      <c r="F481" s="160"/>
      <c r="G481" s="160">
        <f>SUM(H482:H490)</f>
        <v>771362.5</v>
      </c>
      <c r="H481" s="161">
        <f>G481*E481</f>
        <v>3085450</v>
      </c>
      <c r="I481" s="165" t="s">
        <v>40</v>
      </c>
      <c r="J481" s="180"/>
      <c r="K481" s="180">
        <v>1</v>
      </c>
      <c r="L481" s="180"/>
      <c r="M481" s="180"/>
      <c r="N481" s="180">
        <v>1</v>
      </c>
      <c r="O481" s="180"/>
      <c r="P481" s="180"/>
      <c r="Q481" s="180">
        <v>1</v>
      </c>
      <c r="R481" s="180"/>
      <c r="S481" s="180">
        <v>1</v>
      </c>
      <c r="T481" s="162"/>
      <c r="U481" s="162"/>
      <c r="V481" s="155"/>
      <c r="W481" s="155"/>
    </row>
    <row r="482" spans="1:23" s="156" customFormat="1" x14ac:dyDescent="0.25">
      <c r="A482" s="113">
        <v>474</v>
      </c>
      <c r="B482" s="204"/>
      <c r="C482" s="157" t="s">
        <v>138</v>
      </c>
      <c r="D482" s="62"/>
      <c r="E482" s="153">
        <v>2</v>
      </c>
      <c r="F482" s="62" t="s">
        <v>147</v>
      </c>
      <c r="G482" s="62">
        <v>34920.6</v>
      </c>
      <c r="H482" s="139">
        <f>G482*E482</f>
        <v>69841.2</v>
      </c>
      <c r="I482" s="140"/>
      <c r="J482" s="154"/>
      <c r="K482" s="154"/>
      <c r="L482" s="154"/>
      <c r="M482" s="154"/>
      <c r="N482" s="154"/>
      <c r="O482" s="154"/>
      <c r="P482" s="154"/>
      <c r="Q482" s="154"/>
      <c r="R482" s="154"/>
      <c r="S482" s="154"/>
      <c r="T482" s="154"/>
      <c r="U482" s="154"/>
      <c r="V482" s="155"/>
      <c r="W482" s="155"/>
    </row>
    <row r="483" spans="1:23" s="156" customFormat="1" x14ac:dyDescent="0.25">
      <c r="A483" s="113">
        <v>475</v>
      </c>
      <c r="B483" s="204"/>
      <c r="C483" s="157" t="s">
        <v>411</v>
      </c>
      <c r="D483" s="62"/>
      <c r="E483" s="153">
        <v>25</v>
      </c>
      <c r="F483" s="62" t="s">
        <v>129</v>
      </c>
      <c r="G483" s="62">
        <v>60</v>
      </c>
      <c r="H483" s="139">
        <f t="shared" ref="H483:H490" si="27">G483*E483</f>
        <v>1500</v>
      </c>
      <c r="I483" s="140"/>
      <c r="J483" s="154"/>
      <c r="K483" s="154"/>
      <c r="L483" s="154"/>
      <c r="M483" s="154"/>
      <c r="N483" s="154"/>
      <c r="O483" s="154"/>
      <c r="P483" s="154"/>
      <c r="Q483" s="154"/>
      <c r="R483" s="154"/>
      <c r="S483" s="154"/>
      <c r="T483" s="154"/>
      <c r="U483" s="154"/>
      <c r="V483" s="155"/>
      <c r="W483" s="155"/>
    </row>
    <row r="484" spans="1:23" s="156" customFormat="1" x14ac:dyDescent="0.25">
      <c r="A484" s="113">
        <v>476</v>
      </c>
      <c r="B484" s="204"/>
      <c r="C484" s="157" t="s">
        <v>412</v>
      </c>
      <c r="D484" s="62"/>
      <c r="E484" s="153">
        <v>30</v>
      </c>
      <c r="F484" s="62" t="s">
        <v>373</v>
      </c>
      <c r="G484" s="62">
        <v>260</v>
      </c>
      <c r="H484" s="139">
        <f t="shared" si="27"/>
        <v>7800</v>
      </c>
      <c r="I484" s="140"/>
      <c r="J484" s="154"/>
      <c r="K484" s="154"/>
      <c r="L484" s="154"/>
      <c r="M484" s="154"/>
      <c r="N484" s="154"/>
      <c r="O484" s="154"/>
      <c r="P484" s="154"/>
      <c r="Q484" s="154"/>
      <c r="R484" s="154"/>
      <c r="S484" s="154"/>
      <c r="T484" s="154"/>
      <c r="U484" s="154"/>
      <c r="V484" s="155"/>
      <c r="W484" s="155"/>
    </row>
    <row r="485" spans="1:23" s="156" customFormat="1" x14ac:dyDescent="0.25">
      <c r="A485" s="113">
        <v>477</v>
      </c>
      <c r="B485" s="204"/>
      <c r="C485" s="157" t="s">
        <v>413</v>
      </c>
      <c r="D485" s="62"/>
      <c r="E485" s="153">
        <v>25</v>
      </c>
      <c r="F485" s="62" t="s">
        <v>129</v>
      </c>
      <c r="G485" s="62">
        <v>6000</v>
      </c>
      <c r="H485" s="139">
        <f t="shared" si="27"/>
        <v>150000</v>
      </c>
      <c r="I485" s="140"/>
      <c r="J485" s="154"/>
      <c r="K485" s="154"/>
      <c r="L485" s="154"/>
      <c r="M485" s="154"/>
      <c r="N485" s="154"/>
      <c r="O485" s="154"/>
      <c r="P485" s="154"/>
      <c r="Q485" s="154"/>
      <c r="R485" s="154"/>
      <c r="S485" s="154"/>
      <c r="T485" s="154"/>
      <c r="U485" s="154"/>
      <c r="V485" s="155"/>
      <c r="W485" s="155"/>
    </row>
    <row r="486" spans="1:23" s="156" customFormat="1" x14ac:dyDescent="0.25">
      <c r="A486" s="113">
        <v>478</v>
      </c>
      <c r="B486" s="204"/>
      <c r="C486" s="157" t="s">
        <v>414</v>
      </c>
      <c r="D486" s="62"/>
      <c r="E486" s="153">
        <v>30</v>
      </c>
      <c r="F486" s="62" t="s">
        <v>129</v>
      </c>
      <c r="G486" s="62">
        <v>12816.01</v>
      </c>
      <c r="H486" s="139">
        <f t="shared" si="27"/>
        <v>384480.3</v>
      </c>
      <c r="I486" s="140"/>
      <c r="J486" s="154"/>
      <c r="K486" s="154"/>
      <c r="L486" s="154"/>
      <c r="M486" s="154"/>
      <c r="N486" s="154"/>
      <c r="O486" s="154"/>
      <c r="P486" s="154"/>
      <c r="Q486" s="154"/>
      <c r="R486" s="154"/>
      <c r="S486" s="154"/>
      <c r="T486" s="154"/>
      <c r="U486" s="154"/>
      <c r="V486" s="155"/>
      <c r="W486" s="155"/>
    </row>
    <row r="487" spans="1:23" s="156" customFormat="1" x14ac:dyDescent="0.25">
      <c r="A487" s="113">
        <v>479</v>
      </c>
      <c r="B487" s="204"/>
      <c r="C487" s="157" t="s">
        <v>415</v>
      </c>
      <c r="D487" s="62"/>
      <c r="E487" s="153">
        <v>30</v>
      </c>
      <c r="F487" s="62" t="s">
        <v>129</v>
      </c>
      <c r="G487" s="62">
        <v>4200</v>
      </c>
      <c r="H487" s="139">
        <f t="shared" si="27"/>
        <v>126000</v>
      </c>
      <c r="I487" s="140"/>
      <c r="J487" s="154"/>
      <c r="K487" s="154"/>
      <c r="L487" s="154"/>
      <c r="M487" s="154"/>
      <c r="N487" s="154"/>
      <c r="O487" s="154"/>
      <c r="P487" s="154"/>
      <c r="Q487" s="154"/>
      <c r="R487" s="154"/>
      <c r="S487" s="154"/>
      <c r="T487" s="154"/>
      <c r="U487" s="154"/>
      <c r="V487" s="155"/>
      <c r="W487" s="155"/>
    </row>
    <row r="488" spans="1:23" s="156" customFormat="1" x14ac:dyDescent="0.25">
      <c r="A488" s="113">
        <v>480</v>
      </c>
      <c r="B488" s="204"/>
      <c r="C488" s="157" t="s">
        <v>416</v>
      </c>
      <c r="D488" s="62"/>
      <c r="E488" s="153">
        <v>25</v>
      </c>
      <c r="F488" s="62" t="s">
        <v>129</v>
      </c>
      <c r="G488" s="62">
        <v>300</v>
      </c>
      <c r="H488" s="139">
        <f t="shared" si="27"/>
        <v>7500</v>
      </c>
      <c r="I488" s="140"/>
      <c r="J488" s="154"/>
      <c r="K488" s="154"/>
      <c r="L488" s="154"/>
      <c r="M488" s="154"/>
      <c r="N488" s="154"/>
      <c r="O488" s="154"/>
      <c r="P488" s="154"/>
      <c r="Q488" s="154"/>
      <c r="R488" s="154"/>
      <c r="S488" s="154"/>
      <c r="T488" s="154"/>
      <c r="U488" s="154"/>
      <c r="V488" s="155"/>
      <c r="W488" s="155"/>
    </row>
    <row r="489" spans="1:23" s="156" customFormat="1" x14ac:dyDescent="0.25">
      <c r="A489" s="113">
        <v>481</v>
      </c>
      <c r="B489" s="204"/>
      <c r="C489" s="157" t="s">
        <v>417</v>
      </c>
      <c r="D489" s="62"/>
      <c r="E489" s="153">
        <v>34</v>
      </c>
      <c r="F489" s="62" t="s">
        <v>129</v>
      </c>
      <c r="G489" s="62">
        <v>499</v>
      </c>
      <c r="H489" s="139">
        <f t="shared" si="27"/>
        <v>16966</v>
      </c>
      <c r="I489" s="140"/>
      <c r="J489" s="154"/>
      <c r="K489" s="154"/>
      <c r="L489" s="154"/>
      <c r="M489" s="154"/>
      <c r="N489" s="154"/>
      <c r="O489" s="154"/>
      <c r="P489" s="154"/>
      <c r="Q489" s="154"/>
      <c r="R489" s="154"/>
      <c r="S489" s="154"/>
      <c r="T489" s="154"/>
      <c r="U489" s="154"/>
      <c r="V489" s="155"/>
      <c r="W489" s="155"/>
    </row>
    <row r="490" spans="1:23" s="156" customFormat="1" x14ac:dyDescent="0.25">
      <c r="A490" s="113">
        <v>482</v>
      </c>
      <c r="B490" s="204"/>
      <c r="C490" s="157" t="s">
        <v>418</v>
      </c>
      <c r="D490" s="62"/>
      <c r="E490" s="153">
        <v>25</v>
      </c>
      <c r="F490" s="62" t="s">
        <v>129</v>
      </c>
      <c r="G490" s="62">
        <v>291</v>
      </c>
      <c r="H490" s="139">
        <f t="shared" si="27"/>
        <v>7275</v>
      </c>
      <c r="I490" s="140"/>
      <c r="J490" s="154"/>
      <c r="K490" s="154"/>
      <c r="L490" s="154"/>
      <c r="M490" s="154"/>
      <c r="N490" s="154"/>
      <c r="O490" s="154"/>
      <c r="P490" s="154"/>
      <c r="Q490" s="154"/>
      <c r="R490" s="154"/>
      <c r="S490" s="154"/>
      <c r="T490" s="154"/>
      <c r="U490" s="154"/>
      <c r="V490" s="155"/>
      <c r="W490" s="155"/>
    </row>
    <row r="491" spans="1:23" s="156" customFormat="1" x14ac:dyDescent="0.25">
      <c r="A491" s="113">
        <v>483</v>
      </c>
      <c r="B491" s="163" t="s">
        <v>95</v>
      </c>
      <c r="C491" s="164" t="s">
        <v>279</v>
      </c>
      <c r="D491" s="160" t="s">
        <v>541</v>
      </c>
      <c r="E491" s="159"/>
      <c r="F491" s="160"/>
      <c r="G491" s="160"/>
      <c r="H491" s="161">
        <f>SUM(H492:H497)</f>
        <v>910000</v>
      </c>
      <c r="I491" s="165" t="s">
        <v>40</v>
      </c>
      <c r="J491" s="162"/>
      <c r="K491" s="162"/>
      <c r="L491" s="162"/>
      <c r="M491" s="180">
        <v>1</v>
      </c>
      <c r="N491" s="180"/>
      <c r="O491" s="180"/>
      <c r="P491" s="180"/>
      <c r="Q491" s="162"/>
      <c r="R491" s="162"/>
      <c r="S491" s="162"/>
      <c r="T491" s="162"/>
      <c r="U491" s="162"/>
      <c r="V491" s="155"/>
      <c r="W491" s="155"/>
    </row>
    <row r="492" spans="1:23" s="156" customFormat="1" x14ac:dyDescent="0.25">
      <c r="A492" s="113">
        <v>484</v>
      </c>
      <c r="B492" s="204"/>
      <c r="C492" s="157" t="s">
        <v>138</v>
      </c>
      <c r="D492" s="62"/>
      <c r="E492" s="153">
        <v>4</v>
      </c>
      <c r="F492" s="62" t="s">
        <v>147</v>
      </c>
      <c r="G492" s="62">
        <v>34481.25</v>
      </c>
      <c r="H492" s="139">
        <f>G492*E492</f>
        <v>137925</v>
      </c>
      <c r="I492" s="139"/>
      <c r="J492" s="154"/>
      <c r="K492" s="154"/>
      <c r="L492" s="154"/>
      <c r="M492" s="154"/>
      <c r="N492" s="154"/>
      <c r="O492" s="154"/>
      <c r="P492" s="154"/>
      <c r="Q492" s="154"/>
      <c r="R492" s="154"/>
      <c r="S492" s="154"/>
      <c r="T492" s="154"/>
      <c r="U492" s="154"/>
      <c r="V492" s="155"/>
      <c r="W492" s="155"/>
    </row>
    <row r="493" spans="1:23" s="156" customFormat="1" x14ac:dyDescent="0.25">
      <c r="A493" s="113">
        <v>485</v>
      </c>
      <c r="B493" s="204"/>
      <c r="C493" s="157" t="s">
        <v>291</v>
      </c>
      <c r="D493" s="62"/>
      <c r="E493" s="153">
        <v>50</v>
      </c>
      <c r="F493" s="62" t="s">
        <v>296</v>
      </c>
      <c r="G493" s="62">
        <v>5300</v>
      </c>
      <c r="H493" s="139">
        <f t="shared" ref="H493:H497" si="28">G493*E493</f>
        <v>265000</v>
      </c>
      <c r="I493" s="140"/>
      <c r="J493" s="154"/>
      <c r="K493" s="154"/>
      <c r="L493" s="154"/>
      <c r="M493" s="154"/>
      <c r="N493" s="154"/>
      <c r="O493" s="154"/>
      <c r="P493" s="154"/>
      <c r="Q493" s="154"/>
      <c r="R493" s="154"/>
      <c r="S493" s="154"/>
      <c r="T493" s="154"/>
      <c r="U493" s="154"/>
      <c r="V493" s="155"/>
      <c r="W493" s="155"/>
    </row>
    <row r="494" spans="1:23" s="156" customFormat="1" x14ac:dyDescent="0.25">
      <c r="A494" s="113">
        <v>486</v>
      </c>
      <c r="B494" s="204"/>
      <c r="C494" s="157" t="s">
        <v>292</v>
      </c>
      <c r="D494" s="62"/>
      <c r="E494" s="153">
        <v>50</v>
      </c>
      <c r="F494" s="62" t="s">
        <v>296</v>
      </c>
      <c r="G494" s="62">
        <v>8256</v>
      </c>
      <c r="H494" s="139">
        <f t="shared" si="28"/>
        <v>412800</v>
      </c>
      <c r="I494" s="140"/>
      <c r="J494" s="154"/>
      <c r="K494" s="154"/>
      <c r="L494" s="154"/>
      <c r="M494" s="154"/>
      <c r="N494" s="154"/>
      <c r="O494" s="154"/>
      <c r="P494" s="154"/>
      <c r="Q494" s="154"/>
      <c r="R494" s="154"/>
      <c r="S494" s="154"/>
      <c r="T494" s="154"/>
      <c r="U494" s="154"/>
      <c r="V494" s="155"/>
      <c r="W494" s="155"/>
    </row>
    <row r="495" spans="1:23" s="156" customFormat="1" x14ac:dyDescent="0.25">
      <c r="A495" s="113">
        <v>487</v>
      </c>
      <c r="B495" s="204"/>
      <c r="C495" s="157" t="s">
        <v>293</v>
      </c>
      <c r="D495" s="62"/>
      <c r="E495" s="153">
        <v>50</v>
      </c>
      <c r="F495" s="62" t="s">
        <v>129</v>
      </c>
      <c r="G495" s="62">
        <v>207</v>
      </c>
      <c r="H495" s="139">
        <f t="shared" si="28"/>
        <v>10350</v>
      </c>
      <c r="I495" s="140"/>
      <c r="J495" s="154"/>
      <c r="K495" s="154"/>
      <c r="L495" s="154"/>
      <c r="M495" s="154"/>
      <c r="N495" s="154"/>
      <c r="O495" s="154"/>
      <c r="P495" s="154"/>
      <c r="Q495" s="154"/>
      <c r="R495" s="154"/>
      <c r="S495" s="154"/>
      <c r="T495" s="154"/>
      <c r="U495" s="154"/>
      <c r="V495" s="155"/>
      <c r="W495" s="155"/>
    </row>
    <row r="496" spans="1:23" s="156" customFormat="1" x14ac:dyDescent="0.25">
      <c r="A496" s="113">
        <v>488</v>
      </c>
      <c r="B496" s="204"/>
      <c r="C496" s="157" t="s">
        <v>294</v>
      </c>
      <c r="D496" s="62"/>
      <c r="E496" s="153">
        <v>50</v>
      </c>
      <c r="F496" s="62" t="s">
        <v>129</v>
      </c>
      <c r="G496" s="62">
        <v>207</v>
      </c>
      <c r="H496" s="139">
        <f t="shared" si="28"/>
        <v>10350</v>
      </c>
      <c r="I496" s="140"/>
      <c r="J496" s="154"/>
      <c r="K496" s="154"/>
      <c r="L496" s="154"/>
      <c r="M496" s="154"/>
      <c r="N496" s="154"/>
      <c r="O496" s="154"/>
      <c r="P496" s="154"/>
      <c r="Q496" s="154"/>
      <c r="R496" s="154"/>
      <c r="S496" s="154"/>
      <c r="T496" s="154"/>
      <c r="U496" s="154"/>
      <c r="V496" s="155"/>
      <c r="W496" s="155"/>
    </row>
    <row r="497" spans="1:23" s="156" customFormat="1" x14ac:dyDescent="0.25">
      <c r="A497" s="113">
        <v>489</v>
      </c>
      <c r="B497" s="204"/>
      <c r="C497" s="157" t="s">
        <v>295</v>
      </c>
      <c r="D497" s="62"/>
      <c r="E497" s="153">
        <v>45</v>
      </c>
      <c r="F497" s="62" t="s">
        <v>129</v>
      </c>
      <c r="G497" s="62">
        <v>1635</v>
      </c>
      <c r="H497" s="139">
        <f t="shared" si="28"/>
        <v>73575</v>
      </c>
      <c r="I497" s="140"/>
      <c r="J497" s="154"/>
      <c r="K497" s="154"/>
      <c r="L497" s="154"/>
      <c r="M497" s="154"/>
      <c r="N497" s="154"/>
      <c r="O497" s="154"/>
      <c r="P497" s="154"/>
      <c r="Q497" s="154"/>
      <c r="R497" s="154"/>
      <c r="S497" s="154"/>
      <c r="T497" s="154"/>
      <c r="U497" s="154"/>
      <c r="V497" s="155"/>
      <c r="W497" s="155"/>
    </row>
    <row r="498" spans="1:23" s="156" customFormat="1" x14ac:dyDescent="0.25">
      <c r="A498" s="113">
        <v>490</v>
      </c>
      <c r="B498" s="203" t="s">
        <v>79</v>
      </c>
      <c r="C498" s="167" t="s">
        <v>419</v>
      </c>
      <c r="D498" s="169"/>
      <c r="E498" s="168"/>
      <c r="F498" s="169"/>
      <c r="G498" s="169"/>
      <c r="H498" s="170">
        <f>H499+H501</f>
        <v>37334164</v>
      </c>
      <c r="I498" s="172" t="s">
        <v>73</v>
      </c>
      <c r="J498" s="171"/>
      <c r="K498" s="171"/>
      <c r="L498" s="171"/>
      <c r="M498" s="171"/>
      <c r="N498" s="171"/>
      <c r="O498" s="171"/>
      <c r="P498" s="171"/>
      <c r="Q498" s="171"/>
      <c r="R498" s="171"/>
      <c r="S498" s="171"/>
      <c r="T498" s="171"/>
      <c r="U498" s="171"/>
      <c r="V498" s="155"/>
      <c r="W498" s="155"/>
    </row>
    <row r="499" spans="1:23" s="156" customFormat="1" ht="25.5" x14ac:dyDescent="0.25">
      <c r="A499" s="113">
        <v>491</v>
      </c>
      <c r="B499" s="163" t="s">
        <v>79</v>
      </c>
      <c r="C499" s="158" t="s">
        <v>420</v>
      </c>
      <c r="D499" s="160" t="s">
        <v>541</v>
      </c>
      <c r="E499" s="159"/>
      <c r="F499" s="160"/>
      <c r="G499" s="160"/>
      <c r="H499" s="161">
        <f>H500</f>
        <v>19706000</v>
      </c>
      <c r="I499" s="165" t="s">
        <v>73</v>
      </c>
      <c r="J499" s="162"/>
      <c r="K499" s="180">
        <v>5</v>
      </c>
      <c r="L499" s="180"/>
      <c r="M499" s="180">
        <v>5</v>
      </c>
      <c r="N499" s="180"/>
      <c r="O499" s="180">
        <v>5</v>
      </c>
      <c r="P499" s="180"/>
      <c r="Q499" s="180">
        <v>5</v>
      </c>
      <c r="R499" s="180"/>
      <c r="S499" s="180">
        <v>5</v>
      </c>
      <c r="T499" s="180"/>
      <c r="U499" s="162"/>
      <c r="V499" s="155"/>
      <c r="W499" s="155"/>
    </row>
    <row r="500" spans="1:23" s="156" customFormat="1" x14ac:dyDescent="0.25">
      <c r="A500" s="113">
        <v>492</v>
      </c>
      <c r="B500" s="204"/>
      <c r="C500" s="157" t="s">
        <v>421</v>
      </c>
      <c r="D500" s="62"/>
      <c r="E500" s="153">
        <v>25</v>
      </c>
      <c r="F500" s="62" t="s">
        <v>147</v>
      </c>
      <c r="G500" s="62">
        <v>788240</v>
      </c>
      <c r="H500" s="139">
        <f>G500*E500</f>
        <v>19706000</v>
      </c>
      <c r="I500" s="166"/>
      <c r="J500" s="154"/>
      <c r="K500" s="154"/>
      <c r="L500" s="154"/>
      <c r="M500" s="154"/>
      <c r="N500" s="154"/>
      <c r="O500" s="154"/>
      <c r="P500" s="154"/>
      <c r="Q500" s="154"/>
      <c r="R500" s="154"/>
      <c r="S500" s="154"/>
      <c r="T500" s="154"/>
      <c r="U500" s="154"/>
      <c r="V500" s="155"/>
      <c r="W500" s="155"/>
    </row>
    <row r="501" spans="1:23" s="156" customFormat="1" x14ac:dyDescent="0.25">
      <c r="A501" s="113">
        <v>493</v>
      </c>
      <c r="B501" s="163" t="s">
        <v>79</v>
      </c>
      <c r="C501" s="164" t="s">
        <v>421</v>
      </c>
      <c r="D501" s="160" t="s">
        <v>541</v>
      </c>
      <c r="E501" s="159"/>
      <c r="F501" s="160"/>
      <c r="G501" s="160"/>
      <c r="H501" s="161">
        <f>SUM(H502:H506)</f>
        <v>17628164</v>
      </c>
      <c r="I501" s="165" t="s">
        <v>73</v>
      </c>
      <c r="J501" s="162"/>
      <c r="K501" s="162"/>
      <c r="L501" s="162"/>
      <c r="M501" s="162"/>
      <c r="N501" s="162"/>
      <c r="O501" s="162"/>
      <c r="P501" s="162"/>
      <c r="Q501" s="162"/>
      <c r="R501" s="162"/>
      <c r="S501" s="162"/>
      <c r="T501" s="162"/>
      <c r="U501" s="162"/>
      <c r="V501" s="155"/>
      <c r="W501" s="155"/>
    </row>
    <row r="502" spans="1:23" s="156" customFormat="1" x14ac:dyDescent="0.25">
      <c r="A502" s="113">
        <v>494</v>
      </c>
      <c r="B502" s="204"/>
      <c r="C502" s="157" t="s">
        <v>421</v>
      </c>
      <c r="D502" s="62"/>
      <c r="E502" s="153">
        <v>10</v>
      </c>
      <c r="F502" s="62" t="s">
        <v>147</v>
      </c>
      <c r="G502" s="62">
        <v>980856.4</v>
      </c>
      <c r="H502" s="139">
        <f>G502*E502</f>
        <v>9808564</v>
      </c>
      <c r="I502" s="140"/>
      <c r="J502" s="154"/>
      <c r="K502" s="181">
        <v>2</v>
      </c>
      <c r="L502" s="181"/>
      <c r="M502" s="181">
        <v>2</v>
      </c>
      <c r="N502" s="181"/>
      <c r="O502" s="181">
        <v>2</v>
      </c>
      <c r="P502" s="181"/>
      <c r="Q502" s="181">
        <v>2</v>
      </c>
      <c r="R502" s="181"/>
      <c r="S502" s="181">
        <v>2</v>
      </c>
      <c r="T502" s="181"/>
      <c r="U502" s="154"/>
      <c r="V502" s="155"/>
      <c r="W502" s="155"/>
    </row>
    <row r="503" spans="1:23" s="156" customFormat="1" x14ac:dyDescent="0.25">
      <c r="A503" s="113">
        <v>495</v>
      </c>
      <c r="B503" s="204"/>
      <c r="C503" s="157" t="s">
        <v>487</v>
      </c>
      <c r="D503" s="62"/>
      <c r="E503" s="153">
        <v>4</v>
      </c>
      <c r="F503" s="62" t="s">
        <v>147</v>
      </c>
      <c r="G503" s="62">
        <v>512600</v>
      </c>
      <c r="H503" s="139">
        <f>G503*E503</f>
        <v>2050400</v>
      </c>
      <c r="I503" s="140"/>
      <c r="J503" s="154"/>
      <c r="K503" s="181">
        <v>1</v>
      </c>
      <c r="L503" s="181"/>
      <c r="M503" s="181"/>
      <c r="N503" s="181">
        <v>1</v>
      </c>
      <c r="O503" s="181"/>
      <c r="P503" s="181"/>
      <c r="Q503" s="181">
        <v>1</v>
      </c>
      <c r="R503" s="181"/>
      <c r="S503" s="181"/>
      <c r="T503" s="181">
        <v>1</v>
      </c>
      <c r="U503" s="154"/>
      <c r="V503" s="155"/>
      <c r="W503" s="155"/>
    </row>
    <row r="504" spans="1:23" s="156" customFormat="1" x14ac:dyDescent="0.25">
      <c r="A504" s="113">
        <v>496</v>
      </c>
      <c r="B504" s="204"/>
      <c r="C504" s="157" t="s">
        <v>488</v>
      </c>
      <c r="D504" s="62"/>
      <c r="E504" s="153">
        <v>4</v>
      </c>
      <c r="F504" s="62" t="s">
        <v>147</v>
      </c>
      <c r="G504" s="62">
        <v>836750</v>
      </c>
      <c r="H504" s="139">
        <f>G504*E504</f>
        <v>3347000</v>
      </c>
      <c r="I504" s="140"/>
      <c r="J504" s="154"/>
      <c r="K504" s="181">
        <v>1</v>
      </c>
      <c r="L504" s="154"/>
      <c r="M504" s="154"/>
      <c r="N504" s="181">
        <v>1</v>
      </c>
      <c r="O504" s="154"/>
      <c r="P504" s="154"/>
      <c r="Q504" s="181">
        <v>1</v>
      </c>
      <c r="R504" s="154"/>
      <c r="S504" s="154"/>
      <c r="T504" s="181">
        <v>1</v>
      </c>
      <c r="U504" s="154"/>
      <c r="V504" s="155"/>
      <c r="W504" s="155"/>
    </row>
    <row r="505" spans="1:23" s="156" customFormat="1" ht="25.5" x14ac:dyDescent="0.25">
      <c r="A505" s="113">
        <v>497</v>
      </c>
      <c r="B505" s="204"/>
      <c r="C505" s="59" t="s">
        <v>489</v>
      </c>
      <c r="D505" s="62"/>
      <c r="E505" s="153">
        <v>4</v>
      </c>
      <c r="F505" s="62" t="s">
        <v>147</v>
      </c>
      <c r="G505" s="62">
        <v>530550</v>
      </c>
      <c r="H505" s="139">
        <f>G505*E505</f>
        <v>2122200</v>
      </c>
      <c r="I505" s="140"/>
      <c r="J505" s="154"/>
      <c r="K505" s="181">
        <v>1</v>
      </c>
      <c r="L505" s="154"/>
      <c r="M505" s="154"/>
      <c r="N505" s="181">
        <v>1</v>
      </c>
      <c r="O505" s="154"/>
      <c r="P505" s="154"/>
      <c r="Q505" s="181">
        <v>1</v>
      </c>
      <c r="R505" s="154"/>
      <c r="S505" s="154"/>
      <c r="T505" s="181">
        <v>1</v>
      </c>
      <c r="U505" s="154"/>
      <c r="V505" s="155"/>
      <c r="W505" s="155"/>
    </row>
    <row r="506" spans="1:23" s="156" customFormat="1" x14ac:dyDescent="0.25">
      <c r="A506" s="113">
        <v>498</v>
      </c>
      <c r="B506" s="204"/>
      <c r="C506" s="157" t="s">
        <v>490</v>
      </c>
      <c r="D506" s="62"/>
      <c r="E506" s="153">
        <v>1</v>
      </c>
      <c r="F506" s="62" t="s">
        <v>147</v>
      </c>
      <c r="G506" s="62">
        <v>300000</v>
      </c>
      <c r="H506" s="139">
        <f>G506*E506</f>
        <v>300000</v>
      </c>
      <c r="I506" s="140"/>
      <c r="J506" s="154"/>
      <c r="K506" s="181">
        <v>1</v>
      </c>
      <c r="L506" s="154"/>
      <c r="M506" s="154"/>
      <c r="N506" s="154"/>
      <c r="O506" s="154"/>
      <c r="P506" s="154"/>
      <c r="Q506" s="154"/>
      <c r="R506" s="154"/>
      <c r="S506" s="154"/>
      <c r="T506" s="154"/>
      <c r="U506" s="154"/>
      <c r="V506" s="155"/>
      <c r="W506" s="155"/>
    </row>
    <row r="507" spans="1:23" s="156" customFormat="1" x14ac:dyDescent="0.25">
      <c r="A507" s="113">
        <v>499</v>
      </c>
      <c r="B507" s="203" t="s">
        <v>79</v>
      </c>
      <c r="C507" s="167" t="s">
        <v>419</v>
      </c>
      <c r="D507" s="169"/>
      <c r="E507" s="168"/>
      <c r="F507" s="169"/>
      <c r="G507" s="169"/>
      <c r="H507" s="170">
        <f>H508</f>
        <v>480000</v>
      </c>
      <c r="I507" s="172" t="s">
        <v>40</v>
      </c>
      <c r="J507" s="171"/>
      <c r="K507" s="171"/>
      <c r="L507" s="171"/>
      <c r="M507" s="171"/>
      <c r="N507" s="171"/>
      <c r="O507" s="171"/>
      <c r="P507" s="171"/>
      <c r="Q507" s="171"/>
      <c r="R507" s="171"/>
      <c r="S507" s="171"/>
      <c r="T507" s="171"/>
      <c r="U507" s="171"/>
      <c r="V507" s="155"/>
      <c r="W507" s="155"/>
    </row>
    <row r="508" spans="1:23" s="156" customFormat="1" x14ac:dyDescent="0.25">
      <c r="A508" s="113">
        <v>500</v>
      </c>
      <c r="B508" s="163" t="s">
        <v>79</v>
      </c>
      <c r="C508" s="164" t="s">
        <v>455</v>
      </c>
      <c r="D508" s="160" t="s">
        <v>541</v>
      </c>
      <c r="E508" s="159"/>
      <c r="F508" s="160"/>
      <c r="G508" s="160"/>
      <c r="H508" s="161">
        <f>H509</f>
        <v>480000</v>
      </c>
      <c r="I508" s="165" t="s">
        <v>40</v>
      </c>
      <c r="J508" s="162"/>
      <c r="K508" s="162"/>
      <c r="L508" s="162"/>
      <c r="M508" s="180">
        <v>1</v>
      </c>
      <c r="N508" s="162"/>
      <c r="O508" s="162"/>
      <c r="P508" s="162"/>
      <c r="Q508" s="162"/>
      <c r="R508" s="162"/>
      <c r="S508" s="162"/>
      <c r="T508" s="162"/>
      <c r="U508" s="162"/>
      <c r="V508" s="155"/>
      <c r="W508" s="155"/>
    </row>
    <row r="509" spans="1:23" s="156" customFormat="1" x14ac:dyDescent="0.25">
      <c r="A509" s="113">
        <v>501</v>
      </c>
      <c r="B509" s="204"/>
      <c r="C509" s="157" t="s">
        <v>456</v>
      </c>
      <c r="D509" s="62"/>
      <c r="E509" s="153">
        <v>1</v>
      </c>
      <c r="F509" s="62" t="s">
        <v>147</v>
      </c>
      <c r="G509" s="62">
        <v>480000</v>
      </c>
      <c r="H509" s="139">
        <f>G509*E509</f>
        <v>480000</v>
      </c>
      <c r="I509" s="140"/>
      <c r="J509" s="154"/>
      <c r="K509" s="154"/>
      <c r="L509" s="154"/>
      <c r="M509" s="154"/>
      <c r="N509" s="154"/>
      <c r="O509" s="154"/>
      <c r="P509" s="154"/>
      <c r="Q509" s="154"/>
      <c r="R509" s="154"/>
      <c r="S509" s="154"/>
      <c r="T509" s="154"/>
      <c r="U509" s="154"/>
      <c r="V509" s="155"/>
      <c r="W509" s="155"/>
    </row>
    <row r="510" spans="1:23" s="156" customFormat="1" ht="25.5" x14ac:dyDescent="0.25">
      <c r="A510" s="113">
        <v>502</v>
      </c>
      <c r="B510" s="203" t="s">
        <v>80</v>
      </c>
      <c r="C510" s="173" t="s">
        <v>486</v>
      </c>
      <c r="D510" s="169"/>
      <c r="E510" s="168"/>
      <c r="F510" s="169"/>
      <c r="G510" s="169"/>
      <c r="H510" s="170">
        <f>H511</f>
        <v>16084800</v>
      </c>
      <c r="I510" s="172" t="s">
        <v>73</v>
      </c>
      <c r="J510" s="171"/>
      <c r="K510" s="171"/>
      <c r="L510" s="171"/>
      <c r="M510" s="171"/>
      <c r="N510" s="171"/>
      <c r="O510" s="171"/>
      <c r="P510" s="171"/>
      <c r="Q510" s="171"/>
      <c r="R510" s="171"/>
      <c r="S510" s="171"/>
      <c r="T510" s="171"/>
      <c r="U510" s="171"/>
      <c r="V510" s="155"/>
      <c r="W510" s="155"/>
    </row>
    <row r="511" spans="1:23" s="156" customFormat="1" x14ac:dyDescent="0.25">
      <c r="A511" s="113">
        <v>503</v>
      </c>
      <c r="B511" s="163" t="s">
        <v>80</v>
      </c>
      <c r="C511" s="164" t="s">
        <v>484</v>
      </c>
      <c r="D511" s="160" t="s">
        <v>542</v>
      </c>
      <c r="E511" s="159"/>
      <c r="F511" s="160"/>
      <c r="G511" s="160"/>
      <c r="H511" s="161">
        <f>H512</f>
        <v>16084800</v>
      </c>
      <c r="I511" s="165" t="s">
        <v>73</v>
      </c>
      <c r="J511" s="162"/>
      <c r="K511" s="180"/>
      <c r="L511" s="180"/>
      <c r="M511" s="180"/>
      <c r="N511" s="180"/>
      <c r="O511" s="180"/>
      <c r="P511" s="180"/>
      <c r="Q511" s="180"/>
      <c r="R511" s="180"/>
      <c r="S511" s="180"/>
      <c r="T511" s="180"/>
      <c r="U511" s="180"/>
      <c r="V511" s="155"/>
      <c r="W511" s="155"/>
    </row>
    <row r="512" spans="1:23" s="156" customFormat="1" x14ac:dyDescent="0.25">
      <c r="A512" s="113">
        <v>504</v>
      </c>
      <c r="B512" s="204"/>
      <c r="C512" s="157" t="s">
        <v>485</v>
      </c>
      <c r="D512" s="62"/>
      <c r="E512" s="153">
        <v>20</v>
      </c>
      <c r="F512" s="62" t="s">
        <v>147</v>
      </c>
      <c r="G512" s="62">
        <v>804240</v>
      </c>
      <c r="H512" s="139">
        <f>G512*E512</f>
        <v>16084800</v>
      </c>
      <c r="I512" s="140"/>
      <c r="J512" s="154"/>
      <c r="K512" s="181">
        <v>5</v>
      </c>
      <c r="L512" s="181"/>
      <c r="M512" s="181"/>
      <c r="N512" s="181">
        <v>5</v>
      </c>
      <c r="O512" s="181"/>
      <c r="P512" s="181"/>
      <c r="Q512" s="181">
        <v>5</v>
      </c>
      <c r="R512" s="181"/>
      <c r="S512" s="181"/>
      <c r="T512" s="181">
        <v>5</v>
      </c>
      <c r="U512" s="181"/>
      <c r="V512" s="155"/>
      <c r="W512" s="155"/>
    </row>
    <row r="513" spans="1:23" s="156" customFormat="1" x14ac:dyDescent="0.25">
      <c r="A513" s="113">
        <v>505</v>
      </c>
      <c r="B513" s="203" t="s">
        <v>492</v>
      </c>
      <c r="C513" s="167" t="s">
        <v>491</v>
      </c>
      <c r="D513" s="169"/>
      <c r="E513" s="168"/>
      <c r="F513" s="169"/>
      <c r="G513" s="169"/>
      <c r="H513" s="170">
        <f>H514</f>
        <v>1650000</v>
      </c>
      <c r="I513" s="172" t="s">
        <v>73</v>
      </c>
      <c r="J513" s="171"/>
      <c r="K513" s="171"/>
      <c r="L513" s="171"/>
      <c r="M513" s="171"/>
      <c r="N513" s="171"/>
      <c r="O513" s="171"/>
      <c r="P513" s="171"/>
      <c r="Q513" s="171"/>
      <c r="R513" s="171"/>
      <c r="S513" s="171"/>
      <c r="T513" s="171"/>
      <c r="U513" s="171"/>
      <c r="V513" s="155"/>
      <c r="W513" s="155"/>
    </row>
    <row r="514" spans="1:23" s="156" customFormat="1" x14ac:dyDescent="0.25">
      <c r="A514" s="113">
        <v>506</v>
      </c>
      <c r="B514" s="163" t="s">
        <v>492</v>
      </c>
      <c r="C514" s="164" t="s">
        <v>494</v>
      </c>
      <c r="D514" s="160" t="s">
        <v>542</v>
      </c>
      <c r="E514" s="159"/>
      <c r="F514" s="160"/>
      <c r="G514" s="160"/>
      <c r="H514" s="161">
        <f>H515</f>
        <v>1650000</v>
      </c>
      <c r="I514" s="165" t="s">
        <v>73</v>
      </c>
      <c r="J514" s="162"/>
      <c r="K514" s="162"/>
      <c r="L514" s="162"/>
      <c r="M514" s="162"/>
      <c r="N514" s="162"/>
      <c r="O514" s="162"/>
      <c r="P514" s="162"/>
      <c r="Q514" s="162"/>
      <c r="R514" s="162"/>
      <c r="S514" s="162"/>
      <c r="T514" s="162"/>
      <c r="U514" s="162"/>
      <c r="V514" s="155"/>
      <c r="W514" s="155"/>
    </row>
    <row r="515" spans="1:23" s="156" customFormat="1" x14ac:dyDescent="0.25">
      <c r="A515" s="113">
        <v>507</v>
      </c>
      <c r="B515" s="204"/>
      <c r="C515" s="157" t="s">
        <v>493</v>
      </c>
      <c r="D515" s="62"/>
      <c r="E515" s="153">
        <v>4</v>
      </c>
      <c r="F515" s="62" t="s">
        <v>147</v>
      </c>
      <c r="G515" s="62">
        <v>412500</v>
      </c>
      <c r="H515" s="139">
        <f>G515*E515</f>
        <v>1650000</v>
      </c>
      <c r="I515" s="140"/>
      <c r="J515" s="154"/>
      <c r="K515" s="181">
        <v>1</v>
      </c>
      <c r="L515" s="181"/>
      <c r="M515" s="181"/>
      <c r="N515" s="181">
        <v>1</v>
      </c>
      <c r="O515" s="181"/>
      <c r="P515" s="181"/>
      <c r="Q515" s="181">
        <v>1</v>
      </c>
      <c r="R515" s="181"/>
      <c r="S515" s="181"/>
      <c r="T515" s="181">
        <v>1</v>
      </c>
      <c r="U515" s="154"/>
      <c r="V515" s="155"/>
      <c r="W515" s="155"/>
    </row>
    <row r="516" spans="1:23" s="156" customFormat="1" ht="25.5" x14ac:dyDescent="0.25">
      <c r="A516" s="113">
        <v>508</v>
      </c>
      <c r="B516" s="203" t="s">
        <v>100</v>
      </c>
      <c r="C516" s="173" t="s">
        <v>496</v>
      </c>
      <c r="D516" s="169"/>
      <c r="E516" s="168"/>
      <c r="F516" s="169"/>
      <c r="G516" s="169"/>
      <c r="H516" s="170">
        <f>H517</f>
        <v>30652114.999999996</v>
      </c>
      <c r="I516" s="172" t="s">
        <v>47</v>
      </c>
      <c r="J516" s="171"/>
      <c r="K516" s="171"/>
      <c r="L516" s="171"/>
      <c r="M516" s="171"/>
      <c r="N516" s="171"/>
      <c r="O516" s="171"/>
      <c r="P516" s="171"/>
      <c r="Q516" s="171"/>
      <c r="R516" s="171"/>
      <c r="S516" s="171"/>
      <c r="T516" s="171"/>
      <c r="U516" s="171"/>
      <c r="V516" s="155"/>
      <c r="W516" s="155"/>
    </row>
    <row r="517" spans="1:23" s="156" customFormat="1" ht="25.5" x14ac:dyDescent="0.25">
      <c r="A517" s="113">
        <v>509</v>
      </c>
      <c r="B517" s="163" t="s">
        <v>100</v>
      </c>
      <c r="C517" s="158" t="s">
        <v>422</v>
      </c>
      <c r="D517" s="160" t="s">
        <v>541</v>
      </c>
      <c r="E517" s="159"/>
      <c r="F517" s="160"/>
      <c r="G517" s="160"/>
      <c r="H517" s="161">
        <f>SUM(H518:H542)</f>
        <v>30652114.999999996</v>
      </c>
      <c r="I517" s="165" t="s">
        <v>47</v>
      </c>
      <c r="J517" s="180">
        <v>1</v>
      </c>
      <c r="K517" s="162"/>
      <c r="L517" s="162"/>
      <c r="M517" s="162"/>
      <c r="N517" s="162"/>
      <c r="O517" s="162"/>
      <c r="P517" s="162"/>
      <c r="Q517" s="162"/>
      <c r="R517" s="162"/>
      <c r="S517" s="162"/>
      <c r="T517" s="162"/>
      <c r="U517" s="162"/>
      <c r="V517" s="155"/>
      <c r="W517" s="155"/>
    </row>
    <row r="518" spans="1:23" s="156" customFormat="1" x14ac:dyDescent="0.25">
      <c r="A518" s="113">
        <v>510</v>
      </c>
      <c r="B518" s="204"/>
      <c r="C518" s="157" t="s">
        <v>423</v>
      </c>
      <c r="D518" s="62"/>
      <c r="E518" s="153">
        <v>162</v>
      </c>
      <c r="F518" s="62" t="s">
        <v>129</v>
      </c>
      <c r="G518" s="62">
        <v>163267.66</v>
      </c>
      <c r="H518" s="139">
        <f>G518*E518</f>
        <v>26449360.920000002</v>
      </c>
      <c r="I518" s="140"/>
      <c r="J518" s="154"/>
      <c r="K518" s="154"/>
      <c r="L518" s="154"/>
      <c r="M518" s="154"/>
      <c r="N518" s="154"/>
      <c r="O518" s="154"/>
      <c r="P518" s="154"/>
      <c r="Q518" s="154"/>
      <c r="R518" s="154"/>
      <c r="S518" s="154"/>
      <c r="T518" s="154"/>
      <c r="U518" s="154"/>
      <c r="V518" s="155"/>
      <c r="W518" s="155"/>
    </row>
    <row r="519" spans="1:23" s="156" customFormat="1" x14ac:dyDescent="0.25">
      <c r="A519" s="113">
        <v>511</v>
      </c>
      <c r="B519" s="204"/>
      <c r="C519" s="157" t="s">
        <v>424</v>
      </c>
      <c r="D519" s="62"/>
      <c r="E519" s="153">
        <v>95</v>
      </c>
      <c r="F519" s="62" t="s">
        <v>129</v>
      </c>
      <c r="G519" s="62">
        <v>16715.52</v>
      </c>
      <c r="H519" s="139">
        <f t="shared" ref="H519:H542" si="29">G519*E519</f>
        <v>1587974.4000000001</v>
      </c>
      <c r="I519" s="140"/>
      <c r="J519" s="154"/>
      <c r="K519" s="154"/>
      <c r="L519" s="154"/>
      <c r="M519" s="154"/>
      <c r="N519" s="154"/>
      <c r="O519" s="154"/>
      <c r="P519" s="154"/>
      <c r="Q519" s="154"/>
      <c r="R519" s="154"/>
      <c r="S519" s="154"/>
      <c r="T519" s="154"/>
      <c r="U519" s="154"/>
      <c r="V519" s="155"/>
      <c r="W519" s="155"/>
    </row>
    <row r="520" spans="1:23" s="156" customFormat="1" x14ac:dyDescent="0.25">
      <c r="A520" s="113">
        <v>512</v>
      </c>
      <c r="B520" s="204"/>
      <c r="C520" s="157" t="s">
        <v>425</v>
      </c>
      <c r="D520" s="62"/>
      <c r="E520" s="153">
        <v>126</v>
      </c>
      <c r="F520" s="62" t="s">
        <v>129</v>
      </c>
      <c r="G520" s="62">
        <v>485.76</v>
      </c>
      <c r="H520" s="139">
        <f t="shared" si="29"/>
        <v>61205.760000000002</v>
      </c>
      <c r="I520" s="140"/>
      <c r="J520" s="154"/>
      <c r="K520" s="154"/>
      <c r="L520" s="154"/>
      <c r="M520" s="154"/>
      <c r="N520" s="154"/>
      <c r="O520" s="154"/>
      <c r="P520" s="154"/>
      <c r="Q520" s="154"/>
      <c r="R520" s="154"/>
      <c r="S520" s="154"/>
      <c r="T520" s="154"/>
      <c r="U520" s="154"/>
      <c r="V520" s="155"/>
      <c r="W520" s="155"/>
    </row>
    <row r="521" spans="1:23" s="156" customFormat="1" x14ac:dyDescent="0.25">
      <c r="A521" s="113">
        <v>513</v>
      </c>
      <c r="B521" s="204"/>
      <c r="C521" s="157" t="s">
        <v>426</v>
      </c>
      <c r="D521" s="62"/>
      <c r="E521" s="153">
        <v>116</v>
      </c>
      <c r="F521" s="62" t="s">
        <v>129</v>
      </c>
      <c r="G521" s="62">
        <v>504</v>
      </c>
      <c r="H521" s="139">
        <f t="shared" si="29"/>
        <v>58464</v>
      </c>
      <c r="I521" s="140"/>
      <c r="J521" s="154"/>
      <c r="K521" s="154"/>
      <c r="L521" s="154"/>
      <c r="M521" s="154"/>
      <c r="N521" s="154"/>
      <c r="O521" s="154"/>
      <c r="P521" s="154"/>
      <c r="Q521" s="154"/>
      <c r="R521" s="154"/>
      <c r="S521" s="154"/>
      <c r="T521" s="154"/>
      <c r="U521" s="154"/>
      <c r="V521" s="155"/>
      <c r="W521" s="155"/>
    </row>
    <row r="522" spans="1:23" s="156" customFormat="1" x14ac:dyDescent="0.25">
      <c r="A522" s="113">
        <v>514</v>
      </c>
      <c r="B522" s="204"/>
      <c r="C522" s="157" t="s">
        <v>427</v>
      </c>
      <c r="D522" s="62"/>
      <c r="E522" s="153">
        <v>123</v>
      </c>
      <c r="F522" s="62" t="s">
        <v>129</v>
      </c>
      <c r="G522" s="62">
        <v>504</v>
      </c>
      <c r="H522" s="139">
        <f t="shared" si="29"/>
        <v>61992</v>
      </c>
      <c r="I522" s="140"/>
      <c r="J522" s="154"/>
      <c r="K522" s="154"/>
      <c r="L522" s="154"/>
      <c r="M522" s="154"/>
      <c r="N522" s="154"/>
      <c r="O522" s="154"/>
      <c r="P522" s="154"/>
      <c r="Q522" s="154"/>
      <c r="R522" s="154"/>
      <c r="S522" s="154"/>
      <c r="T522" s="154"/>
      <c r="U522" s="154"/>
      <c r="V522" s="155"/>
      <c r="W522" s="155"/>
    </row>
    <row r="523" spans="1:23" s="156" customFormat="1" x14ac:dyDescent="0.25">
      <c r="A523" s="113">
        <v>515</v>
      </c>
      <c r="B523" s="204"/>
      <c r="C523" s="157" t="s">
        <v>428</v>
      </c>
      <c r="D523" s="62"/>
      <c r="E523" s="153">
        <v>95</v>
      </c>
      <c r="F523" s="62" t="s">
        <v>129</v>
      </c>
      <c r="G523" s="62">
        <v>544.32000000000005</v>
      </c>
      <c r="H523" s="139">
        <f t="shared" si="29"/>
        <v>51710.400000000001</v>
      </c>
      <c r="I523" s="140"/>
      <c r="J523" s="154"/>
      <c r="K523" s="154"/>
      <c r="L523" s="154"/>
      <c r="M523" s="154"/>
      <c r="N523" s="154"/>
      <c r="O523" s="154"/>
      <c r="P523" s="154"/>
      <c r="Q523" s="154"/>
      <c r="R523" s="154"/>
      <c r="S523" s="154"/>
      <c r="T523" s="154"/>
      <c r="U523" s="154"/>
      <c r="V523" s="155"/>
      <c r="W523" s="155"/>
    </row>
    <row r="524" spans="1:23" s="156" customFormat="1" x14ac:dyDescent="0.25">
      <c r="A524" s="113">
        <v>516</v>
      </c>
      <c r="B524" s="204"/>
      <c r="C524" s="157" t="s">
        <v>429</v>
      </c>
      <c r="D524" s="62"/>
      <c r="E524" s="153">
        <v>42</v>
      </c>
      <c r="F524" s="62" t="s">
        <v>129</v>
      </c>
      <c r="G524" s="62">
        <v>2708.16</v>
      </c>
      <c r="H524" s="139">
        <f t="shared" si="29"/>
        <v>113742.72</v>
      </c>
      <c r="I524" s="140"/>
      <c r="J524" s="154"/>
      <c r="K524" s="154"/>
      <c r="L524" s="154"/>
      <c r="M524" s="154"/>
      <c r="N524" s="154"/>
      <c r="O524" s="154"/>
      <c r="P524" s="154"/>
      <c r="Q524" s="154"/>
      <c r="R524" s="154"/>
      <c r="S524" s="154"/>
      <c r="T524" s="154"/>
      <c r="U524" s="154"/>
      <c r="V524" s="155"/>
      <c r="W524" s="155"/>
    </row>
    <row r="525" spans="1:23" s="156" customFormat="1" x14ac:dyDescent="0.25">
      <c r="A525" s="113">
        <v>517</v>
      </c>
      <c r="B525" s="204"/>
      <c r="C525" s="157" t="s">
        <v>430</v>
      </c>
      <c r="D525" s="62"/>
      <c r="E525" s="153">
        <v>105</v>
      </c>
      <c r="F525" s="62" t="s">
        <v>129</v>
      </c>
      <c r="G525" s="62">
        <v>411.36</v>
      </c>
      <c r="H525" s="139">
        <f t="shared" si="29"/>
        <v>43192.800000000003</v>
      </c>
      <c r="I525" s="140"/>
      <c r="J525" s="154"/>
      <c r="K525" s="154"/>
      <c r="L525" s="154"/>
      <c r="M525" s="154"/>
      <c r="N525" s="154"/>
      <c r="O525" s="154"/>
      <c r="P525" s="154"/>
      <c r="Q525" s="154"/>
      <c r="R525" s="154"/>
      <c r="S525" s="154"/>
      <c r="T525" s="154"/>
      <c r="U525" s="154"/>
      <c r="V525" s="155"/>
      <c r="W525" s="155"/>
    </row>
    <row r="526" spans="1:23" s="156" customFormat="1" x14ac:dyDescent="0.25">
      <c r="A526" s="113">
        <v>518</v>
      </c>
      <c r="B526" s="204"/>
      <c r="C526" s="157" t="s">
        <v>431</v>
      </c>
      <c r="D526" s="62"/>
      <c r="E526" s="153">
        <v>110</v>
      </c>
      <c r="F526" s="62" t="s">
        <v>129</v>
      </c>
      <c r="G526" s="62">
        <v>5053.4399999999996</v>
      </c>
      <c r="H526" s="139">
        <f t="shared" si="29"/>
        <v>555878.39999999991</v>
      </c>
      <c r="I526" s="140"/>
      <c r="J526" s="154"/>
      <c r="K526" s="154"/>
      <c r="L526" s="154"/>
      <c r="M526" s="154"/>
      <c r="N526" s="154"/>
      <c r="O526" s="154"/>
      <c r="P526" s="154"/>
      <c r="Q526" s="154"/>
      <c r="R526" s="154"/>
      <c r="S526" s="154"/>
      <c r="T526" s="154"/>
      <c r="U526" s="154"/>
      <c r="V526" s="155"/>
      <c r="W526" s="155"/>
    </row>
    <row r="527" spans="1:23" s="156" customFormat="1" x14ac:dyDescent="0.25">
      <c r="A527" s="113">
        <v>519</v>
      </c>
      <c r="B527" s="204"/>
      <c r="C527" s="157" t="s">
        <v>432</v>
      </c>
      <c r="D527" s="62"/>
      <c r="E527" s="153">
        <v>65</v>
      </c>
      <c r="F527" s="62" t="s">
        <v>129</v>
      </c>
      <c r="G527" s="62">
        <v>3083.52</v>
      </c>
      <c r="H527" s="139">
        <f t="shared" si="29"/>
        <v>200428.79999999999</v>
      </c>
      <c r="I527" s="140"/>
      <c r="J527" s="154"/>
      <c r="K527" s="154"/>
      <c r="L527" s="154"/>
      <c r="M527" s="154"/>
      <c r="N527" s="154"/>
      <c r="O527" s="154"/>
      <c r="P527" s="154"/>
      <c r="Q527" s="154"/>
      <c r="R527" s="154"/>
      <c r="S527" s="154"/>
      <c r="T527" s="154"/>
      <c r="U527" s="154"/>
      <c r="V527" s="155"/>
      <c r="W527" s="155"/>
    </row>
    <row r="528" spans="1:23" s="156" customFormat="1" x14ac:dyDescent="0.25">
      <c r="A528" s="113">
        <v>520</v>
      </c>
      <c r="B528" s="204"/>
      <c r="C528" s="157" t="s">
        <v>433</v>
      </c>
      <c r="D528" s="62"/>
      <c r="E528" s="153">
        <v>80</v>
      </c>
      <c r="F528" s="62" t="s">
        <v>129</v>
      </c>
      <c r="G528" s="62">
        <v>6989.83</v>
      </c>
      <c r="H528" s="139">
        <f t="shared" si="29"/>
        <v>559186.4</v>
      </c>
      <c r="I528" s="140"/>
      <c r="J528" s="154"/>
      <c r="K528" s="154"/>
      <c r="L528" s="154"/>
      <c r="M528" s="154"/>
      <c r="N528" s="154"/>
      <c r="O528" s="154"/>
      <c r="P528" s="154"/>
      <c r="Q528" s="154"/>
      <c r="R528" s="154"/>
      <c r="S528" s="154"/>
      <c r="T528" s="154"/>
      <c r="U528" s="154"/>
      <c r="V528" s="155"/>
      <c r="W528" s="155"/>
    </row>
    <row r="529" spans="1:23" s="156" customFormat="1" x14ac:dyDescent="0.25">
      <c r="A529" s="113">
        <v>521</v>
      </c>
      <c r="B529" s="204"/>
      <c r="C529" s="157" t="s">
        <v>434</v>
      </c>
      <c r="D529" s="62"/>
      <c r="E529" s="153">
        <v>78</v>
      </c>
      <c r="F529" s="62" t="s">
        <v>129</v>
      </c>
      <c r="G529" s="62">
        <v>1966.56</v>
      </c>
      <c r="H529" s="139">
        <f t="shared" si="29"/>
        <v>153391.67999999999</v>
      </c>
      <c r="I529" s="140"/>
      <c r="J529" s="154"/>
      <c r="K529" s="154"/>
      <c r="L529" s="154"/>
      <c r="M529" s="154"/>
      <c r="N529" s="154"/>
      <c r="O529" s="154"/>
      <c r="P529" s="154"/>
      <c r="Q529" s="154"/>
      <c r="R529" s="154"/>
      <c r="S529" s="154"/>
      <c r="T529" s="154"/>
      <c r="U529" s="154"/>
      <c r="V529" s="155"/>
      <c r="W529" s="155"/>
    </row>
    <row r="530" spans="1:23" s="156" customFormat="1" x14ac:dyDescent="0.25">
      <c r="A530" s="113">
        <v>522</v>
      </c>
      <c r="B530" s="204"/>
      <c r="C530" s="157" t="s">
        <v>435</v>
      </c>
      <c r="D530" s="62"/>
      <c r="E530" s="153">
        <v>26</v>
      </c>
      <c r="F530" s="62" t="s">
        <v>129</v>
      </c>
      <c r="G530" s="62">
        <v>2688.32</v>
      </c>
      <c r="H530" s="139">
        <f t="shared" si="29"/>
        <v>69896.320000000007</v>
      </c>
      <c r="I530" s="140"/>
      <c r="J530" s="154"/>
      <c r="K530" s="154"/>
      <c r="L530" s="154"/>
      <c r="M530" s="154"/>
      <c r="N530" s="154"/>
      <c r="O530" s="154"/>
      <c r="P530" s="154"/>
      <c r="Q530" s="154"/>
      <c r="R530" s="154"/>
      <c r="S530" s="154"/>
      <c r="T530" s="154"/>
      <c r="U530" s="154"/>
      <c r="V530" s="155"/>
      <c r="W530" s="155"/>
    </row>
    <row r="531" spans="1:23" s="156" customFormat="1" x14ac:dyDescent="0.25">
      <c r="A531" s="113">
        <v>523</v>
      </c>
      <c r="B531" s="204"/>
      <c r="C531" s="157" t="s">
        <v>436</v>
      </c>
      <c r="D531" s="62"/>
      <c r="E531" s="153">
        <v>78</v>
      </c>
      <c r="F531" s="62" t="s">
        <v>129</v>
      </c>
      <c r="G531" s="62">
        <v>2288.64</v>
      </c>
      <c r="H531" s="139">
        <f t="shared" si="29"/>
        <v>178513.91999999998</v>
      </c>
      <c r="I531" s="140"/>
      <c r="J531" s="154"/>
      <c r="K531" s="154"/>
      <c r="L531" s="154"/>
      <c r="M531" s="154"/>
      <c r="N531" s="154"/>
      <c r="O531" s="154"/>
      <c r="P531" s="154"/>
      <c r="Q531" s="154"/>
      <c r="R531" s="154"/>
      <c r="S531" s="154"/>
      <c r="T531" s="154"/>
      <c r="U531" s="154"/>
      <c r="V531" s="155"/>
      <c r="W531" s="155"/>
    </row>
    <row r="532" spans="1:23" s="156" customFormat="1" x14ac:dyDescent="0.25">
      <c r="A532" s="113">
        <v>524</v>
      </c>
      <c r="B532" s="204"/>
      <c r="C532" s="157" t="s">
        <v>437</v>
      </c>
      <c r="D532" s="62"/>
      <c r="E532" s="153">
        <v>12</v>
      </c>
      <c r="F532" s="62" t="s">
        <v>129</v>
      </c>
      <c r="G532" s="62">
        <v>636.96</v>
      </c>
      <c r="H532" s="139">
        <f t="shared" si="29"/>
        <v>7643.52</v>
      </c>
      <c r="I532" s="140"/>
      <c r="J532" s="154"/>
      <c r="K532" s="154"/>
      <c r="L532" s="154"/>
      <c r="M532" s="154"/>
      <c r="N532" s="154"/>
      <c r="O532" s="154"/>
      <c r="P532" s="154"/>
      <c r="Q532" s="154"/>
      <c r="R532" s="154"/>
      <c r="S532" s="154"/>
      <c r="T532" s="154"/>
      <c r="U532" s="154"/>
      <c r="V532" s="155"/>
      <c r="W532" s="155"/>
    </row>
    <row r="533" spans="1:23" s="156" customFormat="1" x14ac:dyDescent="0.25">
      <c r="A533" s="113">
        <v>525</v>
      </c>
      <c r="B533" s="204"/>
      <c r="C533" s="157" t="s">
        <v>438</v>
      </c>
      <c r="D533" s="62"/>
      <c r="E533" s="153">
        <v>17</v>
      </c>
      <c r="F533" s="62" t="s">
        <v>129</v>
      </c>
      <c r="G533" s="62">
        <v>299.04000000000002</v>
      </c>
      <c r="H533" s="139">
        <f t="shared" si="29"/>
        <v>5083.68</v>
      </c>
      <c r="I533" s="140"/>
      <c r="J533" s="154"/>
      <c r="K533" s="154"/>
      <c r="L533" s="154"/>
      <c r="M533" s="154"/>
      <c r="N533" s="154"/>
      <c r="O533" s="154"/>
      <c r="P533" s="154"/>
      <c r="Q533" s="154"/>
      <c r="R533" s="154"/>
      <c r="S533" s="154"/>
      <c r="T533" s="154"/>
      <c r="U533" s="154"/>
      <c r="V533" s="155"/>
      <c r="W533" s="155"/>
    </row>
    <row r="534" spans="1:23" s="156" customFormat="1" x14ac:dyDescent="0.25">
      <c r="A534" s="113">
        <v>526</v>
      </c>
      <c r="B534" s="204"/>
      <c r="C534" s="157" t="s">
        <v>439</v>
      </c>
      <c r="D534" s="62"/>
      <c r="E534" s="153">
        <v>6</v>
      </c>
      <c r="F534" s="62" t="s">
        <v>129</v>
      </c>
      <c r="G534" s="62">
        <v>12273.12</v>
      </c>
      <c r="H534" s="139">
        <f t="shared" si="29"/>
        <v>73638.720000000001</v>
      </c>
      <c r="I534" s="140"/>
      <c r="J534" s="154"/>
      <c r="K534" s="154"/>
      <c r="L534" s="154"/>
      <c r="M534" s="154"/>
      <c r="N534" s="154"/>
      <c r="O534" s="154"/>
      <c r="P534" s="154"/>
      <c r="Q534" s="154"/>
      <c r="R534" s="154"/>
      <c r="S534" s="154"/>
      <c r="T534" s="154"/>
      <c r="U534" s="154"/>
      <c r="V534" s="155"/>
      <c r="W534" s="155"/>
    </row>
    <row r="535" spans="1:23" s="156" customFormat="1" x14ac:dyDescent="0.25">
      <c r="A535" s="113">
        <v>527</v>
      </c>
      <c r="B535" s="204"/>
      <c r="C535" s="157" t="s">
        <v>440</v>
      </c>
      <c r="D535" s="62"/>
      <c r="E535" s="153">
        <v>15</v>
      </c>
      <c r="F535" s="62" t="s">
        <v>129</v>
      </c>
      <c r="G535" s="62">
        <v>16124.16</v>
      </c>
      <c r="H535" s="139">
        <f t="shared" si="29"/>
        <v>241862.39999999999</v>
      </c>
      <c r="I535" s="140"/>
      <c r="J535" s="154"/>
      <c r="K535" s="154"/>
      <c r="L535" s="154"/>
      <c r="M535" s="154"/>
      <c r="N535" s="154"/>
      <c r="O535" s="154"/>
      <c r="P535" s="154"/>
      <c r="Q535" s="154"/>
      <c r="R535" s="154"/>
      <c r="S535" s="154"/>
      <c r="T535" s="154"/>
      <c r="U535" s="154"/>
      <c r="V535" s="155"/>
      <c r="W535" s="155"/>
    </row>
    <row r="536" spans="1:23" s="156" customFormat="1" x14ac:dyDescent="0.25">
      <c r="A536" s="113">
        <v>528</v>
      </c>
      <c r="B536" s="204"/>
      <c r="C536" s="157" t="s">
        <v>441</v>
      </c>
      <c r="D536" s="62"/>
      <c r="E536" s="153">
        <v>3</v>
      </c>
      <c r="F536" s="62" t="s">
        <v>129</v>
      </c>
      <c r="G536" s="62">
        <v>4292.68</v>
      </c>
      <c r="H536" s="139">
        <f t="shared" si="29"/>
        <v>12878.04</v>
      </c>
      <c r="I536" s="140"/>
      <c r="J536" s="154"/>
      <c r="K536" s="154"/>
      <c r="L536" s="154"/>
      <c r="M536" s="154"/>
      <c r="N536" s="154"/>
      <c r="O536" s="154"/>
      <c r="P536" s="154"/>
      <c r="Q536" s="154"/>
      <c r="R536" s="154"/>
      <c r="S536" s="154"/>
      <c r="T536" s="154"/>
      <c r="U536" s="154"/>
      <c r="V536" s="155"/>
      <c r="W536" s="155"/>
    </row>
    <row r="537" spans="1:23" s="156" customFormat="1" x14ac:dyDescent="0.25">
      <c r="A537" s="113">
        <v>529</v>
      </c>
      <c r="B537" s="204"/>
      <c r="C537" s="157" t="s">
        <v>442</v>
      </c>
      <c r="D537" s="62"/>
      <c r="E537" s="153">
        <v>200</v>
      </c>
      <c r="F537" s="62" t="s">
        <v>129</v>
      </c>
      <c r="G537" s="62">
        <v>50.88</v>
      </c>
      <c r="H537" s="139">
        <f t="shared" si="29"/>
        <v>10176</v>
      </c>
      <c r="I537" s="140"/>
      <c r="J537" s="154"/>
      <c r="K537" s="154"/>
      <c r="L537" s="154"/>
      <c r="M537" s="154"/>
      <c r="N537" s="154"/>
      <c r="O537" s="154"/>
      <c r="P537" s="154"/>
      <c r="Q537" s="154"/>
      <c r="R537" s="154"/>
      <c r="S537" s="154"/>
      <c r="T537" s="154"/>
      <c r="U537" s="154"/>
      <c r="V537" s="155"/>
      <c r="W537" s="155"/>
    </row>
    <row r="538" spans="1:23" s="156" customFormat="1" x14ac:dyDescent="0.25">
      <c r="A538" s="113">
        <v>530</v>
      </c>
      <c r="B538" s="204"/>
      <c r="C538" s="157" t="s">
        <v>443</v>
      </c>
      <c r="D538" s="62"/>
      <c r="E538" s="153">
        <v>202</v>
      </c>
      <c r="F538" s="62" t="s">
        <v>129</v>
      </c>
      <c r="G538" s="62">
        <v>202.08</v>
      </c>
      <c r="H538" s="139">
        <f t="shared" si="29"/>
        <v>40820.160000000003</v>
      </c>
      <c r="I538" s="140"/>
      <c r="J538" s="154"/>
      <c r="K538" s="154"/>
      <c r="L538" s="154"/>
      <c r="M538" s="154"/>
      <c r="N538" s="154"/>
      <c r="O538" s="154"/>
      <c r="P538" s="154"/>
      <c r="Q538" s="154"/>
      <c r="R538" s="154"/>
      <c r="S538" s="154"/>
      <c r="T538" s="154"/>
      <c r="U538" s="154"/>
      <c r="V538" s="155"/>
      <c r="W538" s="155"/>
    </row>
    <row r="539" spans="1:23" s="156" customFormat="1" x14ac:dyDescent="0.25">
      <c r="A539" s="113">
        <v>531</v>
      </c>
      <c r="B539" s="204"/>
      <c r="C539" s="157" t="s">
        <v>444</v>
      </c>
      <c r="D539" s="62"/>
      <c r="E539" s="153">
        <v>204</v>
      </c>
      <c r="F539" s="62" t="s">
        <v>129</v>
      </c>
      <c r="G539" s="62">
        <v>181.44</v>
      </c>
      <c r="H539" s="139">
        <f t="shared" si="29"/>
        <v>37013.760000000002</v>
      </c>
      <c r="I539" s="140"/>
      <c r="J539" s="154"/>
      <c r="K539" s="154"/>
      <c r="L539" s="154"/>
      <c r="M539" s="154"/>
      <c r="N539" s="154"/>
      <c r="O539" s="154"/>
      <c r="P539" s="154"/>
      <c r="Q539" s="154"/>
      <c r="R539" s="154"/>
      <c r="S539" s="154"/>
      <c r="T539" s="154"/>
      <c r="U539" s="154"/>
      <c r="V539" s="155"/>
      <c r="W539" s="155"/>
    </row>
    <row r="540" spans="1:23" s="156" customFormat="1" x14ac:dyDescent="0.25">
      <c r="A540" s="113">
        <v>532</v>
      </c>
      <c r="B540" s="204"/>
      <c r="C540" s="157" t="s">
        <v>445</v>
      </c>
      <c r="D540" s="62"/>
      <c r="E540" s="153">
        <v>205</v>
      </c>
      <c r="F540" s="62" t="s">
        <v>129</v>
      </c>
      <c r="G540" s="62">
        <v>36</v>
      </c>
      <c r="H540" s="139">
        <f t="shared" si="29"/>
        <v>7380</v>
      </c>
      <c r="I540" s="140"/>
      <c r="J540" s="154"/>
      <c r="K540" s="154"/>
      <c r="L540" s="154"/>
      <c r="M540" s="154"/>
      <c r="N540" s="154"/>
      <c r="O540" s="154"/>
      <c r="P540" s="154"/>
      <c r="Q540" s="154"/>
      <c r="R540" s="154"/>
      <c r="S540" s="154"/>
      <c r="T540" s="154"/>
      <c r="U540" s="154"/>
      <c r="V540" s="155"/>
      <c r="W540" s="155"/>
    </row>
    <row r="541" spans="1:23" s="156" customFormat="1" x14ac:dyDescent="0.25">
      <c r="A541" s="113">
        <v>533</v>
      </c>
      <c r="B541" s="204"/>
      <c r="C541" s="157" t="s">
        <v>446</v>
      </c>
      <c r="D541" s="62"/>
      <c r="E541" s="153">
        <v>150</v>
      </c>
      <c r="F541" s="62" t="s">
        <v>129</v>
      </c>
      <c r="G541" s="62">
        <v>196.32</v>
      </c>
      <c r="H541" s="139">
        <f t="shared" si="29"/>
        <v>29448</v>
      </c>
      <c r="I541" s="140"/>
      <c r="J541" s="154"/>
      <c r="K541" s="154"/>
      <c r="L541" s="154"/>
      <c r="M541" s="154"/>
      <c r="N541" s="154"/>
      <c r="O541" s="154"/>
      <c r="P541" s="154"/>
      <c r="Q541" s="154"/>
      <c r="R541" s="154"/>
      <c r="S541" s="154"/>
      <c r="T541" s="154"/>
      <c r="U541" s="154"/>
      <c r="V541" s="155"/>
      <c r="W541" s="155"/>
    </row>
    <row r="542" spans="1:23" s="156" customFormat="1" x14ac:dyDescent="0.25">
      <c r="A542" s="113">
        <v>534</v>
      </c>
      <c r="B542" s="204"/>
      <c r="C542" s="157" t="s">
        <v>447</v>
      </c>
      <c r="D542" s="62"/>
      <c r="E542" s="153">
        <v>20</v>
      </c>
      <c r="F542" s="62" t="s">
        <v>129</v>
      </c>
      <c r="G542" s="62">
        <v>2061.61</v>
      </c>
      <c r="H542" s="139">
        <f t="shared" si="29"/>
        <v>41232.200000000004</v>
      </c>
      <c r="I542" s="140"/>
      <c r="J542" s="154"/>
      <c r="K542" s="154"/>
      <c r="L542" s="154"/>
      <c r="M542" s="154"/>
      <c r="N542" s="154"/>
      <c r="O542" s="154"/>
      <c r="P542" s="154"/>
      <c r="Q542" s="154"/>
      <c r="R542" s="154"/>
      <c r="S542" s="154"/>
      <c r="T542" s="154"/>
      <c r="U542" s="154"/>
      <c r="V542" s="155"/>
      <c r="W542" s="155"/>
    </row>
    <row r="543" spans="1:23" s="156" customFormat="1" x14ac:dyDescent="0.25">
      <c r="A543" s="113">
        <v>535</v>
      </c>
      <c r="B543" s="203" t="s">
        <v>71</v>
      </c>
      <c r="C543" s="167" t="s">
        <v>495</v>
      </c>
      <c r="D543" s="169"/>
      <c r="E543" s="168"/>
      <c r="F543" s="169"/>
      <c r="G543" s="169"/>
      <c r="H543" s="170">
        <f>H544+H546</f>
        <v>4594550</v>
      </c>
      <c r="I543" s="172" t="s">
        <v>40</v>
      </c>
      <c r="J543" s="171"/>
      <c r="K543" s="171"/>
      <c r="L543" s="171"/>
      <c r="M543" s="171"/>
      <c r="N543" s="171"/>
      <c r="O543" s="171"/>
      <c r="P543" s="171"/>
      <c r="Q543" s="171"/>
      <c r="R543" s="171"/>
      <c r="S543" s="171"/>
      <c r="T543" s="171"/>
      <c r="U543" s="171"/>
      <c r="V543" s="155"/>
      <c r="W543" s="155"/>
    </row>
    <row r="544" spans="1:23" s="156" customFormat="1" ht="25.5" x14ac:dyDescent="0.25">
      <c r="A544" s="113">
        <v>536</v>
      </c>
      <c r="B544" s="163" t="s">
        <v>71</v>
      </c>
      <c r="C544" s="158" t="s">
        <v>374</v>
      </c>
      <c r="D544" s="160" t="s">
        <v>541</v>
      </c>
      <c r="E544" s="159">
        <v>2</v>
      </c>
      <c r="F544" s="160"/>
      <c r="G544" s="160">
        <f>H545</f>
        <v>540000</v>
      </c>
      <c r="H544" s="161">
        <f>G544*E544</f>
        <v>1080000</v>
      </c>
      <c r="I544" s="165" t="s">
        <v>40</v>
      </c>
      <c r="J544" s="162"/>
      <c r="K544" s="162"/>
      <c r="L544" s="162"/>
      <c r="M544" s="180">
        <v>1</v>
      </c>
      <c r="N544" s="180"/>
      <c r="O544" s="180"/>
      <c r="P544" s="180"/>
      <c r="Q544" s="180">
        <v>1</v>
      </c>
      <c r="R544" s="162"/>
      <c r="S544" s="162"/>
      <c r="T544" s="162"/>
      <c r="U544" s="162"/>
      <c r="V544" s="155"/>
      <c r="W544" s="155"/>
    </row>
    <row r="545" spans="1:23" s="156" customFormat="1" x14ac:dyDescent="0.25">
      <c r="A545" s="113">
        <v>537</v>
      </c>
      <c r="B545" s="204"/>
      <c r="C545" s="157" t="s">
        <v>448</v>
      </c>
      <c r="D545" s="62"/>
      <c r="E545" s="153">
        <v>12</v>
      </c>
      <c r="F545" s="62" t="s">
        <v>130</v>
      </c>
      <c r="G545" s="62">
        <v>45000</v>
      </c>
      <c r="H545" s="139">
        <f>G545*E545</f>
        <v>540000</v>
      </c>
      <c r="I545" s="166"/>
      <c r="J545" s="154"/>
      <c r="K545" s="154"/>
      <c r="L545" s="154"/>
      <c r="M545" s="154"/>
      <c r="N545" s="154"/>
      <c r="O545" s="154"/>
      <c r="P545" s="154"/>
      <c r="Q545" s="154"/>
      <c r="R545" s="154"/>
      <c r="S545" s="154"/>
      <c r="T545" s="154"/>
      <c r="U545" s="154"/>
      <c r="V545" s="155"/>
      <c r="W545" s="155"/>
    </row>
    <row r="546" spans="1:23" s="156" customFormat="1" ht="25.5" x14ac:dyDescent="0.25">
      <c r="A546" s="113">
        <v>538</v>
      </c>
      <c r="B546" s="163" t="s">
        <v>71</v>
      </c>
      <c r="C546" s="158" t="s">
        <v>410</v>
      </c>
      <c r="D546" s="160" t="s">
        <v>541</v>
      </c>
      <c r="E546" s="159">
        <v>4</v>
      </c>
      <c r="F546" s="160"/>
      <c r="G546" s="160">
        <f>SUM(H547:H550)</f>
        <v>878637.5</v>
      </c>
      <c r="H546" s="161">
        <f>G546*E546</f>
        <v>3514550</v>
      </c>
      <c r="I546" s="165" t="s">
        <v>40</v>
      </c>
      <c r="J546" s="180"/>
      <c r="K546" s="180">
        <v>1</v>
      </c>
      <c r="L546" s="180"/>
      <c r="M546" s="180"/>
      <c r="N546" s="180">
        <v>1</v>
      </c>
      <c r="O546" s="180"/>
      <c r="P546" s="180"/>
      <c r="Q546" s="180">
        <v>1</v>
      </c>
      <c r="R546" s="180"/>
      <c r="S546" s="180">
        <v>1</v>
      </c>
      <c r="T546" s="162"/>
      <c r="U546" s="162"/>
      <c r="V546" s="155"/>
      <c r="W546" s="155"/>
    </row>
    <row r="547" spans="1:23" s="156" customFormat="1" x14ac:dyDescent="0.25">
      <c r="A547" s="113">
        <v>539</v>
      </c>
      <c r="B547" s="204"/>
      <c r="C547" s="157" t="s">
        <v>449</v>
      </c>
      <c r="D547" s="62"/>
      <c r="E547" s="153">
        <v>30</v>
      </c>
      <c r="F547" s="62" t="s">
        <v>129</v>
      </c>
      <c r="G547" s="62">
        <v>14950</v>
      </c>
      <c r="H547" s="139">
        <f>G547*E547</f>
        <v>448500</v>
      </c>
      <c r="I547" s="140"/>
      <c r="J547" s="154"/>
      <c r="K547" s="154"/>
      <c r="L547" s="154"/>
      <c r="M547" s="154"/>
      <c r="N547" s="154"/>
      <c r="O547" s="154"/>
      <c r="P547" s="154"/>
      <c r="Q547" s="154"/>
      <c r="R547" s="154"/>
      <c r="S547" s="154"/>
      <c r="T547" s="154"/>
      <c r="U547" s="154"/>
      <c r="V547" s="155"/>
      <c r="W547" s="155"/>
    </row>
    <row r="548" spans="1:23" s="156" customFormat="1" x14ac:dyDescent="0.25">
      <c r="A548" s="113">
        <v>540</v>
      </c>
      <c r="B548" s="204"/>
      <c r="C548" s="157" t="s">
        <v>450</v>
      </c>
      <c r="D548" s="62"/>
      <c r="E548" s="153">
        <v>20</v>
      </c>
      <c r="F548" s="62" t="s">
        <v>129</v>
      </c>
      <c r="G548" s="62">
        <v>14650</v>
      </c>
      <c r="H548" s="139">
        <f t="shared" ref="H548:H550" si="30">G548*E548</f>
        <v>293000</v>
      </c>
      <c r="I548" s="140"/>
      <c r="J548" s="154"/>
      <c r="K548" s="154"/>
      <c r="L548" s="154"/>
      <c r="M548" s="154"/>
      <c r="N548" s="154"/>
      <c r="O548" s="154"/>
      <c r="P548" s="154"/>
      <c r="Q548" s="154"/>
      <c r="R548" s="154"/>
      <c r="S548" s="154"/>
      <c r="T548" s="154"/>
      <c r="U548" s="154"/>
      <c r="V548" s="155"/>
      <c r="W548" s="155"/>
    </row>
    <row r="549" spans="1:23" s="156" customFormat="1" x14ac:dyDescent="0.25">
      <c r="A549" s="113">
        <v>541</v>
      </c>
      <c r="B549" s="204"/>
      <c r="C549" s="157" t="s">
        <v>451</v>
      </c>
      <c r="D549" s="62"/>
      <c r="E549" s="153">
        <v>15</v>
      </c>
      <c r="F549" s="62" t="s">
        <v>129</v>
      </c>
      <c r="G549" s="62">
        <v>7292.5</v>
      </c>
      <c r="H549" s="139">
        <f t="shared" si="30"/>
        <v>109387.5</v>
      </c>
      <c r="I549" s="140"/>
      <c r="J549" s="154"/>
      <c r="K549" s="154"/>
      <c r="L549" s="154"/>
      <c r="M549" s="154"/>
      <c r="N549" s="154"/>
      <c r="O549" s="154"/>
      <c r="P549" s="154"/>
      <c r="Q549" s="154"/>
      <c r="R549" s="154"/>
      <c r="S549" s="154"/>
      <c r="T549" s="154"/>
      <c r="U549" s="154"/>
      <c r="V549" s="155"/>
      <c r="W549" s="155"/>
    </row>
    <row r="550" spans="1:23" s="156" customFormat="1" x14ac:dyDescent="0.25">
      <c r="A550" s="113">
        <v>542</v>
      </c>
      <c r="B550" s="204"/>
      <c r="C550" s="157" t="s">
        <v>295</v>
      </c>
      <c r="D550" s="62"/>
      <c r="E550" s="153">
        <v>15</v>
      </c>
      <c r="F550" s="62" t="s">
        <v>129</v>
      </c>
      <c r="G550" s="62">
        <v>1850</v>
      </c>
      <c r="H550" s="139">
        <f t="shared" si="30"/>
        <v>27750</v>
      </c>
      <c r="I550" s="140"/>
      <c r="J550" s="154"/>
      <c r="K550" s="154"/>
      <c r="L550" s="154"/>
      <c r="M550" s="154"/>
      <c r="N550" s="154"/>
      <c r="O550" s="154"/>
      <c r="P550" s="154"/>
      <c r="Q550" s="154"/>
      <c r="R550" s="154"/>
      <c r="S550" s="154"/>
      <c r="T550" s="154"/>
      <c r="U550" s="154"/>
      <c r="V550" s="155"/>
      <c r="W550" s="155"/>
    </row>
    <row r="551" spans="1:23" s="156" customFormat="1" x14ac:dyDescent="0.25">
      <c r="A551" s="113">
        <v>543</v>
      </c>
      <c r="B551" s="203" t="s">
        <v>453</v>
      </c>
      <c r="C551" s="167" t="s">
        <v>452</v>
      </c>
      <c r="D551" s="169"/>
      <c r="E551" s="168"/>
      <c r="F551" s="169"/>
      <c r="G551" s="169"/>
      <c r="H551" s="170">
        <f>H552</f>
        <v>750000</v>
      </c>
      <c r="I551" s="172" t="s">
        <v>40</v>
      </c>
      <c r="J551" s="171"/>
      <c r="K551" s="171"/>
      <c r="L551" s="171"/>
      <c r="M551" s="171"/>
      <c r="N551" s="171"/>
      <c r="O551" s="171"/>
      <c r="P551" s="171"/>
      <c r="Q551" s="171"/>
      <c r="R551" s="171"/>
      <c r="S551" s="171"/>
      <c r="T551" s="171"/>
      <c r="U551" s="171"/>
      <c r="V551" s="155"/>
      <c r="W551" s="155"/>
    </row>
    <row r="552" spans="1:23" s="156" customFormat="1" ht="25.5" x14ac:dyDescent="0.25">
      <c r="A552" s="113">
        <v>544</v>
      </c>
      <c r="B552" s="163" t="s">
        <v>453</v>
      </c>
      <c r="C552" s="158" t="s">
        <v>556</v>
      </c>
      <c r="D552" s="160" t="s">
        <v>544</v>
      </c>
      <c r="E552" s="159"/>
      <c r="F552" s="160"/>
      <c r="G552" s="160"/>
      <c r="H552" s="161">
        <f>H553</f>
        <v>750000</v>
      </c>
      <c r="I552" s="165" t="s">
        <v>40</v>
      </c>
      <c r="J552" s="162"/>
      <c r="K552" s="162"/>
      <c r="L552" s="162"/>
      <c r="M552" s="180">
        <v>1</v>
      </c>
      <c r="N552" s="162"/>
      <c r="O552" s="162"/>
      <c r="P552" s="162"/>
      <c r="Q552" s="162"/>
      <c r="R552" s="162"/>
      <c r="S552" s="162"/>
      <c r="T552" s="162"/>
      <c r="U552" s="162"/>
      <c r="V552" s="155"/>
      <c r="W552" s="155"/>
    </row>
    <row r="553" spans="1:23" s="156" customFormat="1" x14ac:dyDescent="0.25">
      <c r="A553" s="113">
        <v>545</v>
      </c>
      <c r="B553" s="204"/>
      <c r="C553" s="157" t="s">
        <v>454</v>
      </c>
      <c r="D553" s="62"/>
      <c r="E553" s="153">
        <v>1</v>
      </c>
      <c r="F553" s="62" t="s">
        <v>147</v>
      </c>
      <c r="G553" s="62">
        <v>750000</v>
      </c>
      <c r="H553" s="139">
        <f>G553*E553</f>
        <v>750000</v>
      </c>
      <c r="I553" s="166"/>
      <c r="J553" s="154"/>
      <c r="K553" s="154"/>
      <c r="L553" s="154"/>
      <c r="M553" s="154"/>
      <c r="N553" s="154"/>
      <c r="O553" s="154"/>
      <c r="P553" s="154"/>
      <c r="Q553" s="154"/>
      <c r="R553" s="154"/>
      <c r="S553" s="154"/>
      <c r="T553" s="154"/>
      <c r="U553" s="154"/>
      <c r="V553" s="155"/>
      <c r="W553" s="155"/>
    </row>
    <row r="554" spans="1:23" s="156" customFormat="1" x14ac:dyDescent="0.25">
      <c r="A554" s="113">
        <v>546</v>
      </c>
      <c r="B554" s="204"/>
      <c r="C554" s="174" t="s">
        <v>457</v>
      </c>
      <c r="D554" s="62"/>
      <c r="E554" s="153"/>
      <c r="F554" s="62"/>
      <c r="G554" s="62"/>
      <c r="H554" s="140"/>
      <c r="I554" s="140"/>
      <c r="J554" s="154"/>
      <c r="K554" s="154"/>
      <c r="L554" s="154"/>
      <c r="M554" s="154"/>
      <c r="N554" s="154"/>
      <c r="O554" s="154"/>
      <c r="P554" s="154"/>
      <c r="Q554" s="154"/>
      <c r="R554" s="154"/>
      <c r="S554" s="154"/>
      <c r="T554" s="154"/>
      <c r="U554" s="154"/>
      <c r="V554" s="155"/>
      <c r="W554" s="155"/>
    </row>
    <row r="555" spans="1:23" s="156" customFormat="1" ht="25.5" x14ac:dyDescent="0.25">
      <c r="A555" s="113">
        <v>547</v>
      </c>
      <c r="B555" s="203" t="s">
        <v>462</v>
      </c>
      <c r="C555" s="173" t="s">
        <v>461</v>
      </c>
      <c r="D555" s="169"/>
      <c r="E555" s="168"/>
      <c r="F555" s="169"/>
      <c r="G555" s="169"/>
      <c r="H555" s="170">
        <f>H556+H563</f>
        <v>14892800</v>
      </c>
      <c r="I555" s="172" t="s">
        <v>47</v>
      </c>
      <c r="J555" s="171"/>
      <c r="K555" s="171"/>
      <c r="L555" s="171"/>
      <c r="M555" s="171"/>
      <c r="N555" s="171"/>
      <c r="O555" s="171"/>
      <c r="P555" s="171"/>
      <c r="Q555" s="171"/>
      <c r="R555" s="171"/>
      <c r="S555" s="171"/>
      <c r="T555" s="171"/>
      <c r="U555" s="171"/>
      <c r="V555" s="155"/>
      <c r="W555" s="155"/>
    </row>
    <row r="556" spans="1:23" s="156" customFormat="1" ht="38.25" x14ac:dyDescent="0.25">
      <c r="A556" s="113">
        <v>548</v>
      </c>
      <c r="B556" s="163" t="s">
        <v>462</v>
      </c>
      <c r="C556" s="158" t="s">
        <v>508</v>
      </c>
      <c r="D556" s="160" t="s">
        <v>509</v>
      </c>
      <c r="E556" s="159"/>
      <c r="F556" s="160"/>
      <c r="G556" s="160"/>
      <c r="H556" s="161">
        <f>SUM(H557:H562)</f>
        <v>4205000</v>
      </c>
      <c r="I556" s="165" t="s">
        <v>47</v>
      </c>
      <c r="J556" s="180">
        <v>1</v>
      </c>
      <c r="K556" s="162"/>
      <c r="L556" s="162"/>
      <c r="M556" s="162"/>
      <c r="N556" s="162"/>
      <c r="O556" s="162"/>
      <c r="P556" s="162"/>
      <c r="Q556" s="162"/>
      <c r="R556" s="162"/>
      <c r="S556" s="162"/>
      <c r="T556" s="162"/>
      <c r="U556" s="162"/>
      <c r="V556" s="155"/>
      <c r="W556" s="155"/>
    </row>
    <row r="557" spans="1:23" s="156" customFormat="1" x14ac:dyDescent="0.25">
      <c r="A557" s="113">
        <v>549</v>
      </c>
      <c r="B557" s="204"/>
      <c r="C557" s="157" t="s">
        <v>510</v>
      </c>
      <c r="D557" s="62"/>
      <c r="E557" s="153">
        <v>9</v>
      </c>
      <c r="F557" s="62" t="s">
        <v>130</v>
      </c>
      <c r="G557" s="62">
        <v>100000</v>
      </c>
      <c r="H557" s="139">
        <f>G557*E557</f>
        <v>900000</v>
      </c>
      <c r="I557" s="166"/>
      <c r="J557" s="154"/>
      <c r="K557" s="154"/>
      <c r="L557" s="154"/>
      <c r="M557" s="154"/>
      <c r="N557" s="154"/>
      <c r="O557" s="154"/>
      <c r="P557" s="154"/>
      <c r="Q557" s="154"/>
      <c r="R557" s="154"/>
      <c r="S557" s="154"/>
      <c r="T557" s="154"/>
      <c r="U557" s="154"/>
      <c r="V557" s="155"/>
      <c r="W557" s="155"/>
    </row>
    <row r="558" spans="1:23" s="156" customFormat="1" x14ac:dyDescent="0.25">
      <c r="A558" s="113">
        <v>550</v>
      </c>
      <c r="B558" s="204"/>
      <c r="C558" s="157" t="s">
        <v>511</v>
      </c>
      <c r="D558" s="62"/>
      <c r="E558" s="153">
        <v>30</v>
      </c>
      <c r="F558" s="62" t="s">
        <v>130</v>
      </c>
      <c r="G558" s="62">
        <v>60000</v>
      </c>
      <c r="H558" s="139">
        <f t="shared" ref="H558:H562" si="31">G558*E558</f>
        <v>1800000</v>
      </c>
      <c r="I558" s="166"/>
      <c r="J558" s="154"/>
      <c r="K558" s="154"/>
      <c r="L558" s="154"/>
      <c r="M558" s="154"/>
      <c r="N558" s="154"/>
      <c r="O558" s="154"/>
      <c r="P558" s="154"/>
      <c r="Q558" s="154"/>
      <c r="R558" s="154"/>
      <c r="S558" s="154"/>
      <c r="T558" s="154"/>
      <c r="U558" s="154"/>
      <c r="V558" s="155"/>
      <c r="W558" s="155"/>
    </row>
    <row r="559" spans="1:23" s="156" customFormat="1" x14ac:dyDescent="0.25">
      <c r="A559" s="113">
        <v>551</v>
      </c>
      <c r="B559" s="204"/>
      <c r="C559" s="157" t="s">
        <v>512</v>
      </c>
      <c r="D559" s="62"/>
      <c r="E559" s="153">
        <v>11</v>
      </c>
      <c r="F559" s="62" t="s">
        <v>130</v>
      </c>
      <c r="G559" s="62">
        <v>30000</v>
      </c>
      <c r="H559" s="139">
        <f t="shared" si="31"/>
        <v>330000</v>
      </c>
      <c r="I559" s="166"/>
      <c r="J559" s="154"/>
      <c r="K559" s="154"/>
      <c r="L559" s="154"/>
      <c r="M559" s="154"/>
      <c r="N559" s="154"/>
      <c r="O559" s="154"/>
      <c r="P559" s="154"/>
      <c r="Q559" s="154"/>
      <c r="R559" s="154"/>
      <c r="S559" s="154"/>
      <c r="T559" s="154"/>
      <c r="U559" s="154"/>
      <c r="V559" s="155"/>
      <c r="W559" s="155"/>
    </row>
    <row r="560" spans="1:23" s="156" customFormat="1" x14ac:dyDescent="0.25">
      <c r="A560" s="113">
        <v>552</v>
      </c>
      <c r="B560" s="204"/>
      <c r="C560" s="157" t="s">
        <v>513</v>
      </c>
      <c r="D560" s="62"/>
      <c r="E560" s="153">
        <v>23</v>
      </c>
      <c r="F560" s="62" t="s">
        <v>130</v>
      </c>
      <c r="G560" s="62">
        <v>25000</v>
      </c>
      <c r="H560" s="139">
        <f t="shared" si="31"/>
        <v>575000</v>
      </c>
      <c r="I560" s="166"/>
      <c r="J560" s="154"/>
      <c r="K560" s="154"/>
      <c r="L560" s="154"/>
      <c r="M560" s="154"/>
      <c r="N560" s="154"/>
      <c r="O560" s="154"/>
      <c r="P560" s="154"/>
      <c r="Q560" s="154"/>
      <c r="R560" s="154"/>
      <c r="S560" s="154"/>
      <c r="T560" s="154"/>
      <c r="U560" s="154"/>
      <c r="V560" s="155"/>
      <c r="W560" s="155"/>
    </row>
    <row r="561" spans="1:23" s="156" customFormat="1" x14ac:dyDescent="0.25">
      <c r="A561" s="113">
        <v>553</v>
      </c>
      <c r="B561" s="204"/>
      <c r="C561" s="157" t="s">
        <v>514</v>
      </c>
      <c r="D561" s="62"/>
      <c r="E561" s="153">
        <v>10</v>
      </c>
      <c r="F561" s="62" t="s">
        <v>130</v>
      </c>
      <c r="G561" s="62">
        <v>50000</v>
      </c>
      <c r="H561" s="139">
        <f t="shared" si="31"/>
        <v>500000</v>
      </c>
      <c r="I561" s="166"/>
      <c r="J561" s="154"/>
      <c r="K561" s="154"/>
      <c r="L561" s="154"/>
      <c r="M561" s="154"/>
      <c r="N561" s="154"/>
      <c r="O561" s="154"/>
      <c r="P561" s="154"/>
      <c r="Q561" s="154"/>
      <c r="R561" s="154"/>
      <c r="S561" s="154"/>
      <c r="T561" s="154"/>
      <c r="U561" s="154"/>
      <c r="V561" s="155"/>
      <c r="W561" s="155"/>
    </row>
    <row r="562" spans="1:23" s="156" customFormat="1" x14ac:dyDescent="0.25">
      <c r="A562" s="113">
        <v>554</v>
      </c>
      <c r="B562" s="204"/>
      <c r="C562" s="157" t="s">
        <v>515</v>
      </c>
      <c r="D562" s="62"/>
      <c r="E562" s="153">
        <v>1</v>
      </c>
      <c r="F562" s="62" t="s">
        <v>309</v>
      </c>
      <c r="G562" s="62">
        <v>100000</v>
      </c>
      <c r="H562" s="139">
        <f t="shared" si="31"/>
        <v>100000</v>
      </c>
      <c r="I562" s="166"/>
      <c r="J562" s="154"/>
      <c r="K562" s="154"/>
      <c r="L562" s="154"/>
      <c r="M562" s="154"/>
      <c r="N562" s="154"/>
      <c r="O562" s="154"/>
      <c r="P562" s="154"/>
      <c r="Q562" s="154"/>
      <c r="R562" s="154"/>
      <c r="S562" s="154"/>
      <c r="T562" s="154"/>
      <c r="U562" s="154"/>
      <c r="V562" s="155"/>
      <c r="W562" s="155"/>
    </row>
    <row r="563" spans="1:23" s="156" customFormat="1" ht="38.25" x14ac:dyDescent="0.25">
      <c r="A563" s="113">
        <v>555</v>
      </c>
      <c r="B563" s="163" t="s">
        <v>462</v>
      </c>
      <c r="C563" s="158" t="s">
        <v>516</v>
      </c>
      <c r="D563" s="160" t="s">
        <v>517</v>
      </c>
      <c r="E563" s="159"/>
      <c r="F563" s="160"/>
      <c r="G563" s="160"/>
      <c r="H563" s="161">
        <f>SUM(H564:H579)</f>
        <v>10687800</v>
      </c>
      <c r="I563" s="165" t="s">
        <v>47</v>
      </c>
      <c r="J563" s="180">
        <v>1</v>
      </c>
      <c r="K563" s="162"/>
      <c r="L563" s="162"/>
      <c r="M563" s="162"/>
      <c r="N563" s="162"/>
      <c r="O563" s="162"/>
      <c r="P563" s="162"/>
      <c r="Q563" s="162"/>
      <c r="R563" s="162"/>
      <c r="S563" s="162"/>
      <c r="T563" s="162"/>
      <c r="U563" s="162"/>
      <c r="V563" s="155"/>
      <c r="W563" s="155"/>
    </row>
    <row r="564" spans="1:23" s="156" customFormat="1" x14ac:dyDescent="0.25">
      <c r="A564" s="113">
        <v>556</v>
      </c>
      <c r="B564" s="204"/>
      <c r="C564" s="59" t="s">
        <v>518</v>
      </c>
      <c r="D564" s="62"/>
      <c r="E564" s="153">
        <v>4</v>
      </c>
      <c r="F564" s="62" t="s">
        <v>130</v>
      </c>
      <c r="G564" s="62">
        <v>24695</v>
      </c>
      <c r="H564" s="139">
        <f>G564*E564</f>
        <v>98780</v>
      </c>
      <c r="I564" s="166"/>
      <c r="J564" s="154"/>
      <c r="K564" s="154"/>
      <c r="L564" s="154"/>
      <c r="M564" s="154"/>
      <c r="N564" s="154"/>
      <c r="O564" s="154"/>
      <c r="P564" s="154"/>
      <c r="Q564" s="154"/>
      <c r="R564" s="154"/>
      <c r="S564" s="154"/>
      <c r="T564" s="154"/>
      <c r="U564" s="154"/>
      <c r="V564" s="155"/>
      <c r="W564" s="155"/>
    </row>
    <row r="565" spans="1:23" s="156" customFormat="1" x14ac:dyDescent="0.25">
      <c r="A565" s="113">
        <v>557</v>
      </c>
      <c r="B565" s="204"/>
      <c r="C565" s="59" t="s">
        <v>519</v>
      </c>
      <c r="D565" s="62"/>
      <c r="E565" s="153">
        <v>22</v>
      </c>
      <c r="F565" s="62" t="s">
        <v>130</v>
      </c>
      <c r="G565" s="62">
        <v>45816</v>
      </c>
      <c r="H565" s="139">
        <f t="shared" ref="H565:H579" si="32">G565*E565</f>
        <v>1007952</v>
      </c>
      <c r="I565" s="166"/>
      <c r="J565" s="154"/>
      <c r="K565" s="154"/>
      <c r="L565" s="154"/>
      <c r="M565" s="154"/>
      <c r="N565" s="154"/>
      <c r="O565" s="154"/>
      <c r="P565" s="154"/>
      <c r="Q565" s="154"/>
      <c r="R565" s="154"/>
      <c r="S565" s="154"/>
      <c r="T565" s="154"/>
      <c r="U565" s="154"/>
      <c r="V565" s="155"/>
      <c r="W565" s="155"/>
    </row>
    <row r="566" spans="1:23" s="156" customFormat="1" ht="25.5" x14ac:dyDescent="0.25">
      <c r="A566" s="113">
        <v>558</v>
      </c>
      <c r="B566" s="204"/>
      <c r="C566" s="59" t="s">
        <v>520</v>
      </c>
      <c r="D566" s="62"/>
      <c r="E566" s="153">
        <v>1</v>
      </c>
      <c r="F566" s="62" t="s">
        <v>534</v>
      </c>
      <c r="G566" s="62">
        <v>3285000</v>
      </c>
      <c r="H566" s="139">
        <f t="shared" si="32"/>
        <v>3285000</v>
      </c>
      <c r="I566" s="166"/>
      <c r="J566" s="154"/>
      <c r="K566" s="154"/>
      <c r="L566" s="154"/>
      <c r="M566" s="154"/>
      <c r="N566" s="154"/>
      <c r="O566" s="154"/>
      <c r="P566" s="154"/>
      <c r="Q566" s="154"/>
      <c r="R566" s="154"/>
      <c r="S566" s="154"/>
      <c r="T566" s="154"/>
      <c r="U566" s="154"/>
      <c r="V566" s="155"/>
      <c r="W566" s="155"/>
    </row>
    <row r="567" spans="1:23" s="156" customFormat="1" ht="25.5" x14ac:dyDescent="0.25">
      <c r="A567" s="113">
        <v>559</v>
      </c>
      <c r="B567" s="204"/>
      <c r="C567" s="59" t="s">
        <v>521</v>
      </c>
      <c r="D567" s="62"/>
      <c r="E567" s="153">
        <v>1</v>
      </c>
      <c r="F567" s="62" t="s">
        <v>309</v>
      </c>
      <c r="G567" s="62">
        <v>204000</v>
      </c>
      <c r="H567" s="139">
        <f t="shared" si="32"/>
        <v>204000</v>
      </c>
      <c r="I567" s="166"/>
      <c r="J567" s="154"/>
      <c r="K567" s="154"/>
      <c r="L567" s="154"/>
      <c r="M567" s="154"/>
      <c r="N567" s="154"/>
      <c r="O567" s="154"/>
      <c r="P567" s="154"/>
      <c r="Q567" s="154"/>
      <c r="R567" s="154"/>
      <c r="S567" s="154"/>
      <c r="T567" s="154"/>
      <c r="U567" s="154"/>
      <c r="V567" s="155"/>
      <c r="W567" s="155"/>
    </row>
    <row r="568" spans="1:23" s="156" customFormat="1" x14ac:dyDescent="0.25">
      <c r="A568" s="113">
        <v>560</v>
      </c>
      <c r="B568" s="204"/>
      <c r="C568" s="59" t="s">
        <v>522</v>
      </c>
      <c r="D568" s="62"/>
      <c r="E568" s="153">
        <v>5</v>
      </c>
      <c r="F568" s="62" t="s">
        <v>130</v>
      </c>
      <c r="G568" s="62">
        <v>22095</v>
      </c>
      <c r="H568" s="139">
        <f t="shared" si="32"/>
        <v>110475</v>
      </c>
      <c r="I568" s="166"/>
      <c r="J568" s="154"/>
      <c r="K568" s="154"/>
      <c r="L568" s="154"/>
      <c r="M568" s="154"/>
      <c r="N568" s="154"/>
      <c r="O568" s="154"/>
      <c r="P568" s="154"/>
      <c r="Q568" s="154"/>
      <c r="R568" s="154"/>
      <c r="S568" s="154"/>
      <c r="T568" s="154"/>
      <c r="U568" s="154"/>
      <c r="V568" s="155"/>
      <c r="W568" s="155"/>
    </row>
    <row r="569" spans="1:23" s="156" customFormat="1" x14ac:dyDescent="0.25">
      <c r="A569" s="113">
        <v>561</v>
      </c>
      <c r="B569" s="204"/>
      <c r="C569" s="59" t="s">
        <v>523</v>
      </c>
      <c r="D569" s="62"/>
      <c r="E569" s="153">
        <v>2</v>
      </c>
      <c r="F569" s="62" t="s">
        <v>130</v>
      </c>
      <c r="G569" s="62">
        <v>504490</v>
      </c>
      <c r="H569" s="139">
        <f t="shared" si="32"/>
        <v>1008980</v>
      </c>
      <c r="I569" s="166"/>
      <c r="J569" s="154"/>
      <c r="K569" s="154"/>
      <c r="L569" s="154"/>
      <c r="M569" s="154"/>
      <c r="N569" s="154"/>
      <c r="O569" s="154"/>
      <c r="P569" s="154"/>
      <c r="Q569" s="154"/>
      <c r="R569" s="154"/>
      <c r="S569" s="154"/>
      <c r="T569" s="154"/>
      <c r="U569" s="154"/>
      <c r="V569" s="155"/>
      <c r="W569" s="155"/>
    </row>
    <row r="570" spans="1:23" s="156" customFormat="1" x14ac:dyDescent="0.25">
      <c r="A570" s="113">
        <v>562</v>
      </c>
      <c r="B570" s="204"/>
      <c r="C570" s="59" t="s">
        <v>524</v>
      </c>
      <c r="D570" s="62"/>
      <c r="E570" s="153">
        <v>13</v>
      </c>
      <c r="F570" s="62" t="s">
        <v>130</v>
      </c>
      <c r="G570" s="62">
        <v>80000</v>
      </c>
      <c r="H570" s="139">
        <f t="shared" si="32"/>
        <v>1040000</v>
      </c>
      <c r="I570" s="166"/>
      <c r="J570" s="154"/>
      <c r="K570" s="154"/>
      <c r="L570" s="154"/>
      <c r="M570" s="154"/>
      <c r="N570" s="154"/>
      <c r="O570" s="154"/>
      <c r="P570" s="154"/>
      <c r="Q570" s="154"/>
      <c r="R570" s="154"/>
      <c r="S570" s="154"/>
      <c r="T570" s="154"/>
      <c r="U570" s="154"/>
      <c r="V570" s="155"/>
      <c r="W570" s="155"/>
    </row>
    <row r="571" spans="1:23" s="156" customFormat="1" x14ac:dyDescent="0.25">
      <c r="A571" s="113">
        <v>563</v>
      </c>
      <c r="B571" s="204"/>
      <c r="C571" s="59" t="s">
        <v>525</v>
      </c>
      <c r="D571" s="62"/>
      <c r="E571" s="153">
        <v>2</v>
      </c>
      <c r="F571" s="62" t="s">
        <v>130</v>
      </c>
      <c r="G571" s="62">
        <v>23900.5</v>
      </c>
      <c r="H571" s="139">
        <f t="shared" si="32"/>
        <v>47801</v>
      </c>
      <c r="I571" s="166"/>
      <c r="J571" s="154"/>
      <c r="K571" s="154"/>
      <c r="L571" s="154"/>
      <c r="M571" s="154"/>
      <c r="N571" s="154"/>
      <c r="O571" s="154"/>
      <c r="P571" s="154"/>
      <c r="Q571" s="154"/>
      <c r="R571" s="154"/>
      <c r="S571" s="154"/>
      <c r="T571" s="154"/>
      <c r="U571" s="154"/>
      <c r="V571" s="155"/>
      <c r="W571" s="155"/>
    </row>
    <row r="572" spans="1:23" s="156" customFormat="1" ht="25.5" x14ac:dyDescent="0.25">
      <c r="A572" s="113">
        <v>564</v>
      </c>
      <c r="B572" s="204"/>
      <c r="C572" s="59" t="s">
        <v>526</v>
      </c>
      <c r="D572" s="62"/>
      <c r="E572" s="153">
        <v>35</v>
      </c>
      <c r="F572" s="62" t="s">
        <v>130</v>
      </c>
      <c r="G572" s="62">
        <v>60000</v>
      </c>
      <c r="H572" s="139">
        <f t="shared" si="32"/>
        <v>2100000</v>
      </c>
      <c r="I572" s="166"/>
      <c r="J572" s="154"/>
      <c r="K572" s="154"/>
      <c r="L572" s="154"/>
      <c r="M572" s="154"/>
      <c r="N572" s="154"/>
      <c r="O572" s="154"/>
      <c r="P572" s="154"/>
      <c r="Q572" s="154"/>
      <c r="R572" s="154"/>
      <c r="S572" s="154"/>
      <c r="T572" s="154"/>
      <c r="U572" s="154"/>
      <c r="V572" s="155"/>
      <c r="W572" s="155"/>
    </row>
    <row r="573" spans="1:23" s="156" customFormat="1" x14ac:dyDescent="0.25">
      <c r="A573" s="113">
        <v>565</v>
      </c>
      <c r="B573" s="204"/>
      <c r="C573" s="59" t="s">
        <v>527</v>
      </c>
      <c r="D573" s="62"/>
      <c r="E573" s="153">
        <v>8</v>
      </c>
      <c r="F573" s="62" t="s">
        <v>130</v>
      </c>
      <c r="G573" s="62">
        <v>41209</v>
      </c>
      <c r="H573" s="139">
        <f t="shared" si="32"/>
        <v>329672</v>
      </c>
      <c r="I573" s="166"/>
      <c r="J573" s="154"/>
      <c r="K573" s="154"/>
      <c r="L573" s="154"/>
      <c r="M573" s="154"/>
      <c r="N573" s="154"/>
      <c r="O573" s="154"/>
      <c r="P573" s="154"/>
      <c r="Q573" s="154"/>
      <c r="R573" s="154"/>
      <c r="S573" s="154"/>
      <c r="T573" s="154"/>
      <c r="U573" s="154"/>
      <c r="V573" s="155"/>
      <c r="W573" s="155"/>
    </row>
    <row r="574" spans="1:23" s="156" customFormat="1" ht="25.5" x14ac:dyDescent="0.25">
      <c r="A574" s="113">
        <v>566</v>
      </c>
      <c r="B574" s="204"/>
      <c r="C574" s="59" t="s">
        <v>528</v>
      </c>
      <c r="D574" s="62"/>
      <c r="E574" s="153">
        <v>12</v>
      </c>
      <c r="F574" s="62" t="s">
        <v>130</v>
      </c>
      <c r="G574" s="62">
        <v>37845</v>
      </c>
      <c r="H574" s="139">
        <f t="shared" si="32"/>
        <v>454140</v>
      </c>
      <c r="I574" s="166"/>
      <c r="J574" s="154"/>
      <c r="K574" s="154"/>
      <c r="L574" s="154"/>
      <c r="M574" s="154"/>
      <c r="N574" s="154"/>
      <c r="O574" s="154"/>
      <c r="P574" s="154"/>
      <c r="Q574" s="154"/>
      <c r="R574" s="154"/>
      <c r="S574" s="154"/>
      <c r="T574" s="154"/>
      <c r="U574" s="154"/>
      <c r="V574" s="155"/>
      <c r="W574" s="155"/>
    </row>
    <row r="575" spans="1:23" s="156" customFormat="1" ht="25.5" x14ac:dyDescent="0.25">
      <c r="A575" s="113">
        <v>567</v>
      </c>
      <c r="B575" s="204"/>
      <c r="C575" s="59" t="s">
        <v>529</v>
      </c>
      <c r="D575" s="62"/>
      <c r="E575" s="153">
        <v>1</v>
      </c>
      <c r="F575" s="62" t="s">
        <v>309</v>
      </c>
      <c r="G575" s="62">
        <v>200000</v>
      </c>
      <c r="H575" s="139">
        <f t="shared" si="32"/>
        <v>200000</v>
      </c>
      <c r="I575" s="166"/>
      <c r="J575" s="154"/>
      <c r="K575" s="154"/>
      <c r="L575" s="154"/>
      <c r="M575" s="154"/>
      <c r="N575" s="154"/>
      <c r="O575" s="154"/>
      <c r="P575" s="154"/>
      <c r="Q575" s="154"/>
      <c r="R575" s="154"/>
      <c r="S575" s="154"/>
      <c r="T575" s="154"/>
      <c r="U575" s="154"/>
      <c r="V575" s="155"/>
      <c r="W575" s="155"/>
    </row>
    <row r="576" spans="1:23" s="156" customFormat="1" ht="25.5" x14ac:dyDescent="0.25">
      <c r="A576" s="113">
        <v>568</v>
      </c>
      <c r="B576" s="204"/>
      <c r="C576" s="59" t="s">
        <v>530</v>
      </c>
      <c r="D576" s="62"/>
      <c r="E576" s="153">
        <v>1</v>
      </c>
      <c r="F576" s="62" t="s">
        <v>309</v>
      </c>
      <c r="G576" s="62">
        <v>96000</v>
      </c>
      <c r="H576" s="139">
        <f t="shared" si="32"/>
        <v>96000</v>
      </c>
      <c r="I576" s="166"/>
      <c r="J576" s="154"/>
      <c r="K576" s="154"/>
      <c r="L576" s="154"/>
      <c r="M576" s="154"/>
      <c r="N576" s="154"/>
      <c r="O576" s="154"/>
      <c r="P576" s="154"/>
      <c r="Q576" s="154"/>
      <c r="R576" s="154"/>
      <c r="S576" s="154"/>
      <c r="T576" s="154"/>
      <c r="U576" s="154"/>
      <c r="V576" s="155"/>
      <c r="W576" s="155"/>
    </row>
    <row r="577" spans="1:23" s="156" customFormat="1" ht="25.5" x14ac:dyDescent="0.25">
      <c r="A577" s="113">
        <v>569</v>
      </c>
      <c r="B577" s="204"/>
      <c r="C577" s="59" t="s">
        <v>531</v>
      </c>
      <c r="D577" s="62"/>
      <c r="E577" s="153">
        <v>1</v>
      </c>
      <c r="F577" s="62" t="s">
        <v>309</v>
      </c>
      <c r="G577" s="62">
        <v>85000</v>
      </c>
      <c r="H577" s="139">
        <f t="shared" si="32"/>
        <v>85000</v>
      </c>
      <c r="I577" s="166"/>
      <c r="J577" s="154"/>
      <c r="K577" s="154"/>
      <c r="L577" s="154"/>
      <c r="M577" s="154"/>
      <c r="N577" s="154"/>
      <c r="O577" s="154"/>
      <c r="P577" s="154"/>
      <c r="Q577" s="154"/>
      <c r="R577" s="154"/>
      <c r="S577" s="154"/>
      <c r="T577" s="154"/>
      <c r="U577" s="154"/>
      <c r="V577" s="155"/>
      <c r="W577" s="155"/>
    </row>
    <row r="578" spans="1:23" s="156" customFormat="1" x14ac:dyDescent="0.25">
      <c r="A578" s="113">
        <v>570</v>
      </c>
      <c r="B578" s="204"/>
      <c r="C578" s="59" t="s">
        <v>532</v>
      </c>
      <c r="D578" s="62"/>
      <c r="E578" s="153">
        <v>1</v>
      </c>
      <c r="F578" s="62" t="s">
        <v>309</v>
      </c>
      <c r="G578" s="62">
        <v>60000</v>
      </c>
      <c r="H578" s="139">
        <f t="shared" si="32"/>
        <v>60000</v>
      </c>
      <c r="I578" s="166"/>
      <c r="J578" s="154"/>
      <c r="K578" s="154"/>
      <c r="L578" s="154"/>
      <c r="M578" s="154"/>
      <c r="N578" s="154"/>
      <c r="O578" s="154"/>
      <c r="P578" s="154"/>
      <c r="Q578" s="154"/>
      <c r="R578" s="154"/>
      <c r="S578" s="154"/>
      <c r="T578" s="154"/>
      <c r="U578" s="154"/>
      <c r="V578" s="155"/>
      <c r="W578" s="155"/>
    </row>
    <row r="579" spans="1:23" s="156" customFormat="1" ht="25.5" x14ac:dyDescent="0.25">
      <c r="A579" s="113">
        <v>571</v>
      </c>
      <c r="B579" s="204"/>
      <c r="C579" s="59" t="s">
        <v>533</v>
      </c>
      <c r="D579" s="62"/>
      <c r="E579" s="153">
        <v>7</v>
      </c>
      <c r="F579" s="62" t="s">
        <v>130</v>
      </c>
      <c r="G579" s="62">
        <v>80000</v>
      </c>
      <c r="H579" s="139">
        <f t="shared" si="32"/>
        <v>560000</v>
      </c>
      <c r="I579" s="166"/>
      <c r="J579" s="154"/>
      <c r="K579" s="154"/>
      <c r="L579" s="154"/>
      <c r="M579" s="154"/>
      <c r="N579" s="154"/>
      <c r="O579" s="154"/>
      <c r="P579" s="154"/>
      <c r="Q579" s="154"/>
      <c r="R579" s="154"/>
      <c r="S579" s="154"/>
      <c r="T579" s="154"/>
      <c r="U579" s="154"/>
      <c r="V579" s="155"/>
      <c r="W579" s="155"/>
    </row>
    <row r="580" spans="1:23" s="156" customFormat="1" x14ac:dyDescent="0.25">
      <c r="A580" s="113">
        <v>572</v>
      </c>
      <c r="B580" s="203" t="s">
        <v>536</v>
      </c>
      <c r="C580" s="173" t="s">
        <v>535</v>
      </c>
      <c r="D580" s="179"/>
      <c r="E580" s="178"/>
      <c r="F580" s="179"/>
      <c r="G580" s="179"/>
      <c r="H580" s="170">
        <f>H581</f>
        <v>2470000</v>
      </c>
      <c r="I580" s="172" t="s">
        <v>47</v>
      </c>
      <c r="J580" s="171"/>
      <c r="K580" s="171"/>
      <c r="L580" s="171"/>
      <c r="M580" s="171"/>
      <c r="N580" s="171"/>
      <c r="O580" s="171"/>
      <c r="P580" s="171"/>
      <c r="Q580" s="171"/>
      <c r="R580" s="171"/>
      <c r="S580" s="171"/>
      <c r="T580" s="171"/>
      <c r="U580" s="171"/>
      <c r="V580" s="155"/>
      <c r="W580" s="155"/>
    </row>
    <row r="581" spans="1:23" s="156" customFormat="1" ht="38.25" x14ac:dyDescent="0.25">
      <c r="A581" s="113">
        <v>573</v>
      </c>
      <c r="B581" s="163" t="s">
        <v>536</v>
      </c>
      <c r="C581" s="158" t="s">
        <v>516</v>
      </c>
      <c r="D581" s="160" t="s">
        <v>517</v>
      </c>
      <c r="E581" s="159"/>
      <c r="F581" s="160"/>
      <c r="G581" s="160"/>
      <c r="H581" s="161">
        <f>SUM(H582:H583)</f>
        <v>2470000</v>
      </c>
      <c r="I581" s="165" t="s">
        <v>47</v>
      </c>
      <c r="J581" s="180">
        <v>1</v>
      </c>
      <c r="K581" s="162"/>
      <c r="L581" s="162"/>
      <c r="M581" s="162"/>
      <c r="N581" s="162"/>
      <c r="O581" s="162"/>
      <c r="P581" s="162"/>
      <c r="Q581" s="162"/>
      <c r="R581" s="162"/>
      <c r="S581" s="162"/>
      <c r="T581" s="162"/>
      <c r="U581" s="162"/>
      <c r="V581" s="155"/>
      <c r="W581" s="155"/>
    </row>
    <row r="582" spans="1:23" s="156" customFormat="1" ht="25.5" x14ac:dyDescent="0.25">
      <c r="A582" s="113">
        <v>574</v>
      </c>
      <c r="B582" s="204"/>
      <c r="C582" s="59" t="s">
        <v>537</v>
      </c>
      <c r="D582" s="62"/>
      <c r="E582" s="153">
        <v>145</v>
      </c>
      <c r="F582" s="62" t="s">
        <v>130</v>
      </c>
      <c r="G582" s="62">
        <v>16579</v>
      </c>
      <c r="H582" s="139">
        <f>G582*E582</f>
        <v>2403955</v>
      </c>
      <c r="I582" s="166"/>
      <c r="J582" s="154"/>
      <c r="K582" s="154"/>
      <c r="L582" s="154"/>
      <c r="M582" s="154"/>
      <c r="N582" s="154"/>
      <c r="O582" s="154"/>
      <c r="P582" s="154"/>
      <c r="Q582" s="154"/>
      <c r="R582" s="154"/>
      <c r="S582" s="154"/>
      <c r="T582" s="154"/>
      <c r="U582" s="154"/>
      <c r="V582" s="155"/>
      <c r="W582" s="155"/>
    </row>
    <row r="583" spans="1:23" s="156" customFormat="1" ht="25.5" x14ac:dyDescent="0.25">
      <c r="A583" s="113">
        <v>575</v>
      </c>
      <c r="B583" s="204"/>
      <c r="C583" s="59" t="s">
        <v>538</v>
      </c>
      <c r="D583" s="62"/>
      <c r="E583" s="153">
        <v>1</v>
      </c>
      <c r="F583" s="62" t="s">
        <v>309</v>
      </c>
      <c r="G583" s="62">
        <v>66045</v>
      </c>
      <c r="H583" s="139">
        <f>G583*E583</f>
        <v>66045</v>
      </c>
      <c r="I583" s="166"/>
      <c r="J583" s="154"/>
      <c r="K583" s="154"/>
      <c r="L583" s="154"/>
      <c r="M583" s="154"/>
      <c r="N583" s="154"/>
      <c r="O583" s="154"/>
      <c r="P583" s="154"/>
      <c r="Q583" s="154"/>
      <c r="R583" s="154"/>
      <c r="S583" s="154"/>
      <c r="T583" s="154"/>
      <c r="U583" s="154"/>
      <c r="V583" s="155"/>
      <c r="W583" s="155"/>
    </row>
    <row r="584" spans="1:23" s="156" customFormat="1" ht="25.5" x14ac:dyDescent="0.25">
      <c r="A584" s="113">
        <v>576</v>
      </c>
      <c r="B584" s="203" t="s">
        <v>462</v>
      </c>
      <c r="C584" s="173" t="s">
        <v>461</v>
      </c>
      <c r="D584" s="169"/>
      <c r="E584" s="168"/>
      <c r="F584" s="169"/>
      <c r="G584" s="169"/>
      <c r="H584" s="170">
        <f>H585+H588</f>
        <v>544200</v>
      </c>
      <c r="I584" s="172" t="s">
        <v>40</v>
      </c>
      <c r="J584" s="171"/>
      <c r="K584" s="171"/>
      <c r="L584" s="171"/>
      <c r="M584" s="171"/>
      <c r="N584" s="171"/>
      <c r="O584" s="171"/>
      <c r="P584" s="171"/>
      <c r="Q584" s="171"/>
      <c r="R584" s="171"/>
      <c r="S584" s="171"/>
      <c r="T584" s="171"/>
      <c r="U584" s="171"/>
      <c r="V584" s="155"/>
      <c r="W584" s="155"/>
    </row>
    <row r="585" spans="1:23" s="156" customFormat="1" ht="25.5" x14ac:dyDescent="0.25">
      <c r="A585" s="113">
        <v>577</v>
      </c>
      <c r="B585" s="163" t="s">
        <v>462</v>
      </c>
      <c r="C585" s="158" t="s">
        <v>502</v>
      </c>
      <c r="D585" s="160" t="s">
        <v>233</v>
      </c>
      <c r="E585" s="159"/>
      <c r="F585" s="160"/>
      <c r="G585" s="160"/>
      <c r="H585" s="161">
        <f>SUM(H586:H587)</f>
        <v>110200</v>
      </c>
      <c r="I585" s="165" t="s">
        <v>40</v>
      </c>
      <c r="J585" s="180">
        <v>1</v>
      </c>
      <c r="K585" s="162"/>
      <c r="L585" s="162"/>
      <c r="M585" s="162"/>
      <c r="N585" s="162"/>
      <c r="O585" s="162"/>
      <c r="P585" s="162"/>
      <c r="Q585" s="162"/>
      <c r="R585" s="162"/>
      <c r="S585" s="162"/>
      <c r="T585" s="162"/>
      <c r="U585" s="162"/>
      <c r="V585" s="155"/>
      <c r="W585" s="155"/>
    </row>
    <row r="586" spans="1:23" s="156" customFormat="1" x14ac:dyDescent="0.25">
      <c r="A586" s="113">
        <v>578</v>
      </c>
      <c r="B586" s="204"/>
      <c r="C586" s="157" t="s">
        <v>500</v>
      </c>
      <c r="D586" s="62"/>
      <c r="E586" s="153">
        <v>2</v>
      </c>
      <c r="F586" s="62" t="s">
        <v>130</v>
      </c>
      <c r="G586" s="62">
        <v>21100</v>
      </c>
      <c r="H586" s="139">
        <f>G586*E586</f>
        <v>42200</v>
      </c>
      <c r="I586" s="166"/>
      <c r="J586" s="181"/>
      <c r="K586" s="154"/>
      <c r="L586" s="154"/>
      <c r="M586" s="154"/>
      <c r="N586" s="154"/>
      <c r="O586" s="154"/>
      <c r="P586" s="154"/>
      <c r="Q586" s="154"/>
      <c r="R586" s="154"/>
      <c r="S586" s="154"/>
      <c r="T586" s="154"/>
      <c r="U586" s="154"/>
      <c r="V586" s="155"/>
      <c r="W586" s="155"/>
    </row>
    <row r="587" spans="1:23" s="156" customFormat="1" x14ac:dyDescent="0.25">
      <c r="A587" s="113">
        <v>579</v>
      </c>
      <c r="B587" s="204"/>
      <c r="C587" s="157" t="s">
        <v>501</v>
      </c>
      <c r="D587" s="62"/>
      <c r="E587" s="153">
        <v>2</v>
      </c>
      <c r="F587" s="62" t="s">
        <v>130</v>
      </c>
      <c r="G587" s="62">
        <v>34000</v>
      </c>
      <c r="H587" s="139">
        <f>G587*E587</f>
        <v>68000</v>
      </c>
      <c r="I587" s="166"/>
      <c r="J587" s="181"/>
      <c r="K587" s="154"/>
      <c r="L587" s="154"/>
      <c r="M587" s="154"/>
      <c r="N587" s="154"/>
      <c r="O587" s="154"/>
      <c r="P587" s="154"/>
      <c r="Q587" s="154"/>
      <c r="R587" s="154"/>
      <c r="S587" s="154"/>
      <c r="T587" s="154"/>
      <c r="U587" s="154"/>
      <c r="V587" s="155"/>
      <c r="W587" s="155"/>
    </row>
    <row r="588" spans="1:23" s="156" customFormat="1" ht="25.5" x14ac:dyDescent="0.25">
      <c r="A588" s="113">
        <v>580</v>
      </c>
      <c r="B588" s="163" t="s">
        <v>462</v>
      </c>
      <c r="C588" s="158" t="s">
        <v>503</v>
      </c>
      <c r="D588" s="160" t="s">
        <v>228</v>
      </c>
      <c r="E588" s="159"/>
      <c r="F588" s="160"/>
      <c r="G588" s="160"/>
      <c r="H588" s="161">
        <f>SUM(H589:H592)</f>
        <v>434000</v>
      </c>
      <c r="I588" s="165" t="s">
        <v>40</v>
      </c>
      <c r="J588" s="180">
        <v>1</v>
      </c>
      <c r="K588" s="162"/>
      <c r="L588" s="162"/>
      <c r="M588" s="162"/>
      <c r="N588" s="162"/>
      <c r="O588" s="162"/>
      <c r="P588" s="162"/>
      <c r="Q588" s="162"/>
      <c r="R588" s="162"/>
      <c r="S588" s="162"/>
      <c r="T588" s="162"/>
      <c r="U588" s="162"/>
      <c r="V588" s="155"/>
      <c r="W588" s="155"/>
    </row>
    <row r="589" spans="1:23" s="156" customFormat="1" x14ac:dyDescent="0.25">
      <c r="A589" s="113">
        <v>581</v>
      </c>
      <c r="B589" s="204"/>
      <c r="C589" s="157" t="s">
        <v>504</v>
      </c>
      <c r="D589" s="62"/>
      <c r="E589" s="153">
        <v>2</v>
      </c>
      <c r="F589" s="62" t="s">
        <v>130</v>
      </c>
      <c r="G589" s="62">
        <v>60000</v>
      </c>
      <c r="H589" s="139">
        <f>G589*E589</f>
        <v>120000</v>
      </c>
      <c r="I589" s="166"/>
      <c r="J589" s="154"/>
      <c r="K589" s="154"/>
      <c r="L589" s="154"/>
      <c r="M589" s="154"/>
      <c r="N589" s="154"/>
      <c r="O589" s="154"/>
      <c r="P589" s="154"/>
      <c r="Q589" s="154"/>
      <c r="R589" s="154"/>
      <c r="S589" s="154"/>
      <c r="T589" s="154"/>
      <c r="U589" s="154"/>
      <c r="V589" s="155"/>
      <c r="W589" s="155"/>
    </row>
    <row r="590" spans="1:23" s="156" customFormat="1" x14ac:dyDescent="0.25">
      <c r="A590" s="113">
        <v>582</v>
      </c>
      <c r="B590" s="204"/>
      <c r="C590" s="157" t="s">
        <v>505</v>
      </c>
      <c r="D590" s="62"/>
      <c r="E590" s="153">
        <v>1</v>
      </c>
      <c r="F590" s="62" t="s">
        <v>309</v>
      </c>
      <c r="G590" s="62">
        <v>150000</v>
      </c>
      <c r="H590" s="139">
        <f t="shared" ref="H590:H592" si="33">G590*E590</f>
        <v>150000</v>
      </c>
      <c r="I590" s="166"/>
      <c r="J590" s="154"/>
      <c r="K590" s="154"/>
      <c r="L590" s="154"/>
      <c r="M590" s="154"/>
      <c r="N590" s="154"/>
      <c r="O590" s="154"/>
      <c r="P590" s="154"/>
      <c r="Q590" s="154"/>
      <c r="R590" s="154"/>
      <c r="S590" s="154"/>
      <c r="T590" s="154"/>
      <c r="U590" s="154"/>
      <c r="V590" s="155"/>
      <c r="W590" s="155"/>
    </row>
    <row r="591" spans="1:23" s="156" customFormat="1" x14ac:dyDescent="0.25">
      <c r="A591" s="113">
        <v>583</v>
      </c>
      <c r="B591" s="204"/>
      <c r="C591" s="157" t="s">
        <v>506</v>
      </c>
      <c r="D591" s="62"/>
      <c r="E591" s="153">
        <v>2</v>
      </c>
      <c r="F591" s="62" t="s">
        <v>130</v>
      </c>
      <c r="G591" s="62">
        <v>17000</v>
      </c>
      <c r="H591" s="139">
        <f t="shared" si="33"/>
        <v>34000</v>
      </c>
      <c r="I591" s="166"/>
      <c r="J591" s="154"/>
      <c r="K591" s="154"/>
      <c r="L591" s="154"/>
      <c r="M591" s="154"/>
      <c r="N591" s="154"/>
      <c r="O591" s="154"/>
      <c r="P591" s="154"/>
      <c r="Q591" s="154"/>
      <c r="R591" s="154"/>
      <c r="S591" s="154"/>
      <c r="T591" s="154"/>
      <c r="U591" s="154"/>
      <c r="V591" s="155"/>
      <c r="W591" s="155"/>
    </row>
    <row r="592" spans="1:23" s="156" customFormat="1" x14ac:dyDescent="0.25">
      <c r="A592" s="113">
        <v>584</v>
      </c>
      <c r="B592" s="204"/>
      <c r="C592" s="157" t="s">
        <v>507</v>
      </c>
      <c r="D592" s="62"/>
      <c r="E592" s="153">
        <v>4</v>
      </c>
      <c r="F592" s="62" t="s">
        <v>130</v>
      </c>
      <c r="G592" s="62">
        <v>32500</v>
      </c>
      <c r="H592" s="139">
        <f t="shared" si="33"/>
        <v>130000</v>
      </c>
      <c r="I592" s="166"/>
      <c r="J592" s="154"/>
      <c r="K592" s="154"/>
      <c r="L592" s="154"/>
      <c r="M592" s="154"/>
      <c r="N592" s="154"/>
      <c r="O592" s="154"/>
      <c r="P592" s="154"/>
      <c r="Q592" s="154"/>
      <c r="R592" s="154"/>
      <c r="S592" s="154"/>
      <c r="T592" s="154"/>
      <c r="U592" s="154"/>
      <c r="V592" s="155"/>
      <c r="W592" s="155"/>
    </row>
    <row r="593" spans="1:23" s="156" customFormat="1" x14ac:dyDescent="0.25">
      <c r="A593" s="113">
        <v>585</v>
      </c>
      <c r="B593" s="204"/>
      <c r="C593" s="174" t="s">
        <v>499</v>
      </c>
      <c r="D593" s="62"/>
      <c r="E593" s="153"/>
      <c r="F593" s="62"/>
      <c r="G593" s="62"/>
      <c r="H593" s="140"/>
      <c r="I593" s="140"/>
      <c r="J593" s="154"/>
      <c r="K593" s="154"/>
      <c r="L593" s="154"/>
      <c r="M593" s="154"/>
      <c r="N593" s="154"/>
      <c r="O593" s="154"/>
      <c r="P593" s="154"/>
      <c r="Q593" s="154"/>
      <c r="R593" s="154"/>
      <c r="S593" s="154"/>
      <c r="T593" s="154"/>
      <c r="U593" s="154"/>
      <c r="V593" s="155"/>
      <c r="W593" s="155"/>
    </row>
    <row r="594" spans="1:23" s="156" customFormat="1" ht="25.5" x14ac:dyDescent="0.25">
      <c r="A594" s="113">
        <v>586</v>
      </c>
      <c r="B594" s="203" t="s">
        <v>462</v>
      </c>
      <c r="C594" s="173" t="s">
        <v>461</v>
      </c>
      <c r="D594" s="169"/>
      <c r="E594" s="168"/>
      <c r="F594" s="169"/>
      <c r="G594" s="169"/>
      <c r="H594" s="170">
        <f>H595+H599+H613</f>
        <v>157432000</v>
      </c>
      <c r="I594" s="172" t="s">
        <v>47</v>
      </c>
      <c r="J594" s="171"/>
      <c r="K594" s="171"/>
      <c r="L594" s="171"/>
      <c r="M594" s="171"/>
      <c r="N594" s="171"/>
      <c r="O594" s="171"/>
      <c r="P594" s="171"/>
      <c r="Q594" s="171"/>
      <c r="R594" s="171"/>
      <c r="S594" s="171"/>
      <c r="T594" s="171"/>
      <c r="U594" s="171"/>
      <c r="V594" s="155"/>
      <c r="W594" s="155"/>
    </row>
    <row r="595" spans="1:23" s="156" customFormat="1" x14ac:dyDescent="0.25">
      <c r="A595" s="113">
        <v>587</v>
      </c>
      <c r="B595" s="163" t="s">
        <v>462</v>
      </c>
      <c r="C595" s="164" t="s">
        <v>458</v>
      </c>
      <c r="D595" s="160" t="s">
        <v>541</v>
      </c>
      <c r="E595" s="159"/>
      <c r="F595" s="160"/>
      <c r="G595" s="160"/>
      <c r="H595" s="161">
        <f>SUM(H596:H598)</f>
        <v>25810000</v>
      </c>
      <c r="I595" s="165" t="s">
        <v>47</v>
      </c>
      <c r="J595" s="180">
        <v>1</v>
      </c>
      <c r="K595" s="180"/>
      <c r="L595" s="162"/>
      <c r="M595" s="162"/>
      <c r="N595" s="162"/>
      <c r="O595" s="162"/>
      <c r="P595" s="162"/>
      <c r="Q595" s="162"/>
      <c r="R595" s="162"/>
      <c r="S595" s="162"/>
      <c r="T595" s="162"/>
      <c r="U595" s="162"/>
      <c r="V595" s="155"/>
      <c r="W595" s="155"/>
    </row>
    <row r="596" spans="1:23" s="156" customFormat="1" x14ac:dyDescent="0.25">
      <c r="A596" s="113">
        <v>588</v>
      </c>
      <c r="B596" s="204"/>
      <c r="C596" s="157" t="s">
        <v>459</v>
      </c>
      <c r="D596" s="62"/>
      <c r="E596" s="153">
        <v>280</v>
      </c>
      <c r="F596" s="62" t="s">
        <v>130</v>
      </c>
      <c r="G596" s="62">
        <v>55357</v>
      </c>
      <c r="H596" s="139">
        <f>G596*E596</f>
        <v>15499960</v>
      </c>
      <c r="I596" s="140"/>
      <c r="J596" s="181"/>
      <c r="K596" s="181"/>
      <c r="L596" s="154"/>
      <c r="M596" s="154"/>
      <c r="N596" s="154"/>
      <c r="O596" s="154"/>
      <c r="P596" s="154"/>
      <c r="Q596" s="154"/>
      <c r="R596" s="154"/>
      <c r="S596" s="154"/>
      <c r="T596" s="154"/>
      <c r="U596" s="154"/>
      <c r="V596" s="155"/>
      <c r="W596" s="155"/>
    </row>
    <row r="597" spans="1:23" s="156" customFormat="1" x14ac:dyDescent="0.25">
      <c r="A597" s="113">
        <v>589</v>
      </c>
      <c r="B597" s="204"/>
      <c r="C597" s="157" t="s">
        <v>258</v>
      </c>
      <c r="D597" s="62"/>
      <c r="E597" s="153">
        <v>140</v>
      </c>
      <c r="F597" s="62" t="s">
        <v>130</v>
      </c>
      <c r="G597" s="62">
        <v>51785</v>
      </c>
      <c r="H597" s="139">
        <f t="shared" ref="H597:H598" si="34">G597*E597</f>
        <v>7249900</v>
      </c>
      <c r="I597" s="140"/>
      <c r="J597" s="181"/>
      <c r="K597" s="181"/>
      <c r="L597" s="154"/>
      <c r="M597" s="154"/>
      <c r="N597" s="154"/>
      <c r="O597" s="154"/>
      <c r="P597" s="154"/>
      <c r="Q597" s="154"/>
      <c r="R597" s="154"/>
      <c r="S597" s="154"/>
      <c r="T597" s="154"/>
      <c r="U597" s="154"/>
      <c r="V597" s="155"/>
      <c r="W597" s="155"/>
    </row>
    <row r="598" spans="1:23" s="156" customFormat="1" x14ac:dyDescent="0.25">
      <c r="A598" s="113">
        <v>590</v>
      </c>
      <c r="B598" s="204"/>
      <c r="C598" s="157" t="s">
        <v>460</v>
      </c>
      <c r="D598" s="62"/>
      <c r="E598" s="153">
        <v>190</v>
      </c>
      <c r="F598" s="62" t="s">
        <v>130</v>
      </c>
      <c r="G598" s="62">
        <v>16106</v>
      </c>
      <c r="H598" s="139">
        <f t="shared" si="34"/>
        <v>3060140</v>
      </c>
      <c r="I598" s="140"/>
      <c r="J598" s="181"/>
      <c r="K598" s="181"/>
      <c r="L598" s="154"/>
      <c r="M598" s="154"/>
      <c r="N598" s="154"/>
      <c r="O598" s="154"/>
      <c r="P598" s="154"/>
      <c r="Q598" s="154"/>
      <c r="R598" s="154"/>
      <c r="S598" s="154"/>
      <c r="T598" s="154"/>
      <c r="U598" s="154"/>
      <c r="V598" s="155"/>
      <c r="W598" s="155"/>
    </row>
    <row r="599" spans="1:23" s="156" customFormat="1" x14ac:dyDescent="0.25">
      <c r="A599" s="113">
        <v>591</v>
      </c>
      <c r="B599" s="163"/>
      <c r="C599" s="164" t="s">
        <v>465</v>
      </c>
      <c r="D599" s="160" t="s">
        <v>541</v>
      </c>
      <c r="E599" s="159"/>
      <c r="F599" s="160"/>
      <c r="G599" s="160"/>
      <c r="H599" s="161">
        <f>H600+H605+H609</f>
        <v>10672000</v>
      </c>
      <c r="I599" s="165" t="s">
        <v>47</v>
      </c>
      <c r="J599" s="180">
        <v>1</v>
      </c>
      <c r="K599" s="180"/>
      <c r="L599" s="162"/>
      <c r="M599" s="162"/>
      <c r="N599" s="162"/>
      <c r="O599" s="162"/>
      <c r="P599" s="162"/>
      <c r="Q599" s="162"/>
      <c r="R599" s="162"/>
      <c r="S599" s="162"/>
      <c r="T599" s="162"/>
      <c r="U599" s="162"/>
      <c r="V599" s="155"/>
      <c r="W599" s="155"/>
    </row>
    <row r="600" spans="1:23" s="156" customFormat="1" ht="25.5" x14ac:dyDescent="0.25">
      <c r="A600" s="113">
        <v>592</v>
      </c>
      <c r="B600" s="204"/>
      <c r="C600" s="175" t="s">
        <v>466</v>
      </c>
      <c r="D600" s="62"/>
      <c r="E600" s="153"/>
      <c r="F600" s="62"/>
      <c r="G600" s="62"/>
      <c r="H600" s="140">
        <f>SUM(H601:H604)</f>
        <v>5995000</v>
      </c>
      <c r="I600" s="140"/>
      <c r="J600" s="181"/>
      <c r="K600" s="181"/>
      <c r="L600" s="154"/>
      <c r="M600" s="154"/>
      <c r="N600" s="154"/>
      <c r="O600" s="154"/>
      <c r="P600" s="154"/>
      <c r="Q600" s="154"/>
      <c r="R600" s="154"/>
      <c r="S600" s="154"/>
      <c r="T600" s="154"/>
      <c r="U600" s="154"/>
      <c r="V600" s="155"/>
      <c r="W600" s="155"/>
    </row>
    <row r="601" spans="1:23" s="156" customFormat="1" x14ac:dyDescent="0.25">
      <c r="A601" s="113">
        <v>593</v>
      </c>
      <c r="B601" s="204"/>
      <c r="C601" s="157" t="s">
        <v>463</v>
      </c>
      <c r="D601" s="62"/>
      <c r="E601" s="153">
        <v>1</v>
      </c>
      <c r="F601" s="62" t="s">
        <v>309</v>
      </c>
      <c r="G601" s="62">
        <v>768075</v>
      </c>
      <c r="H601" s="139">
        <f>G601*E601</f>
        <v>768075</v>
      </c>
      <c r="I601" s="140"/>
      <c r="J601" s="181"/>
      <c r="K601" s="181"/>
      <c r="L601" s="154"/>
      <c r="M601" s="154"/>
      <c r="N601" s="154"/>
      <c r="O601" s="154"/>
      <c r="P601" s="154"/>
      <c r="Q601" s="154"/>
      <c r="R601" s="154"/>
      <c r="S601" s="154"/>
      <c r="T601" s="154"/>
      <c r="U601" s="154"/>
      <c r="V601" s="155"/>
      <c r="W601" s="155"/>
    </row>
    <row r="602" spans="1:23" s="156" customFormat="1" x14ac:dyDescent="0.25">
      <c r="A602" s="113">
        <v>594</v>
      </c>
      <c r="B602" s="204"/>
      <c r="C602" s="157" t="s">
        <v>473</v>
      </c>
      <c r="D602" s="62"/>
      <c r="E602" s="153">
        <v>2</v>
      </c>
      <c r="F602" s="62" t="s">
        <v>130</v>
      </c>
      <c r="G602" s="62">
        <v>94392.5</v>
      </c>
      <c r="H602" s="139">
        <f t="shared" ref="H602:H604" si="35">G602*E602</f>
        <v>188785</v>
      </c>
      <c r="I602" s="140"/>
      <c r="J602" s="181"/>
      <c r="K602" s="181"/>
      <c r="L602" s="154"/>
      <c r="M602" s="154"/>
      <c r="N602" s="154"/>
      <c r="O602" s="154"/>
      <c r="P602" s="154"/>
      <c r="Q602" s="154"/>
      <c r="R602" s="154"/>
      <c r="S602" s="154"/>
      <c r="T602" s="154"/>
      <c r="U602" s="154"/>
      <c r="V602" s="155"/>
      <c r="W602" s="155"/>
    </row>
    <row r="603" spans="1:23" s="156" customFormat="1" x14ac:dyDescent="0.25">
      <c r="A603" s="113">
        <v>595</v>
      </c>
      <c r="B603" s="204"/>
      <c r="C603" s="157" t="s">
        <v>464</v>
      </c>
      <c r="D603" s="62"/>
      <c r="E603" s="153">
        <v>87</v>
      </c>
      <c r="F603" s="62" t="s">
        <v>130</v>
      </c>
      <c r="G603" s="62">
        <v>55357</v>
      </c>
      <c r="H603" s="139">
        <f t="shared" si="35"/>
        <v>4816059</v>
      </c>
      <c r="I603" s="140"/>
      <c r="J603" s="181"/>
      <c r="K603" s="181"/>
      <c r="L603" s="154"/>
      <c r="M603" s="154"/>
      <c r="N603" s="154"/>
      <c r="O603" s="154"/>
      <c r="P603" s="154"/>
      <c r="Q603" s="154"/>
      <c r="R603" s="154"/>
      <c r="S603" s="154"/>
      <c r="T603" s="154"/>
      <c r="U603" s="154"/>
      <c r="V603" s="155"/>
      <c r="W603" s="155"/>
    </row>
    <row r="604" spans="1:23" s="156" customFormat="1" x14ac:dyDescent="0.25">
      <c r="A604" s="113">
        <v>596</v>
      </c>
      <c r="B604" s="204"/>
      <c r="C604" s="157" t="s">
        <v>471</v>
      </c>
      <c r="D604" s="62"/>
      <c r="E604" s="153">
        <v>3</v>
      </c>
      <c r="F604" s="62" t="s">
        <v>130</v>
      </c>
      <c r="G604" s="62">
        <v>74027</v>
      </c>
      <c r="H604" s="139">
        <f t="shared" si="35"/>
        <v>222081</v>
      </c>
      <c r="I604" s="140"/>
      <c r="J604" s="181"/>
      <c r="K604" s="181"/>
      <c r="L604" s="154"/>
      <c r="M604" s="154"/>
      <c r="N604" s="154"/>
      <c r="O604" s="154"/>
      <c r="P604" s="154"/>
      <c r="Q604" s="154"/>
      <c r="R604" s="154"/>
      <c r="S604" s="154"/>
      <c r="T604" s="154"/>
      <c r="U604" s="154"/>
      <c r="V604" s="155"/>
      <c r="W604" s="155"/>
    </row>
    <row r="605" spans="1:23" s="156" customFormat="1" ht="38.25" x14ac:dyDescent="0.25">
      <c r="A605" s="113">
        <v>597</v>
      </c>
      <c r="B605" s="204"/>
      <c r="C605" s="175" t="s">
        <v>467</v>
      </c>
      <c r="D605" s="62"/>
      <c r="E605" s="153"/>
      <c r="F605" s="62"/>
      <c r="G605" s="62"/>
      <c r="H605" s="140">
        <f>SUM(H606:H608)</f>
        <v>1702000</v>
      </c>
      <c r="I605" s="140"/>
      <c r="J605" s="181"/>
      <c r="K605" s="181"/>
      <c r="L605" s="154"/>
      <c r="M605" s="154"/>
      <c r="N605" s="154"/>
      <c r="O605" s="154"/>
      <c r="P605" s="154"/>
      <c r="Q605" s="154"/>
      <c r="R605" s="154"/>
      <c r="S605" s="154"/>
      <c r="T605" s="154"/>
      <c r="U605" s="154"/>
      <c r="V605" s="155"/>
      <c r="W605" s="155"/>
    </row>
    <row r="606" spans="1:23" s="156" customFormat="1" x14ac:dyDescent="0.25">
      <c r="A606" s="113">
        <v>598</v>
      </c>
      <c r="B606" s="204"/>
      <c r="C606" s="157" t="s">
        <v>468</v>
      </c>
      <c r="D606" s="62"/>
      <c r="E606" s="153">
        <v>1</v>
      </c>
      <c r="F606" s="62" t="s">
        <v>309</v>
      </c>
      <c r="G606" s="62">
        <v>768075</v>
      </c>
      <c r="H606" s="139">
        <f>G606*E606</f>
        <v>768075</v>
      </c>
      <c r="I606" s="140"/>
      <c r="J606" s="181"/>
      <c r="K606" s="181"/>
      <c r="L606" s="154"/>
      <c r="M606" s="154"/>
      <c r="N606" s="154"/>
      <c r="O606" s="154"/>
      <c r="P606" s="154"/>
      <c r="Q606" s="154"/>
      <c r="R606" s="154"/>
      <c r="S606" s="154"/>
      <c r="T606" s="154"/>
      <c r="U606" s="154"/>
      <c r="V606" s="155"/>
      <c r="W606" s="155"/>
    </row>
    <row r="607" spans="1:23" s="156" customFormat="1" x14ac:dyDescent="0.25">
      <c r="A607" s="113">
        <v>599</v>
      </c>
      <c r="B607" s="204"/>
      <c r="C607" s="157" t="s">
        <v>459</v>
      </c>
      <c r="D607" s="62"/>
      <c r="E607" s="153">
        <v>15</v>
      </c>
      <c r="F607" s="62" t="s">
        <v>130</v>
      </c>
      <c r="G607" s="62">
        <v>55357</v>
      </c>
      <c r="H607" s="139">
        <f t="shared" ref="H607:H608" si="36">G607*E607</f>
        <v>830355</v>
      </c>
      <c r="I607" s="140"/>
      <c r="J607" s="181"/>
      <c r="K607" s="181"/>
      <c r="L607" s="154"/>
      <c r="M607" s="154"/>
      <c r="N607" s="154"/>
      <c r="O607" s="154"/>
      <c r="P607" s="154"/>
      <c r="Q607" s="154"/>
      <c r="R607" s="154"/>
      <c r="S607" s="154"/>
      <c r="T607" s="154"/>
      <c r="U607" s="154"/>
      <c r="V607" s="155"/>
      <c r="W607" s="155"/>
    </row>
    <row r="608" spans="1:23" s="156" customFormat="1" x14ac:dyDescent="0.25">
      <c r="A608" s="113">
        <v>600</v>
      </c>
      <c r="B608" s="204"/>
      <c r="C608" s="157" t="s">
        <v>472</v>
      </c>
      <c r="D608" s="62"/>
      <c r="E608" s="153">
        <v>2</v>
      </c>
      <c r="F608" s="62" t="s">
        <v>130</v>
      </c>
      <c r="G608" s="62">
        <v>51785</v>
      </c>
      <c r="H608" s="139">
        <f t="shared" si="36"/>
        <v>103570</v>
      </c>
      <c r="I608" s="140"/>
      <c r="J608" s="181"/>
      <c r="K608" s="181"/>
      <c r="L608" s="154"/>
      <c r="M608" s="154"/>
      <c r="N608" s="154"/>
      <c r="O608" s="154"/>
      <c r="P608" s="154"/>
      <c r="Q608" s="154"/>
      <c r="R608" s="154"/>
      <c r="S608" s="154"/>
      <c r="T608" s="154"/>
      <c r="U608" s="154"/>
      <c r="V608" s="155"/>
      <c r="W608" s="155"/>
    </row>
    <row r="609" spans="1:23" s="156" customFormat="1" ht="25.5" x14ac:dyDescent="0.25">
      <c r="A609" s="113">
        <v>601</v>
      </c>
      <c r="B609" s="204"/>
      <c r="C609" s="175" t="s">
        <v>469</v>
      </c>
      <c r="D609" s="62"/>
      <c r="E609" s="153"/>
      <c r="F609" s="62"/>
      <c r="G609" s="62"/>
      <c r="H609" s="140">
        <f>SUM(H610:H612)</f>
        <v>2975000</v>
      </c>
      <c r="I609" s="140"/>
      <c r="J609" s="181"/>
      <c r="K609" s="181"/>
      <c r="L609" s="154"/>
      <c r="M609" s="154"/>
      <c r="N609" s="154"/>
      <c r="O609" s="154"/>
      <c r="P609" s="154"/>
      <c r="Q609" s="154"/>
      <c r="R609" s="154"/>
      <c r="S609" s="154"/>
      <c r="T609" s="154"/>
      <c r="U609" s="154"/>
      <c r="V609" s="155"/>
      <c r="W609" s="155"/>
    </row>
    <row r="610" spans="1:23" s="156" customFormat="1" x14ac:dyDescent="0.25">
      <c r="A610" s="113">
        <v>602</v>
      </c>
      <c r="B610" s="204"/>
      <c r="C610" s="157" t="s">
        <v>468</v>
      </c>
      <c r="D610" s="62"/>
      <c r="E610" s="153">
        <v>1</v>
      </c>
      <c r="F610" s="62" t="s">
        <v>309</v>
      </c>
      <c r="G610" s="62">
        <v>768075</v>
      </c>
      <c r="H610" s="139">
        <f>G610*E610</f>
        <v>768075</v>
      </c>
      <c r="I610" s="140"/>
      <c r="J610" s="181"/>
      <c r="K610" s="181"/>
      <c r="L610" s="154"/>
      <c r="M610" s="154"/>
      <c r="N610" s="154"/>
      <c r="O610" s="154"/>
      <c r="P610" s="154"/>
      <c r="Q610" s="154"/>
      <c r="R610" s="154"/>
      <c r="S610" s="154"/>
      <c r="T610" s="154"/>
      <c r="U610" s="154"/>
      <c r="V610" s="155"/>
      <c r="W610" s="155"/>
    </row>
    <row r="611" spans="1:23" s="156" customFormat="1" x14ac:dyDescent="0.25">
      <c r="A611" s="113">
        <v>603</v>
      </c>
      <c r="B611" s="204"/>
      <c r="C611" s="157" t="s">
        <v>459</v>
      </c>
      <c r="D611" s="62"/>
      <c r="E611" s="153">
        <v>37</v>
      </c>
      <c r="F611" s="62" t="s">
        <v>130</v>
      </c>
      <c r="G611" s="62">
        <v>55357</v>
      </c>
      <c r="H611" s="139">
        <f t="shared" ref="H611:H612" si="37">G611*E611</f>
        <v>2048209</v>
      </c>
      <c r="I611" s="140"/>
      <c r="J611" s="181"/>
      <c r="K611" s="181"/>
      <c r="L611" s="154"/>
      <c r="M611" s="154"/>
      <c r="N611" s="154"/>
      <c r="O611" s="154"/>
      <c r="P611" s="154"/>
      <c r="Q611" s="154"/>
      <c r="R611" s="154"/>
      <c r="S611" s="154"/>
      <c r="T611" s="154"/>
      <c r="U611" s="154"/>
      <c r="V611" s="155"/>
      <c r="W611" s="155"/>
    </row>
    <row r="612" spans="1:23" s="156" customFormat="1" x14ac:dyDescent="0.25">
      <c r="A612" s="113">
        <v>604</v>
      </c>
      <c r="B612" s="204"/>
      <c r="C612" s="157" t="s">
        <v>470</v>
      </c>
      <c r="D612" s="62"/>
      <c r="E612" s="153">
        <v>1</v>
      </c>
      <c r="F612" s="62" t="s">
        <v>309</v>
      </c>
      <c r="G612" s="62">
        <v>158716</v>
      </c>
      <c r="H612" s="139">
        <f t="shared" si="37"/>
        <v>158716</v>
      </c>
      <c r="I612" s="140"/>
      <c r="J612" s="181"/>
      <c r="K612" s="181"/>
      <c r="L612" s="154"/>
      <c r="M612" s="154"/>
      <c r="N612" s="154"/>
      <c r="O612" s="154"/>
      <c r="P612" s="154"/>
      <c r="Q612" s="154"/>
      <c r="R612" s="154"/>
      <c r="S612" s="154"/>
      <c r="T612" s="154"/>
      <c r="U612" s="154"/>
      <c r="V612" s="155"/>
      <c r="W612" s="155"/>
    </row>
    <row r="613" spans="1:23" s="156" customFormat="1" x14ac:dyDescent="0.25">
      <c r="A613" s="113">
        <v>605</v>
      </c>
      <c r="B613" s="163"/>
      <c r="C613" s="164" t="s">
        <v>474</v>
      </c>
      <c r="D613" s="160" t="s">
        <v>545</v>
      </c>
      <c r="E613" s="159"/>
      <c r="F613" s="160"/>
      <c r="G613" s="160"/>
      <c r="H613" s="161">
        <f>H614+H616+H618+H620</f>
        <v>120950000</v>
      </c>
      <c r="I613" s="165" t="s">
        <v>47</v>
      </c>
      <c r="J613" s="180">
        <v>1</v>
      </c>
      <c r="K613" s="180"/>
      <c r="L613" s="162"/>
      <c r="M613" s="162"/>
      <c r="N613" s="162"/>
      <c r="O613" s="162"/>
      <c r="P613" s="162"/>
      <c r="Q613" s="162"/>
      <c r="R613" s="162"/>
      <c r="S613" s="162"/>
      <c r="T613" s="162"/>
      <c r="U613" s="162"/>
      <c r="V613" s="155"/>
      <c r="W613" s="155"/>
    </row>
    <row r="614" spans="1:23" s="156" customFormat="1" x14ac:dyDescent="0.25">
      <c r="A614" s="113">
        <v>606</v>
      </c>
      <c r="B614" s="204"/>
      <c r="C614" s="152" t="s">
        <v>475</v>
      </c>
      <c r="D614" s="62"/>
      <c r="E614" s="153"/>
      <c r="F614" s="62"/>
      <c r="G614" s="62"/>
      <c r="H614" s="140">
        <f>H615</f>
        <v>77690000</v>
      </c>
      <c r="I614" s="140"/>
      <c r="J614" s="181"/>
      <c r="K614" s="181"/>
      <c r="L614" s="154"/>
      <c r="M614" s="154"/>
      <c r="N614" s="154"/>
      <c r="O614" s="154"/>
      <c r="P614" s="154"/>
      <c r="Q614" s="154"/>
      <c r="R614" s="154"/>
      <c r="S614" s="154"/>
      <c r="T614" s="154"/>
      <c r="U614" s="154"/>
      <c r="V614" s="155"/>
      <c r="W614" s="155"/>
    </row>
    <row r="615" spans="1:23" s="156" customFormat="1" x14ac:dyDescent="0.25">
      <c r="A615" s="113">
        <v>607</v>
      </c>
      <c r="B615" s="204"/>
      <c r="C615" s="157" t="s">
        <v>476</v>
      </c>
      <c r="D615" s="62"/>
      <c r="E615" s="153">
        <v>1</v>
      </c>
      <c r="F615" s="62" t="s">
        <v>147</v>
      </c>
      <c r="G615" s="62">
        <v>77690000</v>
      </c>
      <c r="H615" s="139">
        <f>G615*E615</f>
        <v>77690000</v>
      </c>
      <c r="I615" s="176"/>
      <c r="J615" s="154"/>
      <c r="K615" s="154"/>
      <c r="L615" s="154"/>
      <c r="M615" s="154"/>
      <c r="N615" s="154"/>
      <c r="O615" s="154"/>
      <c r="P615" s="154"/>
      <c r="Q615" s="154"/>
      <c r="R615" s="154"/>
      <c r="S615" s="154"/>
      <c r="T615" s="154"/>
      <c r="U615" s="154"/>
      <c r="V615" s="155"/>
      <c r="W615" s="155"/>
    </row>
    <row r="616" spans="1:23" s="156" customFormat="1" x14ac:dyDescent="0.25">
      <c r="A616" s="113">
        <v>608</v>
      </c>
      <c r="B616" s="204"/>
      <c r="C616" s="152" t="s">
        <v>477</v>
      </c>
      <c r="D616" s="62"/>
      <c r="E616" s="153"/>
      <c r="F616" s="62"/>
      <c r="G616" s="62"/>
      <c r="H616" s="140">
        <f>H617</f>
        <v>1640000</v>
      </c>
      <c r="I616" s="176"/>
      <c r="J616" s="154"/>
      <c r="K616" s="154"/>
      <c r="L616" s="154"/>
      <c r="M616" s="154"/>
      <c r="N616" s="154"/>
      <c r="O616" s="154"/>
      <c r="P616" s="154"/>
      <c r="Q616" s="154"/>
      <c r="R616" s="154"/>
      <c r="S616" s="154"/>
      <c r="T616" s="154"/>
      <c r="U616" s="154"/>
      <c r="V616" s="155"/>
      <c r="W616" s="155"/>
    </row>
    <row r="617" spans="1:23" s="156" customFormat="1" x14ac:dyDescent="0.25">
      <c r="A617" s="113">
        <v>609</v>
      </c>
      <c r="B617" s="204"/>
      <c r="C617" s="157" t="s">
        <v>478</v>
      </c>
      <c r="D617" s="62"/>
      <c r="E617" s="153">
        <v>1</v>
      </c>
      <c r="F617" s="62" t="s">
        <v>147</v>
      </c>
      <c r="G617" s="62">
        <v>1640000</v>
      </c>
      <c r="H617" s="139">
        <f>G617*E617</f>
        <v>1640000</v>
      </c>
      <c r="I617" s="176"/>
      <c r="J617" s="154"/>
      <c r="K617" s="154"/>
      <c r="L617" s="154"/>
      <c r="M617" s="154"/>
      <c r="N617" s="154"/>
      <c r="O617" s="154"/>
      <c r="P617" s="154"/>
      <c r="Q617" s="154"/>
      <c r="R617" s="154"/>
      <c r="S617" s="154"/>
      <c r="T617" s="154"/>
      <c r="U617" s="154"/>
      <c r="V617" s="155"/>
      <c r="W617" s="155"/>
    </row>
    <row r="618" spans="1:23" s="156" customFormat="1" x14ac:dyDescent="0.25">
      <c r="A618" s="113">
        <v>610</v>
      </c>
      <c r="B618" s="204"/>
      <c r="C618" s="152" t="s">
        <v>479</v>
      </c>
      <c r="D618" s="62"/>
      <c r="E618" s="153"/>
      <c r="F618" s="62"/>
      <c r="G618" s="62"/>
      <c r="H618" s="140">
        <f>H619</f>
        <v>40150000</v>
      </c>
      <c r="I618" s="177"/>
      <c r="J618" s="154"/>
      <c r="K618" s="154"/>
      <c r="L618" s="154"/>
      <c r="M618" s="154"/>
      <c r="N618" s="154"/>
      <c r="O618" s="154"/>
      <c r="P618" s="154"/>
      <c r="Q618" s="154"/>
      <c r="R618" s="154"/>
      <c r="S618" s="154"/>
      <c r="T618" s="154"/>
      <c r="U618" s="154"/>
      <c r="V618" s="155"/>
      <c r="W618" s="155"/>
    </row>
    <row r="619" spans="1:23" s="156" customFormat="1" ht="25.5" x14ac:dyDescent="0.25">
      <c r="A619" s="113">
        <v>611</v>
      </c>
      <c r="B619" s="204"/>
      <c r="C619" s="59" t="s">
        <v>480</v>
      </c>
      <c r="D619" s="62"/>
      <c r="E619" s="153">
        <v>1</v>
      </c>
      <c r="F619" s="62" t="s">
        <v>147</v>
      </c>
      <c r="G619" s="62">
        <v>40150000</v>
      </c>
      <c r="H619" s="139">
        <f>G619*E619</f>
        <v>40150000</v>
      </c>
      <c r="I619" s="140"/>
      <c r="J619" s="154"/>
      <c r="K619" s="154"/>
      <c r="L619" s="154"/>
      <c r="M619" s="154"/>
      <c r="N619" s="154"/>
      <c r="O619" s="154"/>
      <c r="P619" s="154"/>
      <c r="Q619" s="154"/>
      <c r="R619" s="154"/>
      <c r="S619" s="154"/>
      <c r="T619" s="154"/>
      <c r="U619" s="154"/>
      <c r="V619" s="155"/>
      <c r="W619" s="155"/>
    </row>
    <row r="620" spans="1:23" s="156" customFormat="1" x14ac:dyDescent="0.25">
      <c r="A620" s="113">
        <v>612</v>
      </c>
      <c r="B620" s="204"/>
      <c r="C620" s="152" t="s">
        <v>481</v>
      </c>
      <c r="D620" s="62"/>
      <c r="E620" s="153"/>
      <c r="F620" s="62"/>
      <c r="G620" s="62"/>
      <c r="H620" s="140">
        <f>SUM(H621:H622)</f>
        <v>1470000</v>
      </c>
      <c r="I620" s="139"/>
      <c r="J620" s="154"/>
      <c r="K620" s="154"/>
      <c r="L620" s="154"/>
      <c r="M620" s="154"/>
      <c r="N620" s="154"/>
      <c r="O620" s="154"/>
      <c r="P620" s="154"/>
      <c r="Q620" s="154"/>
      <c r="R620" s="154"/>
      <c r="S620" s="154"/>
      <c r="T620" s="154"/>
      <c r="U620" s="154"/>
      <c r="V620" s="155"/>
      <c r="W620" s="155"/>
    </row>
    <row r="621" spans="1:23" s="156" customFormat="1" x14ac:dyDescent="0.25">
      <c r="A621" s="113">
        <v>613</v>
      </c>
      <c r="B621" s="204"/>
      <c r="C621" s="157" t="s">
        <v>482</v>
      </c>
      <c r="D621" s="62"/>
      <c r="E621" s="153">
        <v>1</v>
      </c>
      <c r="F621" s="62" t="s">
        <v>147</v>
      </c>
      <c r="G621" s="62">
        <v>800000</v>
      </c>
      <c r="H621" s="139">
        <f>G621*E621</f>
        <v>800000</v>
      </c>
      <c r="I621" s="140"/>
      <c r="J621" s="154"/>
      <c r="K621" s="154"/>
      <c r="L621" s="154"/>
      <c r="M621" s="154"/>
      <c r="N621" s="154"/>
      <c r="O621" s="154"/>
      <c r="P621" s="154"/>
      <c r="Q621" s="154"/>
      <c r="R621" s="154"/>
      <c r="S621" s="154"/>
      <c r="T621" s="154"/>
      <c r="U621" s="154"/>
      <c r="V621" s="155"/>
      <c r="W621" s="155"/>
    </row>
    <row r="622" spans="1:23" s="156" customFormat="1" x14ac:dyDescent="0.25">
      <c r="A622" s="113">
        <v>614</v>
      </c>
      <c r="B622" s="204"/>
      <c r="C622" s="157" t="s">
        <v>483</v>
      </c>
      <c r="D622" s="62"/>
      <c r="E622" s="153">
        <v>1</v>
      </c>
      <c r="F622" s="62" t="s">
        <v>147</v>
      </c>
      <c r="G622" s="62">
        <v>670000</v>
      </c>
      <c r="H622" s="139">
        <f>G622*E622</f>
        <v>670000</v>
      </c>
      <c r="I622" s="140"/>
      <c r="J622" s="154"/>
      <c r="K622" s="154"/>
      <c r="L622" s="154"/>
      <c r="M622" s="154"/>
      <c r="N622" s="154"/>
      <c r="O622" s="154"/>
      <c r="P622" s="154"/>
      <c r="Q622" s="154"/>
      <c r="R622" s="154"/>
      <c r="S622" s="154"/>
      <c r="T622" s="154"/>
      <c r="U622" s="154"/>
      <c r="V622" s="155"/>
      <c r="W622" s="155"/>
    </row>
    <row r="623" spans="1:23" x14ac:dyDescent="0.25">
      <c r="A623" s="184">
        <v>615</v>
      </c>
      <c r="B623" s="45"/>
      <c r="C623" s="141" t="s">
        <v>34</v>
      </c>
      <c r="D623" s="46"/>
      <c r="E623" s="142"/>
      <c r="F623" s="143"/>
      <c r="G623" s="144"/>
      <c r="H623" s="145">
        <f>H10+H292+H295+H305+H390+H398+H426+H444+H498+H507+H510+H513+H516+H543+H551+H555+H580+H584+H594</f>
        <v>333804779.99800003</v>
      </c>
      <c r="I623" s="110"/>
      <c r="J623" s="108">
        <f t="shared" ref="J623:U623" si="38">SUM(J10:J622)</f>
        <v>15</v>
      </c>
      <c r="K623" s="108">
        <f t="shared" si="38"/>
        <v>27</v>
      </c>
      <c r="L623" s="108">
        <f t="shared" si="38"/>
        <v>3</v>
      </c>
      <c r="M623" s="108">
        <f t="shared" si="38"/>
        <v>22</v>
      </c>
      <c r="N623" s="108">
        <f t="shared" si="38"/>
        <v>19</v>
      </c>
      <c r="O623" s="108">
        <f t="shared" si="38"/>
        <v>9</v>
      </c>
      <c r="P623" s="108">
        <f t="shared" si="38"/>
        <v>7</v>
      </c>
      <c r="Q623" s="108">
        <f t="shared" si="38"/>
        <v>26</v>
      </c>
      <c r="R623" s="108">
        <f t="shared" si="38"/>
        <v>2</v>
      </c>
      <c r="S623" s="108">
        <f t="shared" si="38"/>
        <v>20</v>
      </c>
      <c r="T623" s="108">
        <f t="shared" si="38"/>
        <v>11</v>
      </c>
      <c r="U623" s="108">
        <f t="shared" si="38"/>
        <v>0</v>
      </c>
      <c r="V623" s="43"/>
      <c r="W623" s="43"/>
    </row>
    <row r="624" spans="1:23" x14ac:dyDescent="0.25">
      <c r="A624" s="114"/>
      <c r="B624" s="20"/>
      <c r="C624" s="21"/>
      <c r="D624" s="22"/>
      <c r="E624" s="23"/>
      <c r="F624" s="22"/>
      <c r="G624" s="22"/>
      <c r="H624" s="47"/>
      <c r="I624" s="149"/>
      <c r="O624" s="10"/>
      <c r="V624" s="43"/>
      <c r="W624" s="43"/>
    </row>
    <row r="625" spans="1:36" x14ac:dyDescent="0.25">
      <c r="A625" s="114"/>
      <c r="B625" s="24" t="s">
        <v>22</v>
      </c>
      <c r="C625" s="30"/>
      <c r="D625" s="26"/>
      <c r="E625" s="34"/>
      <c r="F625" s="26"/>
      <c r="G625" s="26"/>
      <c r="H625" s="60" t="s">
        <v>8</v>
      </c>
      <c r="I625" s="150"/>
      <c r="V625" s="43"/>
      <c r="W625" s="43"/>
    </row>
    <row r="626" spans="1:36" x14ac:dyDescent="0.25">
      <c r="A626" s="114"/>
      <c r="C626" s="30"/>
      <c r="D626" s="26"/>
      <c r="E626" s="34"/>
      <c r="F626" s="26"/>
      <c r="G626" s="26"/>
      <c r="I626" s="151"/>
      <c r="V626" s="43"/>
      <c r="W626" s="43"/>
    </row>
    <row r="627" spans="1:36" x14ac:dyDescent="0.25">
      <c r="A627" s="114"/>
      <c r="C627" s="30"/>
      <c r="D627" s="26"/>
      <c r="E627" s="34"/>
      <c r="F627" s="26"/>
      <c r="G627" s="26"/>
      <c r="I627" s="28"/>
      <c r="V627" s="43"/>
      <c r="W627" s="43"/>
    </row>
    <row r="628" spans="1:36" x14ac:dyDescent="0.25">
      <c r="A628" s="114"/>
      <c r="C628" s="30"/>
      <c r="D628" s="26"/>
      <c r="E628" s="34"/>
      <c r="F628" s="26"/>
      <c r="G628" s="26"/>
      <c r="I628" s="28"/>
      <c r="V628" s="43"/>
      <c r="W628" s="43"/>
    </row>
    <row r="629" spans="1:36" x14ac:dyDescent="0.25">
      <c r="A629" s="115"/>
      <c r="B629" s="42" t="s">
        <v>103</v>
      </c>
      <c r="C629" s="146"/>
      <c r="D629" s="122"/>
      <c r="E629" s="122"/>
      <c r="F629" s="122"/>
      <c r="G629" s="147"/>
      <c r="H629" s="32" t="s">
        <v>91</v>
      </c>
      <c r="I629" s="28"/>
      <c r="J629" s="29"/>
      <c r="K629" s="29"/>
      <c r="L629" s="29"/>
      <c r="M629" s="29"/>
      <c r="N629" s="29"/>
      <c r="O629" s="29"/>
      <c r="P629" s="29"/>
      <c r="Q629" s="29"/>
      <c r="V629" s="43"/>
      <c r="W629" s="43"/>
    </row>
    <row r="630" spans="1:36" x14ac:dyDescent="0.25">
      <c r="A630" s="114"/>
      <c r="B630" s="30" t="s">
        <v>94</v>
      </c>
      <c r="C630" s="25"/>
      <c r="D630" s="26"/>
      <c r="E630" s="34"/>
      <c r="F630" s="26"/>
      <c r="G630" s="26"/>
      <c r="H630" s="11" t="s">
        <v>93</v>
      </c>
      <c r="I630" s="28"/>
      <c r="V630" s="43"/>
      <c r="W630" s="43"/>
    </row>
    <row r="631" spans="1:36" s="27" customFormat="1" x14ac:dyDescent="0.25">
      <c r="A631" s="114"/>
      <c r="B631" s="30" t="s">
        <v>43</v>
      </c>
      <c r="C631" s="39"/>
      <c r="D631" s="26"/>
      <c r="E631" s="34"/>
      <c r="F631" s="26"/>
      <c r="G631" s="26"/>
      <c r="H631" s="11" t="s">
        <v>42</v>
      </c>
      <c r="I631" s="28"/>
      <c r="J631" s="19"/>
      <c r="K631" s="19"/>
      <c r="L631" s="19"/>
      <c r="M631" s="19"/>
      <c r="N631" s="19"/>
      <c r="O631" s="19"/>
      <c r="P631" s="19"/>
      <c r="Q631" s="19"/>
      <c r="R631" s="29"/>
      <c r="S631" s="29"/>
      <c r="T631" s="29"/>
      <c r="U631" s="29"/>
      <c r="V631" s="43"/>
      <c r="W631" s="43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  <c r="AI631" s="10"/>
      <c r="AJ631" s="10"/>
    </row>
    <row r="632" spans="1:36" x14ac:dyDescent="0.25">
      <c r="I632" s="182"/>
      <c r="V632" s="43"/>
      <c r="W632" s="43"/>
    </row>
    <row r="633" spans="1:36" x14ac:dyDescent="0.25">
      <c r="I633" s="183"/>
      <c r="V633" s="43"/>
      <c r="W633" s="43"/>
    </row>
    <row r="634" spans="1:36" x14ac:dyDescent="0.25">
      <c r="I634" s="182"/>
      <c r="V634" s="43"/>
      <c r="W634" s="43"/>
    </row>
    <row r="635" spans="1:36" x14ac:dyDescent="0.25">
      <c r="H635" s="31" t="s">
        <v>564</v>
      </c>
      <c r="I635" s="182">
        <f>H10+H292+H295+H305+H390+H398+H426+H444+H499+H502+H507+H516+H543+H551</f>
        <v>132911379.998</v>
      </c>
      <c r="V635" s="43"/>
      <c r="W635" s="43"/>
    </row>
    <row r="636" spans="1:36" x14ac:dyDescent="0.25">
      <c r="H636" s="31" t="s">
        <v>563</v>
      </c>
      <c r="I636" s="182">
        <v>7800000</v>
      </c>
      <c r="V636" s="43"/>
      <c r="W636" s="43"/>
    </row>
    <row r="637" spans="1:36" x14ac:dyDescent="0.25">
      <c r="H637" s="31" t="s">
        <v>570</v>
      </c>
      <c r="I637" s="182">
        <f>H503+H504+H505+H506+H510+H513</f>
        <v>25554400</v>
      </c>
      <c r="V637" s="43"/>
      <c r="W637" s="43"/>
    </row>
    <row r="638" spans="1:36" x14ac:dyDescent="0.25">
      <c r="H638" s="31" t="s">
        <v>571</v>
      </c>
      <c r="I638" s="182">
        <f>H555+H580+H584</f>
        <v>17907000</v>
      </c>
      <c r="V638" s="43"/>
      <c r="W638" s="43"/>
    </row>
    <row r="639" spans="1:36" x14ac:dyDescent="0.25">
      <c r="H639" s="31" t="s">
        <v>566</v>
      </c>
      <c r="I639" s="183">
        <f>H594</f>
        <v>157432000</v>
      </c>
      <c r="V639" s="43"/>
      <c r="W639" s="43"/>
    </row>
    <row r="640" spans="1:36" x14ac:dyDescent="0.25">
      <c r="H640" s="207" t="s">
        <v>572</v>
      </c>
      <c r="I640" s="151">
        <f>I635+I637+I638+I639</f>
        <v>333804779.99800003</v>
      </c>
      <c r="V640" s="43"/>
      <c r="W640" s="43"/>
    </row>
    <row r="641" spans="8:35" x14ac:dyDescent="0.25">
      <c r="H641" s="31" t="s">
        <v>565</v>
      </c>
      <c r="I641" s="183">
        <v>138610181</v>
      </c>
      <c r="V641" s="43"/>
      <c r="W641" s="43"/>
    </row>
    <row r="642" spans="8:35" x14ac:dyDescent="0.25">
      <c r="H642" s="207" t="s">
        <v>573</v>
      </c>
      <c r="I642" s="151">
        <f>I641+I640+I636</f>
        <v>480214960.99800003</v>
      </c>
      <c r="V642" s="43"/>
      <c r="W642" s="43"/>
    </row>
    <row r="643" spans="8:35" x14ac:dyDescent="0.25">
      <c r="V643" s="43"/>
      <c r="W643" s="43"/>
    </row>
    <row r="644" spans="8:35" x14ac:dyDescent="0.25">
      <c r="V644" s="43"/>
      <c r="W644" s="43"/>
    </row>
    <row r="645" spans="8:35" x14ac:dyDescent="0.25">
      <c r="V645" s="43"/>
      <c r="W645" s="43"/>
    </row>
    <row r="646" spans="8:35" x14ac:dyDescent="0.25">
      <c r="V646" s="43"/>
      <c r="W646" s="43"/>
    </row>
    <row r="647" spans="8:35" x14ac:dyDescent="0.25">
      <c r="V647" s="15"/>
      <c r="W647" s="15"/>
    </row>
    <row r="648" spans="8:35" x14ac:dyDescent="0.25">
      <c r="V648" s="13"/>
      <c r="W648" s="13"/>
    </row>
    <row r="649" spans="8:35" x14ac:dyDescent="0.25">
      <c r="V649" s="15"/>
      <c r="W649" s="15"/>
      <c r="AE649" s="47"/>
    </row>
    <row r="650" spans="8:35" x14ac:dyDescent="0.25">
      <c r="X650" s="35"/>
      <c r="Z650" s="35"/>
    </row>
    <row r="651" spans="8:35" x14ac:dyDescent="0.25">
      <c r="X651" s="35"/>
      <c r="Z651" s="35"/>
    </row>
    <row r="652" spans="8:35" x14ac:dyDescent="0.25">
      <c r="X652" s="35"/>
      <c r="Y652" s="43"/>
      <c r="Z652" s="27"/>
      <c r="AA652" s="48"/>
      <c r="AB652" s="43"/>
      <c r="AC652" s="43"/>
      <c r="AD652" s="48"/>
      <c r="AE652" s="27"/>
      <c r="AF652" s="43"/>
      <c r="AG652" s="43"/>
      <c r="AH652" s="27"/>
      <c r="AI652" s="27"/>
    </row>
    <row r="653" spans="8:35" x14ac:dyDescent="0.25">
      <c r="X653" s="35"/>
      <c r="Y653" s="4"/>
      <c r="AA653" s="232"/>
      <c r="AB653" s="233"/>
      <c r="AC653" s="47"/>
      <c r="AD653" s="47"/>
      <c r="AE653" s="47"/>
      <c r="AF653" s="47"/>
      <c r="AG653" s="47"/>
      <c r="AH653" s="49"/>
      <c r="AI653" s="50"/>
    </row>
    <row r="654" spans="8:35" x14ac:dyDescent="0.25">
      <c r="X654" s="35"/>
      <c r="Y654" s="4"/>
      <c r="AA654" s="232"/>
      <c r="AB654" s="233"/>
      <c r="AC654" s="47"/>
      <c r="AD654" s="47"/>
      <c r="AE654" s="47"/>
      <c r="AF654" s="47"/>
      <c r="AG654" s="47"/>
      <c r="AH654" s="51"/>
      <c r="AI654" s="50"/>
    </row>
    <row r="655" spans="8:35" x14ac:dyDescent="0.25">
      <c r="X655" s="35"/>
      <c r="Y655" s="4"/>
      <c r="AA655" s="232"/>
      <c r="AB655" s="233"/>
      <c r="AC655" s="47"/>
      <c r="AD655" s="47"/>
      <c r="AE655" s="47"/>
      <c r="AF655" s="47"/>
      <c r="AG655" s="47"/>
      <c r="AH655" s="51"/>
      <c r="AI655" s="50"/>
    </row>
    <row r="656" spans="8:35" x14ac:dyDescent="0.25">
      <c r="X656" s="35"/>
      <c r="Y656" s="4"/>
      <c r="AA656" s="47"/>
      <c r="AB656" s="50"/>
      <c r="AC656" s="48"/>
      <c r="AD656" s="48"/>
      <c r="AE656" s="52"/>
      <c r="AF656" s="47"/>
      <c r="AG656" s="48"/>
      <c r="AH656" s="53"/>
      <c r="AI656" s="52"/>
    </row>
    <row r="657" spans="22:36" x14ac:dyDescent="0.25">
      <c r="X657" s="35"/>
      <c r="AC657" s="47"/>
      <c r="AF657" s="47"/>
      <c r="AG657" s="19"/>
      <c r="AH657" s="51"/>
    </row>
    <row r="658" spans="22:36" x14ac:dyDescent="0.25">
      <c r="X658" s="35"/>
      <c r="Y658" s="4"/>
      <c r="AA658" s="47"/>
      <c r="AC658" s="47"/>
      <c r="AD658" s="47"/>
      <c r="AE658" s="50"/>
      <c r="AF658" s="47"/>
      <c r="AG658" s="47"/>
      <c r="AH658" s="51"/>
      <c r="AI658" s="50"/>
    </row>
    <row r="659" spans="22:36" x14ac:dyDescent="0.25">
      <c r="X659" s="35"/>
      <c r="Y659" s="43"/>
      <c r="Z659" s="43"/>
      <c r="AA659" s="43"/>
      <c r="AC659" s="48"/>
      <c r="AD659" s="48"/>
      <c r="AE659" s="52"/>
      <c r="AF659" s="47"/>
      <c r="AG659" s="48"/>
      <c r="AH659" s="53"/>
      <c r="AI659" s="52"/>
    </row>
    <row r="660" spans="22:36" x14ac:dyDescent="0.25">
      <c r="X660" s="35"/>
      <c r="Y660" s="54"/>
      <c r="Z660" s="35"/>
      <c r="AH660" s="47"/>
    </row>
    <row r="661" spans="22:36" x14ac:dyDescent="0.25">
      <c r="X661" s="35"/>
      <c r="Y661" s="54"/>
      <c r="Z661" s="35"/>
      <c r="AH661" s="47"/>
    </row>
    <row r="662" spans="22:36" x14ac:dyDescent="0.25">
      <c r="V662" s="29"/>
      <c r="W662" s="29"/>
      <c r="X662" s="55"/>
      <c r="Z662" s="47"/>
      <c r="AA662" s="27"/>
      <c r="AB662" s="27"/>
      <c r="AC662" s="27"/>
      <c r="AD662" s="27"/>
      <c r="AE662" s="27"/>
      <c r="AF662" s="27"/>
      <c r="AG662" s="27"/>
      <c r="AH662" s="48"/>
      <c r="AI662" s="27"/>
      <c r="AJ662" s="27"/>
    </row>
    <row r="663" spans="22:36" x14ac:dyDescent="0.25">
      <c r="X663" s="35"/>
      <c r="Z663" s="56"/>
      <c r="AG663" s="50"/>
    </row>
    <row r="664" spans="22:36" x14ac:dyDescent="0.25">
      <c r="X664" s="35"/>
      <c r="Z664" s="56"/>
    </row>
    <row r="665" spans="22:36" x14ac:dyDescent="0.25">
      <c r="AC665" s="47"/>
      <c r="AE665" s="47"/>
      <c r="AG665" s="47"/>
    </row>
    <row r="667" spans="22:36" x14ac:dyDescent="0.25">
      <c r="AC667" s="47"/>
    </row>
    <row r="669" spans="22:36" x14ac:dyDescent="0.25">
      <c r="AA669" s="19"/>
    </row>
    <row r="670" spans="22:36" x14ac:dyDescent="0.25">
      <c r="AA670" s="19"/>
      <c r="AE670" s="50"/>
    </row>
    <row r="671" spans="22:36" x14ac:dyDescent="0.25">
      <c r="AA671" s="19"/>
    </row>
    <row r="672" spans="22:36" x14ac:dyDescent="0.25">
      <c r="AA672" s="19"/>
    </row>
    <row r="673" spans="27:30" x14ac:dyDescent="0.25">
      <c r="AA673" s="29"/>
    </row>
    <row r="674" spans="27:30" x14ac:dyDescent="0.25">
      <c r="AA674" s="19"/>
    </row>
    <row r="675" spans="27:30" x14ac:dyDescent="0.25">
      <c r="AA675" s="19"/>
    </row>
    <row r="676" spans="27:30" x14ac:dyDescent="0.25">
      <c r="AA676" s="19"/>
      <c r="AD676" s="19"/>
    </row>
    <row r="786" spans="1:1" x14ac:dyDescent="0.25">
      <c r="A786" s="116">
        <v>44452</v>
      </c>
    </row>
  </sheetData>
  <mergeCells count="12">
    <mergeCell ref="E7:G7"/>
    <mergeCell ref="J7:U7"/>
    <mergeCell ref="E8:G8"/>
    <mergeCell ref="AA653:AA655"/>
    <mergeCell ref="AB653:AB655"/>
    <mergeCell ref="A6:J6"/>
    <mergeCell ref="L6:U6"/>
    <mergeCell ref="A1:U1"/>
    <mergeCell ref="A2:U2"/>
    <mergeCell ref="A3:U3"/>
    <mergeCell ref="A4:U4"/>
    <mergeCell ref="A5:U5"/>
  </mergeCells>
  <printOptions horizontalCentered="1"/>
  <pageMargins left="0.5" right="0.59" top="0.74803149606299202" bottom="0.74803149606299202" header="0.31496062992126" footer="0.31496062992126"/>
  <pageSetup paperSize="9" scale="71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T40"/>
  <sheetViews>
    <sheetView zoomScale="85" zoomScaleNormal="85" workbookViewId="0">
      <selection activeCell="U18" sqref="U18"/>
    </sheetView>
  </sheetViews>
  <sheetFormatPr defaultRowHeight="15" x14ac:dyDescent="0.25"/>
  <cols>
    <col min="1" max="1" width="13" customWidth="1"/>
    <col min="2" max="2" width="15" bestFit="1" customWidth="1"/>
    <col min="3" max="3" width="14" bestFit="1" customWidth="1"/>
    <col min="4" max="4" width="13.140625" bestFit="1" customWidth="1"/>
    <col min="5" max="5" width="11.85546875" bestFit="1" customWidth="1"/>
    <col min="6" max="6" width="13.140625" bestFit="1" customWidth="1"/>
    <col min="7" max="7" width="14.28515625" bestFit="1" customWidth="1"/>
    <col min="8" max="8" width="13.140625" bestFit="1" customWidth="1"/>
    <col min="9" max="9" width="12.140625" bestFit="1" customWidth="1"/>
    <col min="10" max="10" width="13.140625" bestFit="1" customWidth="1"/>
    <col min="11" max="11" width="14.28515625" bestFit="1" customWidth="1"/>
    <col min="12" max="12" width="13.140625" bestFit="1" customWidth="1"/>
    <col min="13" max="13" width="12.140625" bestFit="1" customWidth="1"/>
    <col min="14" max="14" width="13.140625" bestFit="1" customWidth="1"/>
    <col min="15" max="15" width="14.28515625" bestFit="1" customWidth="1"/>
    <col min="16" max="16" width="13.140625" bestFit="1" customWidth="1"/>
    <col min="17" max="17" width="12.140625" bestFit="1" customWidth="1"/>
    <col min="18" max="18" width="13.5703125" customWidth="1"/>
    <col min="19" max="19" width="15.28515625" bestFit="1" customWidth="1"/>
    <col min="20" max="20" width="12.28515625" bestFit="1" customWidth="1"/>
  </cols>
  <sheetData>
    <row r="1" spans="1:18" x14ac:dyDescent="0.25">
      <c r="A1" s="243" t="s">
        <v>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</row>
    <row r="2" spans="1:18" x14ac:dyDescent="0.25">
      <c r="A2" s="243" t="s">
        <v>39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</row>
    <row r="3" spans="1:18" x14ac:dyDescent="0.25">
      <c r="A3" s="243" t="s">
        <v>48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</row>
    <row r="4" spans="1:18" x14ac:dyDescent="0.25">
      <c r="A4" s="242"/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</row>
    <row r="5" spans="1:18" x14ac:dyDescent="0.25">
      <c r="A5" s="244" t="s">
        <v>49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</row>
    <row r="6" spans="1:18" x14ac:dyDescent="0.25">
      <c r="A6" s="242"/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</row>
    <row r="7" spans="1:18" x14ac:dyDescent="0.25">
      <c r="A7" s="234"/>
      <c r="B7" s="234"/>
      <c r="C7" s="234"/>
      <c r="D7" s="234"/>
      <c r="E7" s="234"/>
      <c r="F7" s="234"/>
      <c r="G7" s="234"/>
      <c r="H7" s="234"/>
      <c r="I7" s="234"/>
      <c r="J7" s="235"/>
      <c r="K7" s="235"/>
      <c r="L7" s="235"/>
      <c r="M7" s="235"/>
      <c r="N7" s="235"/>
      <c r="O7" s="235"/>
      <c r="P7" s="235"/>
      <c r="Q7" s="235"/>
      <c r="R7" s="235"/>
    </row>
    <row r="8" spans="1:18" x14ac:dyDescent="0.25">
      <c r="A8" s="236" t="s">
        <v>50</v>
      </c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</row>
    <row r="9" spans="1:18" x14ac:dyDescent="0.25">
      <c r="A9" s="65" t="s">
        <v>51</v>
      </c>
      <c r="B9" s="65" t="s">
        <v>52</v>
      </c>
      <c r="C9" s="65" t="s">
        <v>53</v>
      </c>
      <c r="D9" s="65" t="s">
        <v>54</v>
      </c>
      <c r="E9" s="66" t="s">
        <v>55</v>
      </c>
      <c r="F9" s="65" t="s">
        <v>56</v>
      </c>
      <c r="G9" s="65" t="s">
        <v>57</v>
      </c>
      <c r="H9" s="65" t="s">
        <v>58</v>
      </c>
      <c r="I9" s="66" t="s">
        <v>59</v>
      </c>
      <c r="J9" s="65" t="s">
        <v>60</v>
      </c>
      <c r="K9" s="65" t="s">
        <v>61</v>
      </c>
      <c r="L9" s="65" t="s">
        <v>62</v>
      </c>
      <c r="M9" s="66" t="s">
        <v>63</v>
      </c>
      <c r="N9" s="65" t="s">
        <v>64</v>
      </c>
      <c r="O9" s="65" t="s">
        <v>65</v>
      </c>
      <c r="P9" s="65" t="s">
        <v>66</v>
      </c>
      <c r="Q9" s="66" t="s">
        <v>67</v>
      </c>
      <c r="R9" s="65" t="s">
        <v>6</v>
      </c>
    </row>
    <row r="10" spans="1:18" x14ac:dyDescent="0.25">
      <c r="A10" s="237" t="s">
        <v>68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9"/>
    </row>
    <row r="11" spans="1:18" x14ac:dyDescent="0.25">
      <c r="A11" s="76" t="s">
        <v>47</v>
      </c>
      <c r="B11" s="117">
        <f>PPMP!J296+PPMP!J301+PPMP!J391+PPMP!J395+PPMP!J517+PPMP!J556+PPMP!J563+PPMP!J581+PPMP!J595+PPMP!J599+PPMP!J613</f>
        <v>11</v>
      </c>
      <c r="C11" s="68"/>
      <c r="D11" s="68"/>
      <c r="E11" s="119">
        <f>B11+C11+D11</f>
        <v>11</v>
      </c>
      <c r="F11" s="68"/>
      <c r="G11" s="68"/>
      <c r="H11" s="68"/>
      <c r="I11" s="133"/>
      <c r="J11" s="68"/>
      <c r="K11" s="68"/>
      <c r="L11" s="68"/>
      <c r="M11" s="133"/>
      <c r="N11" s="68"/>
      <c r="O11" s="68"/>
      <c r="P11" s="68"/>
      <c r="Q11" s="133"/>
      <c r="R11" s="120">
        <f>E11+I11+M11+Q11</f>
        <v>11</v>
      </c>
    </row>
    <row r="12" spans="1:18" x14ac:dyDescent="0.25">
      <c r="A12" s="67" t="s">
        <v>40</v>
      </c>
      <c r="B12" s="18">
        <f>PPMP!J376+PPMP!J427+PPMP!J585+PPMP!J588</f>
        <v>4</v>
      </c>
      <c r="C12" s="18">
        <f>PPMP!K37+PPMP!K172+PPMP!K321+PPMP!K334+PPMP!K362+PPMP!K407+PPMP!K418+PPMP!K445+PPMP!K481+PPMP!K546</f>
        <v>10</v>
      </c>
      <c r="D12" s="18">
        <f>PPMP!L350+PPMP!L376+PPMP!L427</f>
        <v>3</v>
      </c>
      <c r="E12" s="119">
        <f t="shared" ref="E12:E13" si="0">B12+C12+D12</f>
        <v>17</v>
      </c>
      <c r="F12" s="18">
        <f>PPMP!M68+PPMP!M191+PPMP!M200+PPMP!M293+PPMP!M311+PPMP!M318+PPMP!M346+PPMP!M376+PPMP!M399+PPMP!M412+PPMP!M427+PPMP!M445+PPMP!M491+PPMP!M508+PPMP!M544+PPMP!M552</f>
        <v>15</v>
      </c>
      <c r="G12" s="18">
        <f>PPMP!N99+PPMP!N172+PPMP!N321+PPMP!N334+PPMP!N362+PPMP!N407+PPMP!N418+PPMP!N445+PPMP!N481+PPMP!N546</f>
        <v>10</v>
      </c>
      <c r="H12" s="18">
        <f>PPMP!O376+PPMP!O427+PPMP!O445</f>
        <v>2</v>
      </c>
      <c r="I12" s="133">
        <f t="shared" ref="I12:I13" si="1">F12+G12+H12</f>
        <v>27</v>
      </c>
      <c r="J12" s="18">
        <f>PPMP!P11+PPMP!P234+PPMP!P306+PPMP!P346+PPMP!P376+PPMP!P412+PPMP!P427</f>
        <v>7</v>
      </c>
      <c r="K12" s="18">
        <f>PPMP!Q172+PPMP!Q321+PPMP!Q334+PPMP!Q362+PPMP!Q407+PPMP!Q418+PPMP!Q445+PPMP!Q481+PPMP!Q544+PPMP!Q546</f>
        <v>10</v>
      </c>
      <c r="L12" s="18">
        <f>PPMP!R376+PPMP!R427</f>
        <v>2</v>
      </c>
      <c r="M12" s="133">
        <f t="shared" ref="M12:M13" si="2">J12+K12+L12</f>
        <v>19</v>
      </c>
      <c r="N12" s="18">
        <f>PPMP!S122+PPMP!S144+PPMP!S172+PPMP!S321+PPMP!S334+PPMP!S362+PPMP!S376+PPMP!S399+PPMP!S407+PPMP!S427+PPMP!S445+PPMP!S481+PPMP!S546</f>
        <v>13</v>
      </c>
      <c r="O12" s="18">
        <f>PPMP!T376+PPMP!T427</f>
        <v>2</v>
      </c>
      <c r="P12" s="18"/>
      <c r="Q12" s="133">
        <f t="shared" ref="Q12:Q13" si="3">N12+O12+P12</f>
        <v>15</v>
      </c>
      <c r="R12" s="120">
        <f t="shared" ref="R12:R13" si="4">E12+I12+M12+Q12</f>
        <v>78</v>
      </c>
    </row>
    <row r="13" spans="1:18" x14ac:dyDescent="0.25">
      <c r="A13" s="67" t="s">
        <v>73</v>
      </c>
      <c r="B13" s="18"/>
      <c r="C13" s="18">
        <f>PPMP!K499+PPMP!K502+PPMP!K503+PPMP!K504+PPMP!K505+PPMP!K506+PPMP!K512+PPMP!K515</f>
        <v>17</v>
      </c>
      <c r="D13" s="18"/>
      <c r="E13" s="119">
        <f t="shared" si="0"/>
        <v>17</v>
      </c>
      <c r="F13" s="18">
        <f>PPMP!M499+PPMP!M502</f>
        <v>7</v>
      </c>
      <c r="G13" s="18">
        <f>PPMP!N503+PPMP!N504+PPMP!N505+PPMP!N512+PPMP!N515</f>
        <v>9</v>
      </c>
      <c r="H13" s="18">
        <f>PPMP!O499+PPMP!O502</f>
        <v>7</v>
      </c>
      <c r="I13" s="133">
        <f t="shared" si="1"/>
        <v>23</v>
      </c>
      <c r="J13" s="18"/>
      <c r="K13" s="18">
        <f>PPMP!Q499+PPMP!Q502+PPMP!Q503+PPMP!Q504+PPMP!Q505+PPMP!Q512+PPMP!Q515</f>
        <v>16</v>
      </c>
      <c r="L13" s="18"/>
      <c r="M13" s="133">
        <f t="shared" si="2"/>
        <v>16</v>
      </c>
      <c r="N13" s="18">
        <f>PPMP!S499+PPMP!S502</f>
        <v>7</v>
      </c>
      <c r="O13" s="18">
        <f>PPMP!T503+PPMP!T504+PPMP!T505+PPMP!T512+PPMP!T515</f>
        <v>9</v>
      </c>
      <c r="P13" s="18"/>
      <c r="Q13" s="133">
        <f t="shared" si="3"/>
        <v>16</v>
      </c>
      <c r="R13" s="120">
        <f t="shared" si="4"/>
        <v>72</v>
      </c>
    </row>
    <row r="14" spans="1:18" x14ac:dyDescent="0.25">
      <c r="A14" s="69" t="s">
        <v>6</v>
      </c>
      <c r="B14" s="118"/>
      <c r="C14" s="118"/>
      <c r="D14" s="118"/>
      <c r="E14" s="119">
        <f>E11+E12+E13</f>
        <v>45</v>
      </c>
      <c r="F14" s="120"/>
      <c r="G14" s="120"/>
      <c r="H14" s="120"/>
      <c r="I14" s="119">
        <f>I11+I12+I13</f>
        <v>50</v>
      </c>
      <c r="J14" s="120"/>
      <c r="K14" s="120"/>
      <c r="L14" s="120"/>
      <c r="M14" s="133">
        <f>SUM(M11:M13)</f>
        <v>35</v>
      </c>
      <c r="N14" s="120"/>
      <c r="O14" s="120"/>
      <c r="P14" s="120"/>
      <c r="Q14" s="119">
        <f>SUM(Q11:Q13)</f>
        <v>31</v>
      </c>
      <c r="R14" s="120">
        <f>E14+I14+M14+Q14</f>
        <v>161</v>
      </c>
    </row>
    <row r="15" spans="1:18" x14ac:dyDescent="0.25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</row>
    <row r="16" spans="1:18" x14ac:dyDescent="0.25">
      <c r="A16" s="240" t="s">
        <v>69</v>
      </c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</row>
    <row r="17" spans="1:20" ht="25.5" x14ac:dyDescent="0.25">
      <c r="A17" s="71" t="s">
        <v>70</v>
      </c>
      <c r="B17" s="72" t="s">
        <v>52</v>
      </c>
      <c r="C17" s="72" t="s">
        <v>53</v>
      </c>
      <c r="D17" s="72" t="s">
        <v>54</v>
      </c>
      <c r="E17" s="73" t="s">
        <v>55</v>
      </c>
      <c r="F17" s="72" t="s">
        <v>56</v>
      </c>
      <c r="G17" s="72" t="s">
        <v>57</v>
      </c>
      <c r="H17" s="72" t="s">
        <v>58</v>
      </c>
      <c r="I17" s="73" t="s">
        <v>59</v>
      </c>
      <c r="J17" s="72" t="s">
        <v>60</v>
      </c>
      <c r="K17" s="72" t="s">
        <v>61</v>
      </c>
      <c r="L17" s="72" t="s">
        <v>62</v>
      </c>
      <c r="M17" s="73" t="s">
        <v>63</v>
      </c>
      <c r="N17" s="72" t="s">
        <v>64</v>
      </c>
      <c r="O17" s="72" t="s">
        <v>65</v>
      </c>
      <c r="P17" s="72" t="s">
        <v>66</v>
      </c>
      <c r="Q17" s="73" t="s">
        <v>67</v>
      </c>
      <c r="R17" s="74" t="s">
        <v>6</v>
      </c>
    </row>
    <row r="18" spans="1:20" x14ac:dyDescent="0.25">
      <c r="A18" s="76" t="s">
        <v>47</v>
      </c>
      <c r="B18" s="125">
        <f>PPMP!H296+PPMP!H301+PPMP!H391+PPMP!H395+PPMP!H517+PPMP!H556+PPMP!H563+PPMP!H581+PPMP!H595+PPMP!H599+PPMP!H613</f>
        <v>220158843</v>
      </c>
      <c r="C18" s="130"/>
      <c r="D18" s="128"/>
      <c r="E18" s="127">
        <f>SUM(B18:D18)</f>
        <v>220158843</v>
      </c>
      <c r="F18" s="128"/>
      <c r="G18" s="128"/>
      <c r="H18" s="128"/>
      <c r="I18" s="131">
        <f>SUM(F18:H18)</f>
        <v>0</v>
      </c>
      <c r="J18" s="128"/>
      <c r="K18" s="128"/>
      <c r="L18" s="128"/>
      <c r="M18" s="131">
        <f>SUM(J18:L18)</f>
        <v>0</v>
      </c>
      <c r="N18" s="128"/>
      <c r="O18" s="128"/>
      <c r="P18" s="128"/>
      <c r="Q18" s="132">
        <f>SUM(N18:P18)</f>
        <v>0</v>
      </c>
      <c r="R18" s="129">
        <f>Q18+M18+I18+E18</f>
        <v>220158843</v>
      </c>
      <c r="S18" s="75"/>
    </row>
    <row r="19" spans="1:20" x14ac:dyDescent="0.25">
      <c r="A19" s="76" t="s">
        <v>40</v>
      </c>
      <c r="B19" s="138">
        <f>PPMP!G376+PPMP!G427+PPMP!H585+PPMP!H588</f>
        <v>2480200</v>
      </c>
      <c r="C19" s="134">
        <f>PPMP!H37+PPMP!G172+PPMP!G321+PPMP!G334+PPMP!G362+PPMP!G407+PPMP!G418+PPMP!G445+PPMP!G481+PPMP!G546</f>
        <v>6863618.25</v>
      </c>
      <c r="D19" s="134">
        <f>PPMP!H350+PPMP!G376+PPMP!G427</f>
        <v>2900000</v>
      </c>
      <c r="E19" s="127">
        <f t="shared" ref="E19:E20" si="5">SUM(B19:D19)</f>
        <v>12243818.25</v>
      </c>
      <c r="F19" s="134">
        <f>PPMP!H68+PPMP!H191+PPMP!H200+PPMP!H293+PPMP!H311+PPMP!H318+PPMP!G346+PPMP!G376+PPMP!G399+PPMP!G412+PPMP!G427+PPMP!H491+PPMP!H508+PPMP!G544+PPMP!H552</f>
        <v>9333999.9989999998</v>
      </c>
      <c r="G19" s="134">
        <f>PPMP!H99+PPMP!G172+PPMP!G321+PPMP!G334+PPMP!G362+PPMP!G407+PPMP!G418+PPMP!G481+PPMP!G546</f>
        <v>6354682</v>
      </c>
      <c r="H19" s="134">
        <f>PPMP!G376+PPMP!G427+PPMP!G445</f>
        <v>2594936.25</v>
      </c>
      <c r="I19" s="131">
        <f t="shared" ref="I19:I20" si="6">SUM(F19:H19)</f>
        <v>18283618.248999998</v>
      </c>
      <c r="J19" s="134">
        <f>PPMP!H11+PPMP!H234+PPMP!H306+PPMP!G346+PPMP!G376+PPMP!G412+PPMP!G427</f>
        <v>7764299.9989999998</v>
      </c>
      <c r="K19" s="134">
        <f>PPMP!G172+PPMP!G321+PPMP!G334+PPMP!G362+PPMP!G407+PPMP!G418+PPMP!G445+PPMP!G481+PPMP!G544+PPMP!G546</f>
        <v>6753618.25</v>
      </c>
      <c r="L19" s="134">
        <f>PPMP!G376+PPMP!G427</f>
        <v>1936000</v>
      </c>
      <c r="M19" s="131">
        <f t="shared" ref="M19:M20" si="7">SUM(J19:L19)</f>
        <v>16453918.249</v>
      </c>
      <c r="N19" s="134">
        <f>PPMP!H122+PPMP!H144+PPMP!G172+PPMP!G321+PPMP!G334+PPMP!G362+PPMP!G376+PPMP!G399+PPMP!G407+PPMP!G427+PPMP!G445+PPMP!G481+PPMP!G546</f>
        <v>9659618.25</v>
      </c>
      <c r="O19" s="134">
        <f>PPMP!G376+PPMP!G427</f>
        <v>1936000</v>
      </c>
      <c r="P19" s="134"/>
      <c r="Q19" s="132">
        <f t="shared" ref="Q19:Q20" si="8">SUM(N19:P19)</f>
        <v>11595618.25</v>
      </c>
      <c r="R19" s="129">
        <f t="shared" ref="R19:R20" si="9">Q19+M19+I19+E19</f>
        <v>58576972.997999996</v>
      </c>
      <c r="S19" s="77"/>
      <c r="T19" s="78"/>
    </row>
    <row r="20" spans="1:20" x14ac:dyDescent="0.25">
      <c r="A20" s="76" t="s">
        <v>73</v>
      </c>
      <c r="B20" s="125"/>
      <c r="C20" s="125">
        <f>PPMP!G500+PPMP!G500+PPMP!G500+PPMP!G500+PPMP!G500+PPMP!G502+PPMP!G502+PPMP!G503+PPMP!G504+PPMP!G505+PPMP!G506+PPMP!G512+PPMP!G512+PPMP!G512+PPMP!G512+PPMP!G512+PPMP!G515</f>
        <v>12516512.800000001</v>
      </c>
      <c r="D20" s="125"/>
      <c r="E20" s="127">
        <f t="shared" si="5"/>
        <v>12516512.800000001</v>
      </c>
      <c r="F20" s="125">
        <f>PPMP!G500+PPMP!G500+PPMP!G500+PPMP!G500+PPMP!G500+PPMP!G502+PPMP!G502</f>
        <v>5902912.8000000007</v>
      </c>
      <c r="G20" s="125">
        <f>PPMP!G503+PPMP!G504+PPMP!G505+PPMP!G512+PPMP!G512+PPMP!G512+PPMP!G512+PPMP!G512+PPMP!G515</f>
        <v>6313600</v>
      </c>
      <c r="H20" s="125">
        <f>PPMP!G500+PPMP!G500+PPMP!G500+PPMP!G500+PPMP!G500+PPMP!G502+PPMP!G502</f>
        <v>5902912.8000000007</v>
      </c>
      <c r="I20" s="131">
        <f t="shared" si="6"/>
        <v>18119425.600000001</v>
      </c>
      <c r="J20" s="125"/>
      <c r="K20" s="125">
        <f>PPMP!G500+PPMP!G500+PPMP!G500+PPMP!G500+PPMP!G500+PPMP!G502+PPMP!G502+PPMP!G503+PPMP!G504+PPMP!G505+PPMP!G512+PPMP!G512+PPMP!G512+PPMP!G512+PPMP!G512+PPMP!G515</f>
        <v>12216512.800000001</v>
      </c>
      <c r="L20" s="125"/>
      <c r="M20" s="131">
        <f t="shared" si="7"/>
        <v>12216512.800000001</v>
      </c>
      <c r="N20" s="125">
        <f>PPMP!G500+PPMP!G500+PPMP!G500+PPMP!G500+PPMP!G500+PPMP!G502+PPMP!G502</f>
        <v>5902912.8000000007</v>
      </c>
      <c r="O20" s="125">
        <f>PPMP!G503+PPMP!G504+PPMP!G505+PPMP!G512+PPMP!G512+PPMP!G512+PPMP!G512+PPMP!G512+PPMP!G515</f>
        <v>6313600</v>
      </c>
      <c r="P20" s="125"/>
      <c r="Q20" s="132">
        <f t="shared" si="8"/>
        <v>12216512.800000001</v>
      </c>
      <c r="R20" s="129">
        <f t="shared" si="9"/>
        <v>55068964</v>
      </c>
      <c r="S20" s="77"/>
      <c r="T20" s="78"/>
    </row>
    <row r="21" spans="1:20" x14ac:dyDescent="0.25">
      <c r="A21" s="79" t="s">
        <v>6</v>
      </c>
      <c r="B21" s="126"/>
      <c r="C21" s="126"/>
      <c r="D21" s="126"/>
      <c r="E21" s="127">
        <f>SUM(E18:E20)</f>
        <v>244919174.05000001</v>
      </c>
      <c r="F21" s="126"/>
      <c r="G21" s="126"/>
      <c r="H21" s="126"/>
      <c r="I21" s="131">
        <f>SUM(I18:I20)</f>
        <v>36403043.848999999</v>
      </c>
      <c r="J21" s="126"/>
      <c r="K21" s="126"/>
      <c r="L21" s="126"/>
      <c r="M21" s="127">
        <f>SUM(M18:M20)</f>
        <v>28670431.049000002</v>
      </c>
      <c r="N21" s="126"/>
      <c r="O21" s="124"/>
      <c r="P21" s="124"/>
      <c r="Q21" s="132">
        <f>SUM(Q18:Q20)</f>
        <v>23812131.050000001</v>
      </c>
      <c r="R21" s="129">
        <f>Q21+M21+I21+E21</f>
        <v>333804779.99800003</v>
      </c>
      <c r="S21" s="75"/>
    </row>
    <row r="22" spans="1:20" x14ac:dyDescent="0.25">
      <c r="A22" s="80"/>
      <c r="B22" s="80"/>
      <c r="C22" s="80"/>
      <c r="D22" s="80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2"/>
      <c r="S22" s="78"/>
    </row>
    <row r="23" spans="1:20" x14ac:dyDescent="0.25">
      <c r="A23" s="83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35"/>
      <c r="R23" s="85"/>
      <c r="S23" s="35"/>
      <c r="T23" s="78"/>
    </row>
    <row r="24" spans="1:20" x14ac:dyDescent="0.25">
      <c r="A24" s="83"/>
      <c r="B24" s="83"/>
      <c r="C24" s="83"/>
      <c r="D24" s="86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3"/>
      <c r="Q24" s="86"/>
      <c r="R24" s="86"/>
    </row>
    <row r="25" spans="1:20" x14ac:dyDescent="0.25">
      <c r="A25" s="83"/>
      <c r="B25" s="83"/>
      <c r="C25" s="86"/>
      <c r="D25" s="88"/>
      <c r="E25" s="86"/>
      <c r="F25" s="88"/>
      <c r="G25" s="83"/>
      <c r="H25" s="87"/>
      <c r="I25" s="87"/>
      <c r="J25" s="87"/>
      <c r="K25" s="83"/>
      <c r="L25" s="86"/>
      <c r="M25" s="83"/>
      <c r="N25" s="83"/>
      <c r="O25" s="83"/>
      <c r="P25" s="83"/>
      <c r="Q25" s="83"/>
      <c r="R25" s="86"/>
      <c r="S25" s="89"/>
    </row>
    <row r="26" spans="1:20" x14ac:dyDescent="0.25">
      <c r="A26" s="83"/>
      <c r="B26" s="83"/>
      <c r="C26" s="83"/>
      <c r="D26" s="90"/>
      <c r="E26" s="86"/>
      <c r="F26" s="91"/>
      <c r="G26" s="84"/>
      <c r="H26" s="84"/>
      <c r="I26" s="84"/>
      <c r="J26" s="83"/>
      <c r="K26" s="83"/>
      <c r="L26" s="83"/>
      <c r="M26" s="83"/>
      <c r="N26" s="83"/>
      <c r="O26" s="83"/>
      <c r="P26" s="83"/>
      <c r="Q26" s="83"/>
      <c r="R26" s="92"/>
    </row>
    <row r="27" spans="1:20" x14ac:dyDescent="0.25">
      <c r="A27" s="83"/>
      <c r="B27" s="83"/>
      <c r="C27" s="83"/>
      <c r="D27" s="83"/>
      <c r="E27" s="83"/>
      <c r="F27" s="91"/>
      <c r="G27" s="84"/>
      <c r="H27" s="84"/>
      <c r="I27" s="84"/>
      <c r="J27" s="83"/>
      <c r="K27" s="83"/>
      <c r="L27" s="83"/>
      <c r="M27" s="83"/>
      <c r="N27" s="83"/>
      <c r="O27" s="83"/>
      <c r="P27" s="83"/>
      <c r="Q27" s="83"/>
      <c r="R27" s="90"/>
    </row>
    <row r="28" spans="1:20" x14ac:dyDescent="0.25">
      <c r="A28" s="83"/>
      <c r="B28" s="83"/>
      <c r="C28" s="83"/>
      <c r="D28" s="83"/>
      <c r="E28" s="86"/>
      <c r="F28" s="91"/>
      <c r="G28" s="84"/>
      <c r="H28" s="84"/>
      <c r="I28" s="84"/>
      <c r="J28" s="83"/>
      <c r="K28" s="83"/>
      <c r="L28" s="83"/>
      <c r="M28" s="83"/>
      <c r="N28" s="83"/>
      <c r="O28" s="83"/>
      <c r="P28" s="83"/>
      <c r="Q28" s="83"/>
      <c r="R28" s="83"/>
    </row>
    <row r="29" spans="1:20" x14ac:dyDescent="0.25">
      <c r="A29" s="83"/>
      <c r="B29" s="83"/>
      <c r="C29" s="83"/>
      <c r="D29" s="83"/>
      <c r="E29" s="83"/>
      <c r="F29" s="91"/>
      <c r="G29" s="84"/>
      <c r="H29" s="84"/>
      <c r="I29" s="84"/>
      <c r="J29" s="83"/>
      <c r="K29" s="83"/>
      <c r="L29" s="83"/>
      <c r="M29" s="83"/>
      <c r="N29" s="83"/>
      <c r="O29" s="83"/>
      <c r="P29" s="83"/>
      <c r="Q29" s="83"/>
      <c r="R29" s="90"/>
    </row>
    <row r="30" spans="1:20" x14ac:dyDescent="0.25">
      <c r="A30" s="83"/>
      <c r="B30" s="83"/>
      <c r="C30" s="83"/>
      <c r="D30" s="83"/>
      <c r="E30" s="83"/>
      <c r="F30" s="91"/>
      <c r="G30" s="84"/>
      <c r="H30" s="84"/>
      <c r="I30" s="84"/>
      <c r="J30" s="83"/>
      <c r="K30" s="83"/>
      <c r="L30" s="83"/>
      <c r="M30" s="83"/>
      <c r="N30" s="83"/>
      <c r="O30" s="83"/>
      <c r="P30" s="83"/>
      <c r="Q30" s="83"/>
      <c r="R30" s="83"/>
    </row>
    <row r="31" spans="1:20" x14ac:dyDescent="0.25">
      <c r="A31" s="83"/>
      <c r="B31" s="83"/>
      <c r="C31" s="83"/>
      <c r="D31" s="83"/>
      <c r="E31" s="83"/>
      <c r="F31" s="91"/>
      <c r="G31" s="84"/>
      <c r="H31" s="84"/>
      <c r="I31" s="84"/>
      <c r="J31" s="83"/>
      <c r="K31" s="83"/>
      <c r="L31" s="83"/>
      <c r="M31" s="83"/>
      <c r="N31" s="83"/>
      <c r="O31" s="83"/>
      <c r="P31" s="83"/>
      <c r="Q31" s="83"/>
      <c r="R31" s="83"/>
    </row>
    <row r="32" spans="1:20" x14ac:dyDescent="0.25">
      <c r="F32" s="91"/>
      <c r="G32" s="84"/>
      <c r="H32" s="84"/>
      <c r="I32" s="84"/>
    </row>
    <row r="33" spans="1:19" s="75" customFormat="1" x14ac:dyDescent="0.25">
      <c r="B33" s="93"/>
      <c r="C33" s="93"/>
      <c r="D33" s="93"/>
      <c r="E33" s="94"/>
      <c r="F33" s="95"/>
      <c r="G33" s="96"/>
      <c r="H33" s="96"/>
      <c r="I33" s="97"/>
      <c r="J33" s="93"/>
      <c r="K33" s="93"/>
      <c r="L33" s="93"/>
      <c r="M33" s="94"/>
      <c r="N33" s="93"/>
      <c r="O33" s="93"/>
      <c r="P33" s="93"/>
      <c r="Q33" s="98"/>
      <c r="R33" s="98"/>
      <c r="S33" s="98"/>
    </row>
    <row r="34" spans="1:19" x14ac:dyDescent="0.25">
      <c r="A34" s="99"/>
      <c r="B34" s="100"/>
      <c r="C34" s="101"/>
      <c r="D34" s="101"/>
      <c r="E34" s="102"/>
      <c r="F34" s="103"/>
      <c r="G34" s="103"/>
      <c r="H34" s="103"/>
      <c r="I34" s="104"/>
      <c r="J34" s="101"/>
      <c r="K34" s="101"/>
      <c r="L34" s="101"/>
      <c r="M34" s="102"/>
      <c r="N34" s="101"/>
      <c r="O34" s="101"/>
      <c r="P34" s="105"/>
      <c r="S34" s="89"/>
    </row>
    <row r="35" spans="1:19" x14ac:dyDescent="0.25">
      <c r="A35" s="99"/>
      <c r="B35" s="100"/>
      <c r="C35" s="101"/>
      <c r="D35" s="101"/>
      <c r="E35" s="102"/>
      <c r="F35" s="101"/>
      <c r="G35" s="101"/>
      <c r="H35" s="101"/>
      <c r="I35" s="102"/>
      <c r="J35" s="102"/>
      <c r="K35" s="101"/>
      <c r="L35" s="101"/>
      <c r="M35" s="102"/>
      <c r="N35" s="101"/>
      <c r="O35" s="101"/>
      <c r="P35" s="105"/>
    </row>
    <row r="36" spans="1:19" x14ac:dyDescent="0.25">
      <c r="A36" s="99"/>
      <c r="B36" s="100"/>
      <c r="C36" s="101"/>
      <c r="D36" s="101"/>
      <c r="E36" s="102"/>
      <c r="F36" s="101"/>
      <c r="G36" s="101"/>
      <c r="H36" s="101"/>
      <c r="I36" s="102"/>
      <c r="J36" s="101"/>
      <c r="K36" s="101"/>
      <c r="L36" s="101"/>
      <c r="M36" s="102"/>
      <c r="N36" s="101"/>
      <c r="O36" s="101"/>
      <c r="P36" s="105"/>
    </row>
    <row r="37" spans="1:19" x14ac:dyDescent="0.25">
      <c r="B37" s="106"/>
      <c r="C37" s="105"/>
      <c r="D37" s="101"/>
      <c r="E37" s="102"/>
      <c r="F37" s="105"/>
      <c r="G37" s="101"/>
      <c r="H37" s="101"/>
      <c r="I37" s="102"/>
      <c r="J37" s="101"/>
      <c r="K37" s="105"/>
      <c r="L37" s="101"/>
      <c r="M37" s="102"/>
      <c r="N37" s="101"/>
      <c r="O37" s="101"/>
      <c r="P37" s="105"/>
    </row>
    <row r="38" spans="1:19" x14ac:dyDescent="0.25">
      <c r="B38" s="105"/>
      <c r="C38" s="105"/>
      <c r="D38" s="101"/>
      <c r="E38" s="102"/>
      <c r="F38" s="105"/>
      <c r="G38" s="101"/>
      <c r="H38" s="101"/>
      <c r="I38" s="102"/>
      <c r="J38" s="101"/>
      <c r="K38" s="105"/>
      <c r="L38" s="101"/>
      <c r="M38" s="102"/>
      <c r="N38" s="105"/>
      <c r="O38" s="101"/>
      <c r="P38" s="105"/>
    </row>
    <row r="39" spans="1:19" x14ac:dyDescent="0.25">
      <c r="B39" s="105"/>
      <c r="C39" s="105"/>
      <c r="D39" s="101"/>
      <c r="E39" s="102"/>
      <c r="F39" s="105"/>
      <c r="G39" s="105"/>
      <c r="H39" s="101"/>
      <c r="I39" s="102"/>
      <c r="J39" s="101"/>
      <c r="K39" s="105"/>
      <c r="L39" s="101"/>
      <c r="M39" s="102"/>
      <c r="N39" s="105"/>
      <c r="O39" s="101"/>
      <c r="P39" s="105"/>
    </row>
    <row r="40" spans="1:19" x14ac:dyDescent="0.25">
      <c r="B40" s="105"/>
      <c r="C40" s="105"/>
      <c r="D40" s="101"/>
      <c r="E40" s="102"/>
      <c r="F40" s="105"/>
      <c r="G40" s="105"/>
      <c r="H40" s="101"/>
      <c r="I40" s="102"/>
      <c r="J40" s="105"/>
      <c r="K40" s="105"/>
      <c r="L40" s="101"/>
      <c r="M40" s="102"/>
      <c r="N40" s="105"/>
      <c r="O40" s="101"/>
      <c r="P40" s="105"/>
    </row>
  </sheetData>
  <mergeCells count="11">
    <mergeCell ref="A6:R6"/>
    <mergeCell ref="A1:R1"/>
    <mergeCell ref="A2:R2"/>
    <mergeCell ref="A3:R3"/>
    <mergeCell ref="A4:R4"/>
    <mergeCell ref="A5:R5"/>
    <mergeCell ref="A7:I7"/>
    <mergeCell ref="J7:R7"/>
    <mergeCell ref="A8:R8"/>
    <mergeCell ref="A10:R10"/>
    <mergeCell ref="A16:R16"/>
  </mergeCells>
  <printOptions horizontalCentered="1"/>
  <pageMargins left="0.38" right="0.12" top="0.75" bottom="0.75" header="0.3" footer="0.3"/>
  <pageSetup paperSize="9" scale="60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90099-8880-45D4-ADD6-B069FA2B22C4}">
  <sheetPr>
    <tabColor rgb="FFFFFF00"/>
  </sheetPr>
  <dimension ref="A1:U41"/>
  <sheetViews>
    <sheetView tabSelected="1" topLeftCell="A4" zoomScale="80" zoomScaleNormal="80" zoomScaleSheetLayoutView="100" workbookViewId="0">
      <selection activeCell="E33" sqref="E33"/>
    </sheetView>
  </sheetViews>
  <sheetFormatPr defaultColWidth="8.85546875" defaultRowHeight="12.75" x14ac:dyDescent="0.25"/>
  <cols>
    <col min="1" max="1" width="5.42578125" style="10" customWidth="1"/>
    <col min="2" max="2" width="15.28515625" style="10" customWidth="1"/>
    <col min="3" max="3" width="25.42578125" style="8" customWidth="1"/>
    <col min="4" max="4" width="8.85546875" style="10" customWidth="1"/>
    <col min="5" max="5" width="14.28515625" style="10" customWidth="1"/>
    <col min="6" max="6" width="15.42578125" style="10" customWidth="1"/>
    <col min="7" max="7" width="10" style="10" customWidth="1"/>
    <col min="8" max="8" width="10.42578125" style="10" customWidth="1"/>
    <col min="9" max="9" width="9.5703125" style="10" customWidth="1"/>
    <col min="10" max="10" width="9.28515625" style="3" customWidth="1"/>
    <col min="11" max="11" width="9.5703125" style="3" customWidth="1"/>
    <col min="12" max="12" width="16.7109375" style="3" customWidth="1"/>
    <col min="13" max="13" width="17.28515625" style="10" customWidth="1"/>
    <col min="14" max="14" width="17.7109375" style="3" customWidth="1"/>
    <col min="15" max="15" width="25" style="11" customWidth="1"/>
    <col min="16" max="16" width="8.85546875" style="3"/>
    <col min="17" max="17" width="15.140625" style="3" bestFit="1" customWidth="1"/>
    <col min="18" max="18" width="16.28515625" style="3" bestFit="1" customWidth="1"/>
    <col min="19" max="16384" width="8.85546875" style="3"/>
  </cols>
  <sheetData>
    <row r="1" spans="1:15" ht="12.75" customHeight="1" x14ac:dyDescent="0.25">
      <c r="A1" s="223" t="s">
        <v>9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</row>
    <row r="2" spans="1:15" ht="12.75" customHeight="1" x14ac:dyDescent="0.25">
      <c r="A2" s="224" t="s">
        <v>39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</row>
    <row r="3" spans="1:15" ht="12.75" customHeight="1" x14ac:dyDescent="0.25">
      <c r="A3" s="223" t="s">
        <v>10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</row>
    <row r="4" spans="1:1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191" t="s">
        <v>965</v>
      </c>
      <c r="O4" s="5"/>
    </row>
    <row r="5" spans="1:15" x14ac:dyDescent="0.25">
      <c r="A5" s="225" t="s">
        <v>894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</row>
    <row r="6" spans="1:15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36" customHeight="1" x14ac:dyDescent="0.25">
      <c r="A7" s="226" t="s">
        <v>11</v>
      </c>
      <c r="B7" s="227" t="s">
        <v>35</v>
      </c>
      <c r="C7" s="227" t="s">
        <v>36</v>
      </c>
      <c r="D7" s="227" t="s">
        <v>37</v>
      </c>
      <c r="E7" s="245" t="s">
        <v>981</v>
      </c>
      <c r="F7" s="226" t="s">
        <v>38</v>
      </c>
      <c r="G7" s="226" t="s">
        <v>13</v>
      </c>
      <c r="H7" s="226"/>
      <c r="I7" s="226"/>
      <c r="J7" s="226"/>
      <c r="K7" s="226" t="s">
        <v>14</v>
      </c>
      <c r="L7" s="226" t="s">
        <v>15</v>
      </c>
      <c r="M7" s="226"/>
      <c r="N7" s="226"/>
      <c r="O7" s="33" t="s">
        <v>16</v>
      </c>
    </row>
    <row r="8" spans="1:15" ht="43.5" customHeight="1" x14ac:dyDescent="0.25">
      <c r="A8" s="226"/>
      <c r="B8" s="227"/>
      <c r="C8" s="227"/>
      <c r="D8" s="227"/>
      <c r="E8" s="246"/>
      <c r="F8" s="226"/>
      <c r="G8" s="33" t="s">
        <v>17</v>
      </c>
      <c r="H8" s="33" t="s">
        <v>18</v>
      </c>
      <c r="I8" s="33" t="s">
        <v>19</v>
      </c>
      <c r="J8" s="33" t="s">
        <v>20</v>
      </c>
      <c r="K8" s="226"/>
      <c r="L8" s="33" t="s">
        <v>6</v>
      </c>
      <c r="M8" s="33" t="s">
        <v>5</v>
      </c>
      <c r="N8" s="33" t="s">
        <v>7</v>
      </c>
      <c r="O8" s="33" t="s">
        <v>21</v>
      </c>
    </row>
    <row r="9" spans="1:15" x14ac:dyDescent="0.25">
      <c r="A9" s="6">
        <v>1</v>
      </c>
      <c r="B9" s="6">
        <v>2</v>
      </c>
      <c r="C9" s="6">
        <v>3</v>
      </c>
      <c r="D9" s="6">
        <v>4</v>
      </c>
      <c r="E9" s="6"/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</row>
    <row r="10" spans="1:15" x14ac:dyDescent="0.25">
      <c r="A10" s="6">
        <v>2</v>
      </c>
      <c r="B10" s="6"/>
      <c r="C10" s="27" t="s">
        <v>895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25.5" x14ac:dyDescent="0.25">
      <c r="A11" s="6">
        <v>3</v>
      </c>
      <c r="B11" s="61" t="s">
        <v>99</v>
      </c>
      <c r="C11" s="57" t="s">
        <v>102</v>
      </c>
      <c r="D11" s="6" t="s">
        <v>541</v>
      </c>
      <c r="E11" s="6" t="s">
        <v>983</v>
      </c>
      <c r="F11" s="59" t="s">
        <v>40</v>
      </c>
      <c r="G11" s="40">
        <v>45323</v>
      </c>
      <c r="H11" s="40" t="s">
        <v>86</v>
      </c>
      <c r="I11" s="40">
        <v>45323</v>
      </c>
      <c r="J11" s="40">
        <v>45323</v>
      </c>
      <c r="K11" s="6" t="s">
        <v>946</v>
      </c>
      <c r="L11" s="63">
        <f>M11</f>
        <v>16035000</v>
      </c>
      <c r="M11" s="62">
        <f>'PPMP 2024'!H10</f>
        <v>16035000</v>
      </c>
      <c r="N11" s="6"/>
      <c r="O11" s="137" t="s">
        <v>945</v>
      </c>
    </row>
    <row r="12" spans="1:15" ht="25.5" x14ac:dyDescent="0.25">
      <c r="A12" s="6">
        <v>4</v>
      </c>
      <c r="B12" s="61" t="s">
        <v>708</v>
      </c>
      <c r="C12" s="111" t="s">
        <v>947</v>
      </c>
      <c r="D12" s="6" t="s">
        <v>541</v>
      </c>
      <c r="E12" s="6" t="s">
        <v>983</v>
      </c>
      <c r="F12" s="59" t="s">
        <v>40</v>
      </c>
      <c r="G12" s="40">
        <v>45323</v>
      </c>
      <c r="H12" s="40" t="s">
        <v>86</v>
      </c>
      <c r="I12" s="40">
        <v>45323</v>
      </c>
      <c r="J12" s="40">
        <v>45323</v>
      </c>
      <c r="K12" s="6" t="s">
        <v>946</v>
      </c>
      <c r="L12" s="63">
        <f t="shared" ref="L12:L25" si="0">M12</f>
        <v>8124940.7200000007</v>
      </c>
      <c r="M12" s="62">
        <f>'PPMP 2024'!H436</f>
        <v>8124940.7200000007</v>
      </c>
      <c r="N12" s="6"/>
      <c r="O12" s="137" t="s">
        <v>945</v>
      </c>
    </row>
    <row r="13" spans="1:15" ht="38.25" x14ac:dyDescent="0.25">
      <c r="A13" s="6">
        <v>5</v>
      </c>
      <c r="B13" s="61" t="s">
        <v>75</v>
      </c>
      <c r="C13" s="111" t="s">
        <v>82</v>
      </c>
      <c r="D13" s="6" t="s">
        <v>541</v>
      </c>
      <c r="E13" s="6" t="s">
        <v>982</v>
      </c>
      <c r="F13" s="59" t="s">
        <v>557</v>
      </c>
      <c r="G13" s="40">
        <v>45222</v>
      </c>
      <c r="H13" s="40">
        <v>45253</v>
      </c>
      <c r="I13" s="40">
        <v>45283</v>
      </c>
      <c r="J13" s="40">
        <v>45315</v>
      </c>
      <c r="K13" s="6" t="s">
        <v>946</v>
      </c>
      <c r="L13" s="63">
        <f t="shared" si="0"/>
        <v>20132617</v>
      </c>
      <c r="M13" s="62">
        <f>'PPMP 2024'!H819</f>
        <v>20132617</v>
      </c>
      <c r="N13" s="6"/>
      <c r="O13" s="137" t="s">
        <v>948</v>
      </c>
    </row>
    <row r="14" spans="1:15" ht="25.5" x14ac:dyDescent="0.25">
      <c r="A14" s="6">
        <v>6</v>
      </c>
      <c r="B14" s="61" t="s">
        <v>75</v>
      </c>
      <c r="C14" s="111" t="s">
        <v>82</v>
      </c>
      <c r="D14" s="6" t="s">
        <v>541</v>
      </c>
      <c r="E14" s="6" t="s">
        <v>983</v>
      </c>
      <c r="F14" s="59" t="s">
        <v>40</v>
      </c>
      <c r="G14" s="40">
        <v>45323</v>
      </c>
      <c r="H14" s="40" t="s">
        <v>86</v>
      </c>
      <c r="I14" s="40">
        <v>45323</v>
      </c>
      <c r="J14" s="40">
        <v>45323</v>
      </c>
      <c r="K14" s="6" t="s">
        <v>946</v>
      </c>
      <c r="L14" s="63">
        <f t="shared" si="0"/>
        <v>18080000</v>
      </c>
      <c r="M14" s="62">
        <f>'PPMP 2024'!H832</f>
        <v>18080000</v>
      </c>
      <c r="N14" s="6"/>
      <c r="O14" s="137" t="s">
        <v>945</v>
      </c>
    </row>
    <row r="15" spans="1:15" ht="38.25" x14ac:dyDescent="0.25">
      <c r="A15" s="6">
        <v>7</v>
      </c>
      <c r="B15" s="61" t="s">
        <v>74</v>
      </c>
      <c r="C15" s="111" t="s">
        <v>81</v>
      </c>
      <c r="D15" s="6" t="s">
        <v>541</v>
      </c>
      <c r="E15" s="6" t="s">
        <v>982</v>
      </c>
      <c r="F15" s="59" t="s">
        <v>557</v>
      </c>
      <c r="G15" s="40">
        <v>45222</v>
      </c>
      <c r="H15" s="40">
        <v>45253</v>
      </c>
      <c r="I15" s="40">
        <v>45283</v>
      </c>
      <c r="J15" s="40">
        <v>45315</v>
      </c>
      <c r="K15" s="6" t="s">
        <v>946</v>
      </c>
      <c r="L15" s="63">
        <f>M15</f>
        <v>1031194.8</v>
      </c>
      <c r="M15" s="62">
        <f>'PPMP 2024'!H892</f>
        <v>1031194.8</v>
      </c>
      <c r="N15" s="6"/>
      <c r="O15" s="137" t="s">
        <v>948</v>
      </c>
    </row>
    <row r="16" spans="1:15" ht="38.25" x14ac:dyDescent="0.25">
      <c r="A16" s="6">
        <v>8</v>
      </c>
      <c r="B16" s="61" t="s">
        <v>74</v>
      </c>
      <c r="C16" s="111" t="s">
        <v>81</v>
      </c>
      <c r="D16" s="6" t="s">
        <v>543</v>
      </c>
      <c r="E16" s="6" t="s">
        <v>982</v>
      </c>
      <c r="F16" s="59" t="s">
        <v>557</v>
      </c>
      <c r="G16" s="40">
        <v>45222</v>
      </c>
      <c r="H16" s="40">
        <v>45253</v>
      </c>
      <c r="I16" s="40">
        <v>45283</v>
      </c>
      <c r="J16" s="40">
        <v>45315</v>
      </c>
      <c r="K16" s="6" t="s">
        <v>946</v>
      </c>
      <c r="L16" s="63">
        <f t="shared" si="0"/>
        <v>5211928</v>
      </c>
      <c r="M16" s="62">
        <f>PPMP!H395</f>
        <v>5211928</v>
      </c>
      <c r="N16" s="6"/>
      <c r="O16" s="137" t="s">
        <v>948</v>
      </c>
    </row>
    <row r="17" spans="1:21" ht="25.5" x14ac:dyDescent="0.25">
      <c r="A17" s="6">
        <v>9</v>
      </c>
      <c r="B17" s="61" t="s">
        <v>74</v>
      </c>
      <c r="C17" s="111" t="s">
        <v>81</v>
      </c>
      <c r="D17" s="6" t="s">
        <v>541</v>
      </c>
      <c r="E17" s="6" t="s">
        <v>983</v>
      </c>
      <c r="F17" s="59" t="s">
        <v>40</v>
      </c>
      <c r="G17" s="40">
        <v>45323</v>
      </c>
      <c r="H17" s="40" t="s">
        <v>86</v>
      </c>
      <c r="I17" s="40">
        <v>45323</v>
      </c>
      <c r="J17" s="40">
        <v>45323</v>
      </c>
      <c r="K17" s="6" t="s">
        <v>946</v>
      </c>
      <c r="L17" s="63">
        <f t="shared" si="0"/>
        <v>23574727.998</v>
      </c>
      <c r="M17" s="62">
        <f>'PPMP 2024'!H900</f>
        <v>23574727.998</v>
      </c>
      <c r="N17" s="6"/>
      <c r="O17" s="137" t="s">
        <v>945</v>
      </c>
    </row>
    <row r="18" spans="1:21" ht="39.75" customHeight="1" x14ac:dyDescent="0.25">
      <c r="A18" s="6">
        <v>10</v>
      </c>
      <c r="B18" s="61" t="s">
        <v>76</v>
      </c>
      <c r="C18" s="111" t="s">
        <v>89</v>
      </c>
      <c r="D18" s="6" t="s">
        <v>541</v>
      </c>
      <c r="E18" s="6" t="s">
        <v>983</v>
      </c>
      <c r="F18" s="59" t="s">
        <v>40</v>
      </c>
      <c r="G18" s="40">
        <v>45323</v>
      </c>
      <c r="H18" s="40" t="s">
        <v>86</v>
      </c>
      <c r="I18" s="40">
        <v>45323</v>
      </c>
      <c r="J18" s="40">
        <v>45323</v>
      </c>
      <c r="K18" s="6" t="s">
        <v>946</v>
      </c>
      <c r="L18" s="63">
        <f t="shared" si="0"/>
        <v>7500000</v>
      </c>
      <c r="M18" s="62">
        <f>'PPMP 2024'!H928</f>
        <v>7500000</v>
      </c>
      <c r="N18" s="6"/>
      <c r="O18" s="137" t="s">
        <v>945</v>
      </c>
    </row>
    <row r="19" spans="1:21" ht="25.5" x14ac:dyDescent="0.25">
      <c r="A19" s="6">
        <v>11</v>
      </c>
      <c r="B19" s="61" t="s">
        <v>95</v>
      </c>
      <c r="C19" s="111" t="s">
        <v>96</v>
      </c>
      <c r="D19" s="6" t="s">
        <v>541</v>
      </c>
      <c r="E19" s="6" t="s">
        <v>983</v>
      </c>
      <c r="F19" s="59" t="s">
        <v>40</v>
      </c>
      <c r="G19" s="40">
        <v>45323</v>
      </c>
      <c r="H19" s="40" t="s">
        <v>86</v>
      </c>
      <c r="I19" s="40">
        <v>45323</v>
      </c>
      <c r="J19" s="40">
        <v>45323</v>
      </c>
      <c r="K19" s="6" t="s">
        <v>946</v>
      </c>
      <c r="L19" s="63">
        <f t="shared" si="0"/>
        <v>4499745</v>
      </c>
      <c r="M19" s="62">
        <f>'PPMP 2024'!H946</f>
        <v>4499745</v>
      </c>
      <c r="N19" s="6"/>
      <c r="O19" s="137" t="s">
        <v>945</v>
      </c>
    </row>
    <row r="20" spans="1:21" ht="25.5" x14ac:dyDescent="0.25">
      <c r="A20" s="6">
        <v>12</v>
      </c>
      <c r="B20" s="61" t="s">
        <v>79</v>
      </c>
      <c r="C20" s="111" t="s">
        <v>84</v>
      </c>
      <c r="D20" s="6" t="s">
        <v>542</v>
      </c>
      <c r="E20" s="6" t="s">
        <v>983</v>
      </c>
      <c r="F20" s="59" t="s">
        <v>73</v>
      </c>
      <c r="G20" s="40" t="s">
        <v>86</v>
      </c>
      <c r="H20" s="40" t="s">
        <v>86</v>
      </c>
      <c r="I20" s="40">
        <v>45323</v>
      </c>
      <c r="J20" s="40">
        <v>45323</v>
      </c>
      <c r="K20" s="6" t="s">
        <v>946</v>
      </c>
      <c r="L20" s="63">
        <f t="shared" si="0"/>
        <v>31290764</v>
      </c>
      <c r="M20" s="62">
        <f>'PPMP 2024'!H1036</f>
        <v>31290764</v>
      </c>
      <c r="N20" s="6"/>
      <c r="O20" s="137" t="s">
        <v>945</v>
      </c>
    </row>
    <row r="21" spans="1:21" ht="25.5" x14ac:dyDescent="0.25">
      <c r="A21" s="6">
        <v>13</v>
      </c>
      <c r="B21" s="61" t="s">
        <v>453</v>
      </c>
      <c r="C21" s="111" t="s">
        <v>452</v>
      </c>
      <c r="D21" s="6" t="s">
        <v>542</v>
      </c>
      <c r="E21" s="6" t="s">
        <v>983</v>
      </c>
      <c r="F21" s="59" t="s">
        <v>73</v>
      </c>
      <c r="G21" s="40" t="s">
        <v>86</v>
      </c>
      <c r="H21" s="40" t="s">
        <v>86</v>
      </c>
      <c r="I21" s="40">
        <v>45323</v>
      </c>
      <c r="J21" s="40">
        <v>45323</v>
      </c>
      <c r="K21" s="6" t="s">
        <v>946</v>
      </c>
      <c r="L21" s="63">
        <f>M21</f>
        <v>15000000</v>
      </c>
      <c r="M21" s="62">
        <f>'PPMP 2024'!H1042</f>
        <v>15000000</v>
      </c>
      <c r="N21" s="6"/>
      <c r="O21" s="137" t="s">
        <v>945</v>
      </c>
    </row>
    <row r="22" spans="1:21" ht="25.5" x14ac:dyDescent="0.25">
      <c r="A22" s="6">
        <v>14</v>
      </c>
      <c r="B22" s="61" t="s">
        <v>492</v>
      </c>
      <c r="C22" s="111" t="s">
        <v>491</v>
      </c>
      <c r="D22" s="6" t="s">
        <v>542</v>
      </c>
      <c r="E22" s="6" t="s">
        <v>983</v>
      </c>
      <c r="F22" s="59" t="s">
        <v>73</v>
      </c>
      <c r="G22" s="40" t="s">
        <v>86</v>
      </c>
      <c r="H22" s="40" t="s">
        <v>86</v>
      </c>
      <c r="I22" s="40">
        <v>45323</v>
      </c>
      <c r="J22" s="40">
        <v>45323</v>
      </c>
      <c r="K22" s="6" t="s">
        <v>946</v>
      </c>
      <c r="L22" s="63">
        <f t="shared" si="0"/>
        <v>1650000</v>
      </c>
      <c r="M22" s="62">
        <f>PPMP!H513</f>
        <v>1650000</v>
      </c>
      <c r="N22" s="6"/>
      <c r="O22" s="137" t="s">
        <v>945</v>
      </c>
    </row>
    <row r="23" spans="1:21" ht="25.5" x14ac:dyDescent="0.25">
      <c r="A23" s="6">
        <v>15</v>
      </c>
      <c r="B23" s="61" t="s">
        <v>967</v>
      </c>
      <c r="C23" s="111" t="s">
        <v>980</v>
      </c>
      <c r="D23" s="6" t="s">
        <v>544</v>
      </c>
      <c r="E23" s="6" t="s">
        <v>983</v>
      </c>
      <c r="F23" s="59" t="s">
        <v>40</v>
      </c>
      <c r="G23" s="40">
        <v>45323</v>
      </c>
      <c r="H23" s="40" t="s">
        <v>86</v>
      </c>
      <c r="I23" s="40">
        <v>45323</v>
      </c>
      <c r="J23" s="40">
        <v>45323</v>
      </c>
      <c r="K23" s="6" t="s">
        <v>946</v>
      </c>
      <c r="L23" s="63">
        <f>M23</f>
        <v>625000</v>
      </c>
      <c r="M23" s="62">
        <f>'PPMP 2024'!H1061</f>
        <v>625000</v>
      </c>
      <c r="N23" s="6"/>
      <c r="O23" s="137" t="s">
        <v>945</v>
      </c>
    </row>
    <row r="24" spans="1:21" ht="25.5" x14ac:dyDescent="0.25">
      <c r="A24" s="6">
        <v>16</v>
      </c>
      <c r="B24" s="61" t="s">
        <v>71</v>
      </c>
      <c r="C24" s="111" t="s">
        <v>559</v>
      </c>
      <c r="D24" s="6" t="s">
        <v>541</v>
      </c>
      <c r="E24" s="6" t="s">
        <v>983</v>
      </c>
      <c r="F24" s="59" t="s">
        <v>964</v>
      </c>
      <c r="G24" s="40">
        <v>45315</v>
      </c>
      <c r="H24" s="40">
        <v>45346</v>
      </c>
      <c r="I24" s="40">
        <v>45375</v>
      </c>
      <c r="J24" s="40">
        <v>45406</v>
      </c>
      <c r="K24" s="6" t="s">
        <v>946</v>
      </c>
      <c r="L24" s="63">
        <f>M24</f>
        <v>65152115</v>
      </c>
      <c r="M24" s="62">
        <f>'PPMP 2024'!H1048</f>
        <v>65152115</v>
      </c>
      <c r="N24" s="6"/>
      <c r="O24" s="137" t="s">
        <v>945</v>
      </c>
    </row>
    <row r="25" spans="1:21" ht="25.5" x14ac:dyDescent="0.25">
      <c r="A25" s="6">
        <v>17</v>
      </c>
      <c r="B25" s="61" t="s">
        <v>71</v>
      </c>
      <c r="C25" s="111" t="s">
        <v>559</v>
      </c>
      <c r="D25" s="6" t="s">
        <v>541</v>
      </c>
      <c r="E25" s="6" t="s">
        <v>983</v>
      </c>
      <c r="F25" s="59" t="s">
        <v>40</v>
      </c>
      <c r="G25" s="40">
        <v>45323</v>
      </c>
      <c r="H25" s="40" t="s">
        <v>86</v>
      </c>
      <c r="I25" s="40">
        <v>45323</v>
      </c>
      <c r="J25" s="40">
        <v>45323</v>
      </c>
      <c r="K25" s="6" t="s">
        <v>946</v>
      </c>
      <c r="L25" s="63">
        <f t="shared" si="0"/>
        <v>7680000</v>
      </c>
      <c r="M25" s="62">
        <f>'PPMP 2024'!H1071</f>
        <v>7680000</v>
      </c>
      <c r="N25" s="6"/>
      <c r="O25" s="137" t="s">
        <v>945</v>
      </c>
    </row>
    <row r="26" spans="1:21" x14ac:dyDescent="0.25">
      <c r="A26" s="190">
        <v>18</v>
      </c>
      <c r="B26" s="185"/>
      <c r="C26" s="186" t="s">
        <v>6</v>
      </c>
      <c r="D26" s="187"/>
      <c r="E26" s="187"/>
      <c r="F26" s="187"/>
      <c r="G26" s="187"/>
      <c r="H26" s="187"/>
      <c r="I26" s="187"/>
      <c r="J26" s="187"/>
      <c r="K26" s="187"/>
      <c r="L26" s="188">
        <f>SUM(L11:L25)</f>
        <v>225588032.51800001</v>
      </c>
      <c r="M26" s="188">
        <f>SUM(M11:M25)</f>
        <v>225588032.51800001</v>
      </c>
      <c r="N26" s="188">
        <f>SUM(N11:N25)</f>
        <v>0</v>
      </c>
      <c r="O26" s="189"/>
    </row>
    <row r="27" spans="1:21" x14ac:dyDescent="0.25">
      <c r="A27" s="222"/>
      <c r="B27" s="222"/>
      <c r="C27" s="222"/>
      <c r="D27" s="222"/>
      <c r="E27" s="222"/>
      <c r="F27" s="222"/>
      <c r="G27" s="222"/>
      <c r="H27" s="222"/>
      <c r="I27" s="222"/>
      <c r="J27" s="8"/>
      <c r="M27" s="9"/>
      <c r="N27" s="9"/>
      <c r="O27" s="9"/>
      <c r="P27" s="9"/>
      <c r="Q27" s="9"/>
      <c r="R27" s="9"/>
      <c r="S27" s="9"/>
      <c r="T27" s="9"/>
      <c r="U27" s="9"/>
    </row>
    <row r="28" spans="1:21" x14ac:dyDescent="0.25">
      <c r="B28" s="30" t="s">
        <v>22</v>
      </c>
      <c r="D28" s="30"/>
      <c r="E28" s="30"/>
      <c r="F28" s="30"/>
      <c r="H28" s="30" t="s">
        <v>23</v>
      </c>
      <c r="K28" s="30"/>
      <c r="L28" s="30"/>
      <c r="M28" s="4"/>
      <c r="N28" s="30" t="s">
        <v>8</v>
      </c>
    </row>
    <row r="29" spans="1:21" x14ac:dyDescent="0.25">
      <c r="K29" s="35"/>
      <c r="L29" s="35"/>
    </row>
    <row r="30" spans="1:21" x14ac:dyDescent="0.25">
      <c r="K30" s="11"/>
      <c r="L30" s="11"/>
    </row>
    <row r="31" spans="1:21" ht="15" customHeight="1" x14ac:dyDescent="0.25">
      <c r="K31" s="10"/>
      <c r="L31" s="10"/>
    </row>
    <row r="32" spans="1:21" x14ac:dyDescent="0.2">
      <c r="B32" s="32" t="s">
        <v>91</v>
      </c>
      <c r="C32" s="41"/>
      <c r="F32" s="28"/>
      <c r="G32" s="3"/>
      <c r="H32" s="107" t="s">
        <v>996</v>
      </c>
      <c r="I32" s="3"/>
      <c r="K32" s="28"/>
      <c r="L32" s="12"/>
      <c r="N32" s="107" t="s">
        <v>88</v>
      </c>
    </row>
    <row r="33" spans="2:17" x14ac:dyDescent="0.25">
      <c r="B33" s="11" t="s">
        <v>97</v>
      </c>
      <c r="C33" s="24"/>
      <c r="D33" s="28"/>
      <c r="E33" s="28"/>
      <c r="F33" s="30"/>
      <c r="G33" s="3"/>
      <c r="H33" s="3" t="s">
        <v>998</v>
      </c>
      <c r="I33" s="3"/>
      <c r="K33" s="30"/>
      <c r="L33" s="30"/>
      <c r="M33" s="28"/>
      <c r="N33" s="3" t="s">
        <v>98</v>
      </c>
    </row>
    <row r="34" spans="2:17" x14ac:dyDescent="0.25">
      <c r="B34" s="11" t="s">
        <v>44</v>
      </c>
      <c r="C34" s="24"/>
      <c r="D34" s="30"/>
      <c r="E34" s="30"/>
      <c r="F34" s="30"/>
      <c r="H34" s="30" t="s">
        <v>997</v>
      </c>
      <c r="K34" s="30"/>
      <c r="L34" s="30"/>
      <c r="M34" s="30"/>
      <c r="N34" s="3" t="s">
        <v>45</v>
      </c>
    </row>
    <row r="35" spans="2:17" x14ac:dyDescent="0.25">
      <c r="P35" s="10"/>
      <c r="Q35" s="10"/>
    </row>
    <row r="36" spans="2:17" x14ac:dyDescent="0.25">
      <c r="P36" s="10"/>
      <c r="Q36" s="10"/>
    </row>
    <row r="37" spans="2:17" x14ac:dyDescent="0.25">
      <c r="P37" s="10"/>
      <c r="Q37" s="10"/>
    </row>
    <row r="38" spans="2:17" x14ac:dyDescent="0.2">
      <c r="H38" s="3"/>
      <c r="J38" s="12"/>
    </row>
    <row r="39" spans="2:17" x14ac:dyDescent="0.2">
      <c r="H39" s="3"/>
      <c r="J39" s="2"/>
    </row>
    <row r="40" spans="2:17" x14ac:dyDescent="0.2">
      <c r="J40" s="2"/>
    </row>
    <row r="41" spans="2:17" x14ac:dyDescent="0.2">
      <c r="J41" s="1"/>
    </row>
  </sheetData>
  <mergeCells count="14">
    <mergeCell ref="K7:K8"/>
    <mergeCell ref="L7:N7"/>
    <mergeCell ref="A27:I27"/>
    <mergeCell ref="A1:O1"/>
    <mergeCell ref="A2:O2"/>
    <mergeCell ref="A3:O3"/>
    <mergeCell ref="A5:O5"/>
    <mergeCell ref="A7:A8"/>
    <mergeCell ref="B7:B8"/>
    <mergeCell ref="C7:C8"/>
    <mergeCell ref="D7:D8"/>
    <mergeCell ref="F7:F8"/>
    <mergeCell ref="G7:J7"/>
    <mergeCell ref="E7:E8"/>
  </mergeCells>
  <printOptions horizontalCentered="1"/>
  <pageMargins left="0.12" right="0.12" top="0.74803040244969399" bottom="0.56999999999999995" header="0.31496062992126" footer="0.31496062992126"/>
  <pageSetup paperSize="9" scale="68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43208-8B95-4C54-B9AD-CB624A087A75}">
  <sheetPr>
    <tabColor rgb="FFFFFF00"/>
  </sheetPr>
  <dimension ref="A1:AJ1242"/>
  <sheetViews>
    <sheetView zoomScale="90" zoomScaleNormal="90" zoomScaleSheetLayoutView="90" workbookViewId="0">
      <pane ySplit="9" topLeftCell="A1045" activePane="bottomLeft" state="frozen"/>
      <selection pane="bottomLeft" activeCell="B1074" sqref="B1074"/>
    </sheetView>
  </sheetViews>
  <sheetFormatPr defaultColWidth="8.85546875" defaultRowHeight="12.75" x14ac:dyDescent="0.25"/>
  <cols>
    <col min="1" max="1" width="6.5703125" style="116" customWidth="1"/>
    <col min="2" max="2" width="15" style="4" customWidth="1"/>
    <col min="3" max="3" width="40.85546875" style="24" customWidth="1"/>
    <col min="4" max="4" width="10.140625" style="10" customWidth="1"/>
    <col min="5" max="5" width="8.85546875" style="19" customWidth="1"/>
    <col min="6" max="6" width="7.7109375" style="10" customWidth="1"/>
    <col min="7" max="7" width="14.7109375" style="31" customWidth="1"/>
    <col min="8" max="8" width="17.7109375" style="31" customWidth="1"/>
    <col min="9" max="9" width="23.7109375" style="30" customWidth="1"/>
    <col min="10" max="10" width="3" style="19" customWidth="1"/>
    <col min="11" max="11" width="4.42578125" style="19" bestFit="1" customWidth="1"/>
    <col min="12" max="19" width="3.28515625" style="19" bestFit="1" customWidth="1"/>
    <col min="20" max="20" width="3.85546875" style="19" customWidth="1"/>
    <col min="21" max="21" width="3.28515625" style="19" bestFit="1" customWidth="1"/>
    <col min="22" max="23" width="3.85546875" style="19" customWidth="1"/>
    <col min="24" max="24" width="23.85546875" style="10" bestFit="1" customWidth="1"/>
    <col min="25" max="25" width="12" style="10" customWidth="1"/>
    <col min="26" max="26" width="8" style="10" customWidth="1"/>
    <col min="27" max="27" width="15.42578125" style="10" customWidth="1"/>
    <col min="28" max="28" width="12.42578125" style="10" customWidth="1"/>
    <col min="29" max="29" width="19.42578125" style="10" customWidth="1"/>
    <col min="30" max="30" width="17.7109375" style="10" bestFit="1" customWidth="1"/>
    <col min="31" max="31" width="22.28515625" style="10" customWidth="1"/>
    <col min="32" max="32" width="13.28515625" style="10" customWidth="1"/>
    <col min="33" max="33" width="17.28515625" style="10" customWidth="1"/>
    <col min="34" max="34" width="13.28515625" style="10" customWidth="1"/>
    <col min="35" max="35" width="23.85546875" style="10" customWidth="1"/>
    <col min="36" max="16384" width="8.85546875" style="10"/>
  </cols>
  <sheetData>
    <row r="1" spans="1:23" x14ac:dyDescent="0.25">
      <c r="A1" s="223" t="s">
        <v>9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4"/>
      <c r="W1" s="4"/>
    </row>
    <row r="2" spans="1:23" x14ac:dyDescent="0.25">
      <c r="A2" s="224" t="s">
        <v>41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43"/>
      <c r="W2" s="43"/>
    </row>
    <row r="3" spans="1:23" x14ac:dyDescent="0.25">
      <c r="A3" s="223" t="s">
        <v>10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4"/>
      <c r="W3" s="4"/>
    </row>
    <row r="4" spans="1:23" x14ac:dyDescent="0.25">
      <c r="A4" s="223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4"/>
      <c r="W4" s="4"/>
    </row>
    <row r="5" spans="1:23" x14ac:dyDescent="0.25">
      <c r="A5" s="224" t="s">
        <v>594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43"/>
      <c r="W5" s="43"/>
    </row>
    <row r="6" spans="1:23" x14ac:dyDescent="0.25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15"/>
      <c r="L6" s="228" t="s">
        <v>965</v>
      </c>
      <c r="M6" s="228"/>
      <c r="N6" s="228"/>
      <c r="O6" s="228"/>
      <c r="P6" s="228"/>
      <c r="Q6" s="228"/>
      <c r="R6" s="228"/>
      <c r="S6" s="228"/>
      <c r="T6" s="228"/>
      <c r="U6" s="228"/>
      <c r="V6" s="43"/>
      <c r="W6" s="43"/>
    </row>
    <row r="7" spans="1:23" x14ac:dyDescent="0.25">
      <c r="A7" s="112" t="s">
        <v>0</v>
      </c>
      <c r="B7" s="58" t="s">
        <v>24</v>
      </c>
      <c r="C7" s="38" t="s">
        <v>1</v>
      </c>
      <c r="D7" s="58" t="s">
        <v>2</v>
      </c>
      <c r="E7" s="229" t="s">
        <v>3</v>
      </c>
      <c r="F7" s="229"/>
      <c r="G7" s="229"/>
      <c r="H7" s="64" t="s">
        <v>25</v>
      </c>
      <c r="I7" s="58" t="s">
        <v>12</v>
      </c>
      <c r="J7" s="230" t="s">
        <v>4</v>
      </c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43"/>
      <c r="W7" s="43"/>
    </row>
    <row r="8" spans="1:23" x14ac:dyDescent="0.2">
      <c r="A8" s="113">
        <v>1</v>
      </c>
      <c r="B8" s="44">
        <v>2</v>
      </c>
      <c r="C8" s="44">
        <v>3</v>
      </c>
      <c r="D8" s="44">
        <v>4</v>
      </c>
      <c r="E8" s="231">
        <v>5</v>
      </c>
      <c r="F8" s="231"/>
      <c r="G8" s="231"/>
      <c r="H8" s="37">
        <v>6</v>
      </c>
      <c r="I8" s="44">
        <v>7</v>
      </c>
      <c r="J8" s="36">
        <v>8</v>
      </c>
      <c r="K8" s="36">
        <v>9</v>
      </c>
      <c r="L8" s="36">
        <v>10</v>
      </c>
      <c r="M8" s="36">
        <v>11</v>
      </c>
      <c r="N8" s="36">
        <v>12</v>
      </c>
      <c r="O8" s="36">
        <v>13</v>
      </c>
      <c r="P8" s="36">
        <v>14</v>
      </c>
      <c r="Q8" s="36">
        <v>15</v>
      </c>
      <c r="R8" s="36">
        <v>16</v>
      </c>
      <c r="S8" s="14">
        <v>17</v>
      </c>
      <c r="T8" s="14">
        <v>18</v>
      </c>
      <c r="U8" s="14">
        <v>19</v>
      </c>
      <c r="V8" s="43"/>
      <c r="W8" s="43"/>
    </row>
    <row r="9" spans="1:23" x14ac:dyDescent="0.25">
      <c r="A9" s="113">
        <v>2</v>
      </c>
      <c r="B9" s="16"/>
      <c r="C9" s="202" t="s">
        <v>895</v>
      </c>
      <c r="D9" s="7"/>
      <c r="E9" s="17"/>
      <c r="F9" s="7"/>
      <c r="G9" s="7"/>
      <c r="H9" s="139"/>
      <c r="I9" s="109"/>
      <c r="J9" s="18" t="s">
        <v>26</v>
      </c>
      <c r="K9" s="18" t="s">
        <v>27</v>
      </c>
      <c r="L9" s="18" t="s">
        <v>28</v>
      </c>
      <c r="M9" s="18" t="s">
        <v>29</v>
      </c>
      <c r="N9" s="18" t="s">
        <v>28</v>
      </c>
      <c r="O9" s="18" t="s">
        <v>26</v>
      </c>
      <c r="P9" s="18" t="s">
        <v>26</v>
      </c>
      <c r="Q9" s="18" t="s">
        <v>29</v>
      </c>
      <c r="R9" s="18" t="s">
        <v>30</v>
      </c>
      <c r="S9" s="18" t="s">
        <v>31</v>
      </c>
      <c r="T9" s="18" t="s">
        <v>32</v>
      </c>
      <c r="U9" s="18" t="s">
        <v>33</v>
      </c>
      <c r="V9" s="43"/>
      <c r="W9" s="43"/>
    </row>
    <row r="10" spans="1:23" s="123" customFormat="1" x14ac:dyDescent="0.25">
      <c r="A10" s="113">
        <v>3</v>
      </c>
      <c r="B10" s="203" t="s">
        <v>99</v>
      </c>
      <c r="C10" s="167" t="s">
        <v>102</v>
      </c>
      <c r="D10" s="169"/>
      <c r="E10" s="168"/>
      <c r="F10" s="169"/>
      <c r="G10" s="169"/>
      <c r="H10" s="170">
        <f>H11+H33+H63+H93+H122+H145+H168+H190+H222+H275+H307+H353+H388+H426</f>
        <v>16035000</v>
      </c>
      <c r="I10" s="172" t="s">
        <v>40</v>
      </c>
      <c r="J10" s="171"/>
      <c r="K10" s="214">
        <f>SUM(K11:K435)</f>
        <v>62</v>
      </c>
      <c r="L10" s="214"/>
      <c r="M10" s="214">
        <f t="shared" ref="M10:S10" si="0">SUM(M11:M435)</f>
        <v>4</v>
      </c>
      <c r="N10" s="214">
        <f t="shared" si="0"/>
        <v>1</v>
      </c>
      <c r="O10" s="214"/>
      <c r="P10" s="214">
        <f t="shared" si="0"/>
        <v>2</v>
      </c>
      <c r="Q10" s="214">
        <f t="shared" si="0"/>
        <v>2</v>
      </c>
      <c r="R10" s="214"/>
      <c r="S10" s="214">
        <f t="shared" si="0"/>
        <v>4</v>
      </c>
      <c r="T10" s="214"/>
      <c r="U10" s="214"/>
      <c r="V10" s="122"/>
      <c r="W10" s="122"/>
    </row>
    <row r="11" spans="1:23" s="156" customFormat="1" x14ac:dyDescent="0.25">
      <c r="A11" s="113">
        <v>4</v>
      </c>
      <c r="B11" s="163" t="s">
        <v>99</v>
      </c>
      <c r="C11" s="158" t="s">
        <v>580</v>
      </c>
      <c r="D11" s="160" t="s">
        <v>540</v>
      </c>
      <c r="E11" s="159"/>
      <c r="F11" s="160"/>
      <c r="G11" s="160"/>
      <c r="H11" s="161">
        <f>SUM(H12:H32)</f>
        <v>650000</v>
      </c>
      <c r="I11" s="165" t="s">
        <v>40</v>
      </c>
      <c r="J11" s="216"/>
      <c r="K11" s="206"/>
      <c r="L11" s="216"/>
      <c r="M11" s="216"/>
      <c r="N11" s="216"/>
      <c r="O11" s="216"/>
      <c r="P11" s="206"/>
      <c r="Q11" s="216"/>
      <c r="R11" s="216"/>
      <c r="S11" s="206">
        <v>1</v>
      </c>
      <c r="T11" s="216"/>
      <c r="U11" s="216"/>
      <c r="V11" s="155"/>
      <c r="W11" s="155"/>
    </row>
    <row r="12" spans="1:23" s="156" customFormat="1" x14ac:dyDescent="0.25">
      <c r="A12" s="113">
        <v>5</v>
      </c>
      <c r="B12" s="204"/>
      <c r="C12" s="157" t="s">
        <v>106</v>
      </c>
      <c r="D12" s="62"/>
      <c r="E12" s="153">
        <v>70</v>
      </c>
      <c r="F12" s="62" t="s">
        <v>129</v>
      </c>
      <c r="G12" s="62">
        <v>150</v>
      </c>
      <c r="H12" s="139">
        <f>G12*E12</f>
        <v>10500</v>
      </c>
      <c r="I12" s="140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155"/>
      <c r="W12" s="155"/>
    </row>
    <row r="13" spans="1:23" s="156" customFormat="1" x14ac:dyDescent="0.25">
      <c r="A13" s="113">
        <v>6</v>
      </c>
      <c r="B13" s="204"/>
      <c r="C13" s="157" t="s">
        <v>581</v>
      </c>
      <c r="D13" s="62"/>
      <c r="E13" s="153">
        <v>3</v>
      </c>
      <c r="F13" s="62" t="s">
        <v>309</v>
      </c>
      <c r="G13" s="62">
        <v>2000</v>
      </c>
      <c r="H13" s="139">
        <f t="shared" ref="H13:H32" si="1">G13*E13</f>
        <v>6000</v>
      </c>
      <c r="I13" s="140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155"/>
      <c r="W13" s="155"/>
    </row>
    <row r="14" spans="1:23" s="156" customFormat="1" x14ac:dyDescent="0.25">
      <c r="A14" s="113">
        <v>7</v>
      </c>
      <c r="B14" s="204"/>
      <c r="C14" s="157" t="s">
        <v>108</v>
      </c>
      <c r="D14" s="62"/>
      <c r="E14" s="153">
        <v>70</v>
      </c>
      <c r="F14" s="62" t="s">
        <v>129</v>
      </c>
      <c r="G14" s="62">
        <v>150</v>
      </c>
      <c r="H14" s="139">
        <f t="shared" si="1"/>
        <v>10500</v>
      </c>
      <c r="I14" s="140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155"/>
      <c r="W14" s="155"/>
    </row>
    <row r="15" spans="1:23" s="156" customFormat="1" x14ac:dyDescent="0.25">
      <c r="A15" s="113">
        <v>8</v>
      </c>
      <c r="B15" s="204"/>
      <c r="C15" s="157" t="s">
        <v>582</v>
      </c>
      <c r="D15" s="62"/>
      <c r="E15" s="153">
        <v>4</v>
      </c>
      <c r="F15" s="62" t="s">
        <v>129</v>
      </c>
      <c r="G15" s="62">
        <v>2000</v>
      </c>
      <c r="H15" s="139">
        <f t="shared" si="1"/>
        <v>8000</v>
      </c>
      <c r="I15" s="140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155"/>
      <c r="W15" s="155"/>
    </row>
    <row r="16" spans="1:23" s="156" customFormat="1" x14ac:dyDescent="0.25">
      <c r="A16" s="113">
        <v>9</v>
      </c>
      <c r="B16" s="204"/>
      <c r="C16" s="157" t="s">
        <v>110</v>
      </c>
      <c r="D16" s="62"/>
      <c r="E16" s="153">
        <v>6</v>
      </c>
      <c r="F16" s="62" t="s">
        <v>592</v>
      </c>
      <c r="G16" s="62">
        <v>200</v>
      </c>
      <c r="H16" s="139">
        <f t="shared" si="1"/>
        <v>1200</v>
      </c>
      <c r="I16" s="140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155"/>
      <c r="W16" s="155"/>
    </row>
    <row r="17" spans="1:23" s="156" customFormat="1" x14ac:dyDescent="0.25">
      <c r="A17" s="113">
        <v>10</v>
      </c>
      <c r="B17" s="204"/>
      <c r="C17" s="157" t="s">
        <v>111</v>
      </c>
      <c r="D17" s="62"/>
      <c r="E17" s="153">
        <v>5</v>
      </c>
      <c r="F17" s="62" t="s">
        <v>592</v>
      </c>
      <c r="G17" s="62">
        <v>90</v>
      </c>
      <c r="H17" s="139">
        <f t="shared" si="1"/>
        <v>450</v>
      </c>
      <c r="I17" s="140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155"/>
      <c r="W17" s="155"/>
    </row>
    <row r="18" spans="1:23" s="156" customFormat="1" x14ac:dyDescent="0.25">
      <c r="A18" s="113">
        <v>11</v>
      </c>
      <c r="B18" s="204"/>
      <c r="C18" s="157" t="s">
        <v>113</v>
      </c>
      <c r="D18" s="62"/>
      <c r="E18" s="153">
        <v>5</v>
      </c>
      <c r="F18" s="62" t="s">
        <v>129</v>
      </c>
      <c r="G18" s="62">
        <v>600</v>
      </c>
      <c r="H18" s="139">
        <f t="shared" si="1"/>
        <v>3000</v>
      </c>
      <c r="I18" s="140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155"/>
      <c r="W18" s="155"/>
    </row>
    <row r="19" spans="1:23" s="156" customFormat="1" x14ac:dyDescent="0.25">
      <c r="A19" s="113">
        <v>12</v>
      </c>
      <c r="B19" s="204"/>
      <c r="C19" s="157" t="s">
        <v>114</v>
      </c>
      <c r="D19" s="62"/>
      <c r="E19" s="153">
        <v>10</v>
      </c>
      <c r="F19" s="62" t="s">
        <v>133</v>
      </c>
      <c r="G19" s="62">
        <v>80</v>
      </c>
      <c r="H19" s="139">
        <f t="shared" si="1"/>
        <v>800</v>
      </c>
      <c r="I19" s="140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155"/>
      <c r="W19" s="155"/>
    </row>
    <row r="20" spans="1:23" s="156" customFormat="1" x14ac:dyDescent="0.25">
      <c r="A20" s="113">
        <v>13</v>
      </c>
      <c r="B20" s="204"/>
      <c r="C20" s="157" t="s">
        <v>116</v>
      </c>
      <c r="D20" s="62"/>
      <c r="E20" s="153">
        <v>70</v>
      </c>
      <c r="F20" s="62" t="s">
        <v>129</v>
      </c>
      <c r="G20" s="62">
        <v>45</v>
      </c>
      <c r="H20" s="139">
        <f t="shared" si="1"/>
        <v>3150</v>
      </c>
      <c r="I20" s="140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155"/>
      <c r="W20" s="155"/>
    </row>
    <row r="21" spans="1:23" s="156" customFormat="1" x14ac:dyDescent="0.25">
      <c r="A21" s="113">
        <v>14</v>
      </c>
      <c r="B21" s="204"/>
      <c r="C21" s="157" t="s">
        <v>118</v>
      </c>
      <c r="D21" s="62"/>
      <c r="E21" s="153">
        <v>70</v>
      </c>
      <c r="F21" s="62" t="s">
        <v>129</v>
      </c>
      <c r="G21" s="62">
        <v>50</v>
      </c>
      <c r="H21" s="139">
        <f t="shared" si="1"/>
        <v>3500</v>
      </c>
      <c r="I21" s="140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155"/>
      <c r="W21" s="155"/>
    </row>
    <row r="22" spans="1:23" s="156" customFormat="1" x14ac:dyDescent="0.25">
      <c r="A22" s="113">
        <v>15</v>
      </c>
      <c r="B22" s="204"/>
      <c r="C22" s="157" t="s">
        <v>119</v>
      </c>
      <c r="D22" s="62"/>
      <c r="E22" s="153">
        <v>6</v>
      </c>
      <c r="F22" s="62" t="s">
        <v>592</v>
      </c>
      <c r="G22" s="62">
        <v>155</v>
      </c>
      <c r="H22" s="139">
        <f t="shared" si="1"/>
        <v>930</v>
      </c>
      <c r="I22" s="140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155"/>
      <c r="W22" s="155"/>
    </row>
    <row r="23" spans="1:23" s="156" customFormat="1" x14ac:dyDescent="0.25">
      <c r="A23" s="113">
        <v>16</v>
      </c>
      <c r="B23" s="204"/>
      <c r="C23" s="157" t="s">
        <v>138</v>
      </c>
      <c r="D23" s="62"/>
      <c r="E23" s="153">
        <v>1</v>
      </c>
      <c r="F23" s="62" t="s">
        <v>147</v>
      </c>
      <c r="G23" s="62">
        <v>11720</v>
      </c>
      <c r="H23" s="139">
        <f t="shared" si="1"/>
        <v>11720</v>
      </c>
      <c r="I23" s="140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155"/>
      <c r="W23" s="155"/>
    </row>
    <row r="24" spans="1:23" s="156" customFormat="1" x14ac:dyDescent="0.25">
      <c r="A24" s="113">
        <v>17</v>
      </c>
      <c r="B24" s="204"/>
      <c r="C24" s="157" t="s">
        <v>150</v>
      </c>
      <c r="D24" s="62"/>
      <c r="E24" s="153">
        <v>5</v>
      </c>
      <c r="F24" s="62" t="s">
        <v>156</v>
      </c>
      <c r="G24" s="62">
        <v>5000</v>
      </c>
      <c r="H24" s="139">
        <f t="shared" si="1"/>
        <v>25000</v>
      </c>
      <c r="I24" s="140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155"/>
      <c r="W24" s="155"/>
    </row>
    <row r="25" spans="1:23" s="156" customFormat="1" x14ac:dyDescent="0.25">
      <c r="A25" s="113">
        <v>18</v>
      </c>
      <c r="B25" s="204"/>
      <c r="C25" s="157" t="s">
        <v>151</v>
      </c>
      <c r="D25" s="62"/>
      <c r="E25" s="153">
        <v>1</v>
      </c>
      <c r="F25" s="62" t="s">
        <v>147</v>
      </c>
      <c r="G25" s="62">
        <v>33250</v>
      </c>
      <c r="H25" s="139">
        <f t="shared" si="1"/>
        <v>33250</v>
      </c>
      <c r="I25" s="140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155"/>
      <c r="W25" s="155"/>
    </row>
    <row r="26" spans="1:23" s="156" customFormat="1" x14ac:dyDescent="0.25">
      <c r="A26" s="113">
        <v>19</v>
      </c>
      <c r="B26" s="204"/>
      <c r="C26" s="157" t="s">
        <v>128</v>
      </c>
      <c r="D26" s="62"/>
      <c r="E26" s="153">
        <v>70</v>
      </c>
      <c r="F26" s="62" t="s">
        <v>135</v>
      </c>
      <c r="G26" s="62">
        <v>120</v>
      </c>
      <c r="H26" s="139">
        <f>G26*E26*5</f>
        <v>42000</v>
      </c>
      <c r="I26" s="140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155"/>
      <c r="W26" s="155"/>
    </row>
    <row r="27" spans="1:23" s="156" customFormat="1" x14ac:dyDescent="0.25">
      <c r="A27" s="113">
        <v>20</v>
      </c>
      <c r="B27" s="204"/>
      <c r="C27" s="157" t="s">
        <v>595</v>
      </c>
      <c r="D27" s="62"/>
      <c r="E27" s="153">
        <v>70</v>
      </c>
      <c r="F27" s="62" t="s">
        <v>135</v>
      </c>
      <c r="G27" s="62">
        <v>180</v>
      </c>
      <c r="H27" s="139">
        <f t="shared" ref="H27:H28" si="2">G27*E27*5</f>
        <v>63000</v>
      </c>
      <c r="I27" s="140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155"/>
      <c r="W27" s="155"/>
    </row>
    <row r="28" spans="1:23" s="156" customFormat="1" x14ac:dyDescent="0.25">
      <c r="A28" s="113">
        <v>21</v>
      </c>
      <c r="B28" s="204"/>
      <c r="C28" s="157" t="s">
        <v>596</v>
      </c>
      <c r="D28" s="62"/>
      <c r="E28" s="153">
        <v>70</v>
      </c>
      <c r="F28" s="62" t="s">
        <v>135</v>
      </c>
      <c r="G28" s="62">
        <v>120</v>
      </c>
      <c r="H28" s="139">
        <f t="shared" si="2"/>
        <v>42000</v>
      </c>
      <c r="I28" s="140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155"/>
      <c r="W28" s="155"/>
    </row>
    <row r="29" spans="1:23" s="156" customFormat="1" x14ac:dyDescent="0.25">
      <c r="A29" s="113">
        <v>22</v>
      </c>
      <c r="B29" s="204"/>
      <c r="C29" s="157" t="s">
        <v>123</v>
      </c>
      <c r="D29" s="62"/>
      <c r="E29" s="153">
        <v>90</v>
      </c>
      <c r="F29" s="62" t="s">
        <v>135</v>
      </c>
      <c r="G29" s="62">
        <v>350</v>
      </c>
      <c r="H29" s="139">
        <f>G29*E29*5</f>
        <v>157500</v>
      </c>
      <c r="I29" s="140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155"/>
      <c r="W29" s="155"/>
    </row>
    <row r="30" spans="1:23" s="156" customFormat="1" x14ac:dyDescent="0.25">
      <c r="A30" s="113">
        <v>23</v>
      </c>
      <c r="B30" s="204"/>
      <c r="C30" s="157" t="s">
        <v>591</v>
      </c>
      <c r="D30" s="62"/>
      <c r="E30" s="153">
        <v>90</v>
      </c>
      <c r="F30" s="62" t="s">
        <v>135</v>
      </c>
      <c r="G30" s="62">
        <v>350</v>
      </c>
      <c r="H30" s="139">
        <f>G30*E30*5</f>
        <v>157500</v>
      </c>
      <c r="I30" s="140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155"/>
      <c r="W30" s="155"/>
    </row>
    <row r="31" spans="1:23" s="156" customFormat="1" x14ac:dyDescent="0.25">
      <c r="A31" s="113">
        <v>24</v>
      </c>
      <c r="B31" s="204"/>
      <c r="C31" s="157" t="s">
        <v>125</v>
      </c>
      <c r="D31" s="62"/>
      <c r="E31" s="153">
        <v>10</v>
      </c>
      <c r="F31" s="62" t="s">
        <v>135</v>
      </c>
      <c r="G31" s="62">
        <v>4500</v>
      </c>
      <c r="H31" s="139">
        <f t="shared" si="1"/>
        <v>45000</v>
      </c>
      <c r="I31" s="140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155"/>
      <c r="W31" s="155"/>
    </row>
    <row r="32" spans="1:23" s="156" customFormat="1" x14ac:dyDescent="0.25">
      <c r="A32" s="113">
        <v>25</v>
      </c>
      <c r="B32" s="204"/>
      <c r="C32" s="157" t="s">
        <v>127</v>
      </c>
      <c r="D32" s="62"/>
      <c r="E32" s="153">
        <v>1</v>
      </c>
      <c r="F32" s="62" t="s">
        <v>147</v>
      </c>
      <c r="G32" s="62">
        <v>25000</v>
      </c>
      <c r="H32" s="139">
        <f t="shared" si="1"/>
        <v>25000</v>
      </c>
      <c r="I32" s="140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155"/>
      <c r="W32" s="155"/>
    </row>
    <row r="33" spans="1:23" s="156" customFormat="1" ht="25.5" x14ac:dyDescent="0.25">
      <c r="A33" s="113">
        <v>26</v>
      </c>
      <c r="B33" s="163" t="s">
        <v>99</v>
      </c>
      <c r="C33" s="158" t="s">
        <v>577</v>
      </c>
      <c r="D33" s="160" t="s">
        <v>540</v>
      </c>
      <c r="E33" s="159"/>
      <c r="F33" s="160"/>
      <c r="G33" s="160"/>
      <c r="H33" s="161">
        <f>SUM(H34:H62)</f>
        <v>650000</v>
      </c>
      <c r="I33" s="165" t="s">
        <v>40</v>
      </c>
      <c r="J33" s="216"/>
      <c r="K33" s="206">
        <v>1</v>
      </c>
      <c r="L33" s="216"/>
      <c r="M33" s="206"/>
      <c r="N33" s="216"/>
      <c r="O33" s="216"/>
      <c r="P33" s="216"/>
      <c r="Q33" s="216"/>
      <c r="R33" s="216"/>
      <c r="S33" s="216"/>
      <c r="T33" s="216"/>
      <c r="U33" s="216"/>
      <c r="V33" s="155"/>
      <c r="W33" s="155"/>
    </row>
    <row r="34" spans="1:23" s="156" customFormat="1" x14ac:dyDescent="0.25">
      <c r="A34" s="113">
        <v>27</v>
      </c>
      <c r="B34" s="204"/>
      <c r="C34" s="157" t="s">
        <v>106</v>
      </c>
      <c r="D34" s="62"/>
      <c r="E34" s="153">
        <v>85</v>
      </c>
      <c r="F34" s="62" t="s">
        <v>129</v>
      </c>
      <c r="G34" s="62">
        <v>150</v>
      </c>
      <c r="H34" s="139">
        <f>G34*E34</f>
        <v>12750</v>
      </c>
      <c r="I34" s="140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155"/>
      <c r="W34" s="155"/>
    </row>
    <row r="35" spans="1:23" s="156" customFormat="1" x14ac:dyDescent="0.25">
      <c r="A35" s="113">
        <v>28</v>
      </c>
      <c r="B35" s="204"/>
      <c r="C35" s="157" t="s">
        <v>581</v>
      </c>
      <c r="D35" s="62"/>
      <c r="E35" s="153">
        <v>3</v>
      </c>
      <c r="F35" s="62" t="s">
        <v>309</v>
      </c>
      <c r="G35" s="62">
        <v>2000</v>
      </c>
      <c r="H35" s="139">
        <f t="shared" ref="H35:H62" si="3">G35*E35</f>
        <v>6000</v>
      </c>
      <c r="I35" s="140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155"/>
      <c r="W35" s="155"/>
    </row>
    <row r="36" spans="1:23" s="156" customFormat="1" x14ac:dyDescent="0.25">
      <c r="A36" s="113">
        <v>29</v>
      </c>
      <c r="B36" s="204"/>
      <c r="C36" s="157" t="s">
        <v>108</v>
      </c>
      <c r="D36" s="62"/>
      <c r="E36" s="153">
        <v>85</v>
      </c>
      <c r="F36" s="62" t="s">
        <v>129</v>
      </c>
      <c r="G36" s="62">
        <v>150</v>
      </c>
      <c r="H36" s="139">
        <f t="shared" si="3"/>
        <v>12750</v>
      </c>
      <c r="I36" s="140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155"/>
      <c r="W36" s="155"/>
    </row>
    <row r="37" spans="1:23" s="156" customFormat="1" x14ac:dyDescent="0.25">
      <c r="A37" s="113">
        <v>30</v>
      </c>
      <c r="B37" s="204"/>
      <c r="C37" s="157" t="s">
        <v>582</v>
      </c>
      <c r="D37" s="62"/>
      <c r="E37" s="153">
        <v>9</v>
      </c>
      <c r="F37" s="62" t="s">
        <v>129</v>
      </c>
      <c r="G37" s="62">
        <v>2500</v>
      </c>
      <c r="H37" s="139">
        <f t="shared" si="3"/>
        <v>22500</v>
      </c>
      <c r="I37" s="140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155"/>
      <c r="W37" s="155"/>
    </row>
    <row r="38" spans="1:23" s="156" customFormat="1" x14ac:dyDescent="0.25">
      <c r="A38" s="113">
        <v>31</v>
      </c>
      <c r="B38" s="204"/>
      <c r="C38" s="157" t="s">
        <v>110</v>
      </c>
      <c r="D38" s="62"/>
      <c r="E38" s="153">
        <v>6</v>
      </c>
      <c r="F38" s="62" t="s">
        <v>592</v>
      </c>
      <c r="G38" s="62">
        <v>200</v>
      </c>
      <c r="H38" s="139">
        <f t="shared" si="3"/>
        <v>1200</v>
      </c>
      <c r="I38" s="140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155"/>
      <c r="W38" s="155"/>
    </row>
    <row r="39" spans="1:23" s="156" customFormat="1" x14ac:dyDescent="0.25">
      <c r="A39" s="113">
        <v>32</v>
      </c>
      <c r="B39" s="204"/>
      <c r="C39" s="157" t="s">
        <v>111</v>
      </c>
      <c r="D39" s="62"/>
      <c r="E39" s="153">
        <v>5</v>
      </c>
      <c r="F39" s="62" t="s">
        <v>592</v>
      </c>
      <c r="G39" s="62">
        <v>90</v>
      </c>
      <c r="H39" s="139">
        <f t="shared" si="3"/>
        <v>450</v>
      </c>
      <c r="I39" s="140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155"/>
      <c r="W39" s="155"/>
    </row>
    <row r="40" spans="1:23" s="156" customFormat="1" x14ac:dyDescent="0.25">
      <c r="A40" s="113">
        <v>33</v>
      </c>
      <c r="B40" s="204"/>
      <c r="C40" s="157" t="s">
        <v>113</v>
      </c>
      <c r="D40" s="62"/>
      <c r="E40" s="153">
        <v>5</v>
      </c>
      <c r="F40" s="62" t="s">
        <v>129</v>
      </c>
      <c r="G40" s="62">
        <v>600</v>
      </c>
      <c r="H40" s="139">
        <f t="shared" si="3"/>
        <v>3000</v>
      </c>
      <c r="I40" s="140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155"/>
      <c r="W40" s="155"/>
    </row>
    <row r="41" spans="1:23" s="156" customFormat="1" x14ac:dyDescent="0.25">
      <c r="A41" s="113">
        <v>34</v>
      </c>
      <c r="B41" s="204"/>
      <c r="C41" s="157" t="s">
        <v>114</v>
      </c>
      <c r="D41" s="62"/>
      <c r="E41" s="153">
        <v>10</v>
      </c>
      <c r="F41" s="62" t="s">
        <v>133</v>
      </c>
      <c r="G41" s="62">
        <v>80</v>
      </c>
      <c r="H41" s="139">
        <f t="shared" si="3"/>
        <v>800</v>
      </c>
      <c r="I41" s="140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155"/>
      <c r="W41" s="155"/>
    </row>
    <row r="42" spans="1:23" s="156" customFormat="1" x14ac:dyDescent="0.25">
      <c r="A42" s="113">
        <v>35</v>
      </c>
      <c r="B42" s="204"/>
      <c r="C42" s="157" t="s">
        <v>116</v>
      </c>
      <c r="D42" s="62"/>
      <c r="E42" s="153">
        <v>85</v>
      </c>
      <c r="F42" s="62" t="s">
        <v>129</v>
      </c>
      <c r="G42" s="62">
        <v>45</v>
      </c>
      <c r="H42" s="139">
        <f t="shared" si="3"/>
        <v>3825</v>
      </c>
      <c r="I42" s="140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155"/>
      <c r="W42" s="155"/>
    </row>
    <row r="43" spans="1:23" s="156" customFormat="1" x14ac:dyDescent="0.25">
      <c r="A43" s="113">
        <v>36</v>
      </c>
      <c r="B43" s="204"/>
      <c r="C43" s="157" t="s">
        <v>118</v>
      </c>
      <c r="D43" s="62"/>
      <c r="E43" s="153">
        <v>85</v>
      </c>
      <c r="F43" s="62" t="s">
        <v>129</v>
      </c>
      <c r="G43" s="62">
        <v>50</v>
      </c>
      <c r="H43" s="139">
        <f t="shared" si="3"/>
        <v>4250</v>
      </c>
      <c r="I43" s="140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155"/>
      <c r="W43" s="155"/>
    </row>
    <row r="44" spans="1:23" s="156" customFormat="1" x14ac:dyDescent="0.25">
      <c r="A44" s="113">
        <v>37</v>
      </c>
      <c r="B44" s="204"/>
      <c r="C44" s="157" t="s">
        <v>119</v>
      </c>
      <c r="D44" s="62"/>
      <c r="E44" s="153">
        <v>6</v>
      </c>
      <c r="F44" s="62" t="s">
        <v>592</v>
      </c>
      <c r="G44" s="62">
        <v>155</v>
      </c>
      <c r="H44" s="139">
        <f t="shared" si="3"/>
        <v>930</v>
      </c>
      <c r="I44" s="140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155"/>
      <c r="W44" s="155"/>
    </row>
    <row r="45" spans="1:23" s="156" customFormat="1" x14ac:dyDescent="0.25">
      <c r="A45" s="113">
        <v>38</v>
      </c>
      <c r="B45" s="204"/>
      <c r="C45" s="157" t="s">
        <v>138</v>
      </c>
      <c r="D45" s="62"/>
      <c r="E45" s="153">
        <v>1</v>
      </c>
      <c r="F45" s="62" t="s">
        <v>147</v>
      </c>
      <c r="G45" s="62">
        <v>5000</v>
      </c>
      <c r="H45" s="139">
        <f t="shared" si="3"/>
        <v>5000</v>
      </c>
      <c r="I45" s="140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155"/>
      <c r="W45" s="155"/>
    </row>
    <row r="46" spans="1:23" s="156" customFormat="1" x14ac:dyDescent="0.25">
      <c r="A46" s="113">
        <v>39</v>
      </c>
      <c r="B46" s="204"/>
      <c r="C46" s="157" t="s">
        <v>583</v>
      </c>
      <c r="D46" s="62"/>
      <c r="E46" s="153"/>
      <c r="F46" s="62"/>
      <c r="G46" s="62"/>
      <c r="H46" s="139">
        <f t="shared" si="3"/>
        <v>0</v>
      </c>
      <c r="I46" s="140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155"/>
      <c r="W46" s="155"/>
    </row>
    <row r="47" spans="1:23" s="156" customFormat="1" x14ac:dyDescent="0.25">
      <c r="A47" s="113">
        <v>40</v>
      </c>
      <c r="B47" s="204"/>
      <c r="C47" s="157" t="s">
        <v>584</v>
      </c>
      <c r="D47" s="62"/>
      <c r="E47" s="153">
        <v>30</v>
      </c>
      <c r="F47" s="62" t="s">
        <v>135</v>
      </c>
      <c r="G47" s="62">
        <v>150</v>
      </c>
      <c r="H47" s="139">
        <f>G47*E47*3</f>
        <v>13500</v>
      </c>
      <c r="I47" s="140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155"/>
      <c r="W47" s="155"/>
    </row>
    <row r="48" spans="1:23" s="156" customFormat="1" x14ac:dyDescent="0.25">
      <c r="A48" s="113">
        <v>41</v>
      </c>
      <c r="B48" s="204"/>
      <c r="C48" s="157" t="s">
        <v>585</v>
      </c>
      <c r="D48" s="62"/>
      <c r="E48" s="153">
        <v>30</v>
      </c>
      <c r="F48" s="62" t="s">
        <v>135</v>
      </c>
      <c r="G48" s="62">
        <v>180</v>
      </c>
      <c r="H48" s="139">
        <f t="shared" ref="H48:H49" si="4">G48*E48*3</f>
        <v>16200</v>
      </c>
      <c r="I48" s="140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155"/>
      <c r="W48" s="155"/>
    </row>
    <row r="49" spans="1:23" s="156" customFormat="1" x14ac:dyDescent="0.25">
      <c r="A49" s="113">
        <v>42</v>
      </c>
      <c r="B49" s="204"/>
      <c r="C49" s="157" t="s">
        <v>586</v>
      </c>
      <c r="D49" s="62"/>
      <c r="E49" s="153">
        <v>30</v>
      </c>
      <c r="F49" s="62" t="s">
        <v>135</v>
      </c>
      <c r="G49" s="62">
        <v>180</v>
      </c>
      <c r="H49" s="139">
        <f t="shared" si="4"/>
        <v>16200</v>
      </c>
      <c r="I49" s="140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155"/>
      <c r="W49" s="155"/>
    </row>
    <row r="50" spans="1:23" s="156" customFormat="1" x14ac:dyDescent="0.25">
      <c r="A50" s="113">
        <v>43</v>
      </c>
      <c r="B50" s="204"/>
      <c r="C50" s="157" t="s">
        <v>587</v>
      </c>
      <c r="D50" s="62"/>
      <c r="E50" s="153"/>
      <c r="F50" s="62"/>
      <c r="G50" s="62"/>
      <c r="H50" s="139">
        <f t="shared" si="3"/>
        <v>0</v>
      </c>
      <c r="I50" s="140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217"/>
      <c r="V50" s="155"/>
      <c r="W50" s="155"/>
    </row>
    <row r="51" spans="1:23" s="156" customFormat="1" x14ac:dyDescent="0.25">
      <c r="A51" s="113">
        <v>44</v>
      </c>
      <c r="B51" s="204"/>
      <c r="C51" s="157" t="s">
        <v>584</v>
      </c>
      <c r="D51" s="62"/>
      <c r="E51" s="153">
        <v>85</v>
      </c>
      <c r="F51" s="62" t="s">
        <v>135</v>
      </c>
      <c r="G51" s="62">
        <v>150</v>
      </c>
      <c r="H51" s="139">
        <f>G51*E51*7</f>
        <v>89250</v>
      </c>
      <c r="I51" s="140"/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7"/>
      <c r="U51" s="217"/>
      <c r="V51" s="155"/>
      <c r="W51" s="155"/>
    </row>
    <row r="52" spans="1:23" s="156" customFormat="1" x14ac:dyDescent="0.25">
      <c r="A52" s="113">
        <v>45</v>
      </c>
      <c r="B52" s="204"/>
      <c r="C52" s="157" t="s">
        <v>588</v>
      </c>
      <c r="D52" s="62"/>
      <c r="E52" s="153">
        <v>85</v>
      </c>
      <c r="F52" s="62" t="s">
        <v>135</v>
      </c>
      <c r="G52" s="62">
        <v>120</v>
      </c>
      <c r="H52" s="139">
        <f t="shared" ref="H52:H55" si="5">G52*E52*7</f>
        <v>71400</v>
      </c>
      <c r="I52" s="140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155"/>
      <c r="W52" s="155"/>
    </row>
    <row r="53" spans="1:23" s="156" customFormat="1" x14ac:dyDescent="0.25">
      <c r="A53" s="113">
        <v>46</v>
      </c>
      <c r="B53" s="204"/>
      <c r="C53" s="157" t="s">
        <v>589</v>
      </c>
      <c r="D53" s="62"/>
      <c r="E53" s="153">
        <v>85</v>
      </c>
      <c r="F53" s="62" t="s">
        <v>135</v>
      </c>
      <c r="G53" s="62">
        <v>180</v>
      </c>
      <c r="H53" s="139">
        <f t="shared" si="5"/>
        <v>107100</v>
      </c>
      <c r="I53" s="140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  <c r="V53" s="155"/>
      <c r="W53" s="155"/>
    </row>
    <row r="54" spans="1:23" s="156" customFormat="1" x14ac:dyDescent="0.25">
      <c r="A54" s="113">
        <v>47</v>
      </c>
      <c r="B54" s="204"/>
      <c r="C54" s="157" t="s">
        <v>590</v>
      </c>
      <c r="D54" s="62"/>
      <c r="E54" s="153">
        <v>85</v>
      </c>
      <c r="F54" s="62" t="s">
        <v>135</v>
      </c>
      <c r="G54" s="62">
        <v>120</v>
      </c>
      <c r="H54" s="139">
        <f t="shared" si="5"/>
        <v>71400</v>
      </c>
      <c r="I54" s="140"/>
      <c r="J54" s="217"/>
      <c r="K54" s="217"/>
      <c r="L54" s="217"/>
      <c r="M54" s="217"/>
      <c r="N54" s="217"/>
      <c r="O54" s="217"/>
      <c r="P54" s="217"/>
      <c r="Q54" s="217"/>
      <c r="R54" s="217"/>
      <c r="S54" s="217"/>
      <c r="T54" s="217"/>
      <c r="U54" s="217"/>
      <c r="V54" s="155"/>
      <c r="W54" s="155"/>
    </row>
    <row r="55" spans="1:23" s="156" customFormat="1" x14ac:dyDescent="0.25">
      <c r="A55" s="113">
        <v>48</v>
      </c>
      <c r="B55" s="204"/>
      <c r="C55" s="157" t="s">
        <v>586</v>
      </c>
      <c r="D55" s="62"/>
      <c r="E55" s="153">
        <v>85</v>
      </c>
      <c r="F55" s="62" t="s">
        <v>135</v>
      </c>
      <c r="G55" s="62">
        <v>180</v>
      </c>
      <c r="H55" s="139">
        <f t="shared" si="5"/>
        <v>107100</v>
      </c>
      <c r="I55" s="140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155"/>
      <c r="W55" s="155"/>
    </row>
    <row r="56" spans="1:23" s="156" customFormat="1" x14ac:dyDescent="0.25">
      <c r="A56" s="113">
        <v>49</v>
      </c>
      <c r="B56" s="204"/>
      <c r="C56" s="157" t="s">
        <v>591</v>
      </c>
      <c r="D56" s="62"/>
      <c r="E56" s="153">
        <v>105</v>
      </c>
      <c r="F56" s="62" t="s">
        <v>135</v>
      </c>
      <c r="G56" s="62">
        <v>350</v>
      </c>
      <c r="H56" s="139">
        <f t="shared" si="3"/>
        <v>36750</v>
      </c>
      <c r="I56" s="140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155"/>
      <c r="W56" s="155"/>
    </row>
    <row r="57" spans="1:23" s="156" customFormat="1" x14ac:dyDescent="0.25">
      <c r="A57" s="113">
        <v>50</v>
      </c>
      <c r="B57" s="204"/>
      <c r="C57" s="157" t="s">
        <v>141</v>
      </c>
      <c r="D57" s="62"/>
      <c r="E57" s="153">
        <v>1</v>
      </c>
      <c r="F57" s="62" t="s">
        <v>593</v>
      </c>
      <c r="G57" s="62">
        <v>10000</v>
      </c>
      <c r="H57" s="139">
        <f t="shared" si="3"/>
        <v>10000</v>
      </c>
      <c r="I57" s="140"/>
      <c r="J57" s="217"/>
      <c r="K57" s="217"/>
      <c r="L57" s="217"/>
      <c r="M57" s="217"/>
      <c r="N57" s="217"/>
      <c r="O57" s="217"/>
      <c r="P57" s="217"/>
      <c r="Q57" s="217"/>
      <c r="R57" s="217"/>
      <c r="S57" s="217"/>
      <c r="T57" s="217"/>
      <c r="U57" s="217"/>
      <c r="V57" s="155"/>
      <c r="W57" s="155"/>
    </row>
    <row r="58" spans="1:23" s="156" customFormat="1" x14ac:dyDescent="0.25">
      <c r="A58" s="113">
        <v>51</v>
      </c>
      <c r="B58" s="204"/>
      <c r="C58" s="157" t="s">
        <v>142</v>
      </c>
      <c r="D58" s="62"/>
      <c r="E58" s="153">
        <v>1</v>
      </c>
      <c r="F58" s="62" t="s">
        <v>147</v>
      </c>
      <c r="G58" s="62">
        <v>4645</v>
      </c>
      <c r="H58" s="139">
        <f t="shared" si="3"/>
        <v>4645</v>
      </c>
      <c r="I58" s="140"/>
      <c r="J58" s="217"/>
      <c r="K58" s="217"/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155"/>
      <c r="W58" s="155"/>
    </row>
    <row r="59" spans="1:23" s="156" customFormat="1" x14ac:dyDescent="0.25">
      <c r="A59" s="113">
        <v>52</v>
      </c>
      <c r="B59" s="204"/>
      <c r="C59" s="157" t="s">
        <v>143</v>
      </c>
      <c r="D59" s="62"/>
      <c r="E59" s="153">
        <v>2</v>
      </c>
      <c r="F59" s="62" t="s">
        <v>147</v>
      </c>
      <c r="G59" s="62">
        <v>5000</v>
      </c>
      <c r="H59" s="139">
        <f t="shared" si="3"/>
        <v>10000</v>
      </c>
      <c r="I59" s="140"/>
      <c r="J59" s="217"/>
      <c r="K59" s="217"/>
      <c r="L59" s="217"/>
      <c r="M59" s="217"/>
      <c r="N59" s="217"/>
      <c r="O59" s="217"/>
      <c r="P59" s="217"/>
      <c r="Q59" s="217"/>
      <c r="R59" s="217"/>
      <c r="S59" s="217"/>
      <c r="T59" s="217"/>
      <c r="U59" s="217"/>
      <c r="V59" s="155"/>
      <c r="W59" s="155"/>
    </row>
    <row r="60" spans="1:23" s="156" customFormat="1" x14ac:dyDescent="0.25">
      <c r="A60" s="113">
        <v>53</v>
      </c>
      <c r="B60" s="204"/>
      <c r="C60" s="157" t="s">
        <v>144</v>
      </c>
      <c r="D60" s="62"/>
      <c r="E60" s="153">
        <v>1</v>
      </c>
      <c r="F60" s="62" t="s">
        <v>147</v>
      </c>
      <c r="G60" s="62">
        <v>3000</v>
      </c>
      <c r="H60" s="139">
        <f t="shared" si="3"/>
        <v>3000</v>
      </c>
      <c r="I60" s="140"/>
      <c r="J60" s="217"/>
      <c r="K60" s="217"/>
      <c r="L60" s="217"/>
      <c r="M60" s="217"/>
      <c r="N60" s="217"/>
      <c r="O60" s="217"/>
      <c r="P60" s="217"/>
      <c r="Q60" s="217"/>
      <c r="R60" s="217"/>
      <c r="S60" s="217"/>
      <c r="T60" s="217"/>
      <c r="U60" s="217"/>
      <c r="V60" s="155"/>
      <c r="W60" s="155"/>
    </row>
    <row r="61" spans="1:23" s="156" customFormat="1" x14ac:dyDescent="0.25">
      <c r="A61" s="113">
        <v>54</v>
      </c>
      <c r="B61" s="204"/>
      <c r="C61" s="157" t="s">
        <v>145</v>
      </c>
      <c r="D61" s="62"/>
      <c r="E61" s="153">
        <v>1</v>
      </c>
      <c r="F61" s="62" t="s">
        <v>593</v>
      </c>
      <c r="G61" s="62">
        <v>5000</v>
      </c>
      <c r="H61" s="139">
        <f t="shared" si="3"/>
        <v>5000</v>
      </c>
      <c r="I61" s="140"/>
      <c r="J61" s="217"/>
      <c r="K61" s="217"/>
      <c r="L61" s="217"/>
      <c r="M61" s="217"/>
      <c r="N61" s="217"/>
      <c r="O61" s="217"/>
      <c r="P61" s="217"/>
      <c r="Q61" s="217"/>
      <c r="R61" s="217"/>
      <c r="S61" s="217"/>
      <c r="T61" s="217"/>
      <c r="U61" s="217"/>
      <c r="V61" s="155"/>
      <c r="W61" s="155"/>
    </row>
    <row r="62" spans="1:23" s="156" customFormat="1" x14ac:dyDescent="0.25">
      <c r="A62" s="113">
        <v>55</v>
      </c>
      <c r="B62" s="204"/>
      <c r="C62" s="157" t="s">
        <v>146</v>
      </c>
      <c r="D62" s="62"/>
      <c r="E62" s="153">
        <v>1</v>
      </c>
      <c r="F62" s="62" t="s">
        <v>147</v>
      </c>
      <c r="G62" s="62">
        <v>15000</v>
      </c>
      <c r="H62" s="139">
        <f t="shared" si="3"/>
        <v>15000</v>
      </c>
      <c r="I62" s="140"/>
      <c r="J62" s="217"/>
      <c r="K62" s="217"/>
      <c r="L62" s="217"/>
      <c r="M62" s="217"/>
      <c r="N62" s="217"/>
      <c r="O62" s="217"/>
      <c r="P62" s="217"/>
      <c r="Q62" s="217"/>
      <c r="R62" s="217"/>
      <c r="S62" s="217"/>
      <c r="T62" s="217"/>
      <c r="U62" s="217"/>
      <c r="V62" s="155"/>
      <c r="W62" s="155"/>
    </row>
    <row r="63" spans="1:23" s="156" customFormat="1" ht="25.5" x14ac:dyDescent="0.25">
      <c r="A63" s="113">
        <v>56</v>
      </c>
      <c r="B63" s="163" t="s">
        <v>99</v>
      </c>
      <c r="C63" s="158" t="s">
        <v>579</v>
      </c>
      <c r="D63" s="160" t="s">
        <v>540</v>
      </c>
      <c r="E63" s="159"/>
      <c r="F63" s="160"/>
      <c r="G63" s="160"/>
      <c r="H63" s="161">
        <f>SUM(H64:H92)</f>
        <v>650000</v>
      </c>
      <c r="I63" s="165" t="s">
        <v>40</v>
      </c>
      <c r="J63" s="216"/>
      <c r="K63" s="206"/>
      <c r="L63" s="216"/>
      <c r="M63" s="206">
        <v>1</v>
      </c>
      <c r="N63" s="216"/>
      <c r="O63" s="216"/>
      <c r="P63" s="216"/>
      <c r="Q63" s="216"/>
      <c r="R63" s="216"/>
      <c r="S63" s="216"/>
      <c r="T63" s="216"/>
      <c r="U63" s="216"/>
      <c r="V63" s="155"/>
      <c r="W63" s="155"/>
    </row>
    <row r="64" spans="1:23" s="156" customFormat="1" x14ac:dyDescent="0.25">
      <c r="A64" s="113">
        <v>57</v>
      </c>
      <c r="B64" s="204"/>
      <c r="C64" s="157" t="s">
        <v>106</v>
      </c>
      <c r="D64" s="62"/>
      <c r="E64" s="153">
        <v>85</v>
      </c>
      <c r="F64" s="62" t="s">
        <v>129</v>
      </c>
      <c r="G64" s="62">
        <v>150</v>
      </c>
      <c r="H64" s="139">
        <f>G64*E64</f>
        <v>12750</v>
      </c>
      <c r="I64" s="140"/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7"/>
      <c r="U64" s="217"/>
      <c r="V64" s="155"/>
      <c r="W64" s="155"/>
    </row>
    <row r="65" spans="1:23" s="156" customFormat="1" x14ac:dyDescent="0.25">
      <c r="A65" s="113">
        <v>58</v>
      </c>
      <c r="B65" s="204"/>
      <c r="C65" s="157" t="s">
        <v>581</v>
      </c>
      <c r="D65" s="62"/>
      <c r="E65" s="153">
        <v>3</v>
      </c>
      <c r="F65" s="62" t="s">
        <v>309</v>
      </c>
      <c r="G65" s="62">
        <v>2000</v>
      </c>
      <c r="H65" s="139">
        <f t="shared" ref="H65:H92" si="6">G65*E65</f>
        <v>6000</v>
      </c>
      <c r="I65" s="140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17"/>
      <c r="U65" s="217"/>
      <c r="V65" s="155"/>
      <c r="W65" s="155"/>
    </row>
    <row r="66" spans="1:23" s="156" customFormat="1" x14ac:dyDescent="0.25">
      <c r="A66" s="113">
        <v>59</v>
      </c>
      <c r="B66" s="204"/>
      <c r="C66" s="157" t="s">
        <v>108</v>
      </c>
      <c r="D66" s="62"/>
      <c r="E66" s="153">
        <v>85</v>
      </c>
      <c r="F66" s="62" t="s">
        <v>129</v>
      </c>
      <c r="G66" s="62">
        <v>150</v>
      </c>
      <c r="H66" s="139">
        <f t="shared" si="6"/>
        <v>12750</v>
      </c>
      <c r="I66" s="140"/>
      <c r="J66" s="217"/>
      <c r="K66" s="217"/>
      <c r="L66" s="217"/>
      <c r="M66" s="217"/>
      <c r="N66" s="217"/>
      <c r="O66" s="217"/>
      <c r="P66" s="217"/>
      <c r="Q66" s="217"/>
      <c r="R66" s="217"/>
      <c r="S66" s="217"/>
      <c r="T66" s="217"/>
      <c r="U66" s="217"/>
      <c r="V66" s="155"/>
      <c r="W66" s="155"/>
    </row>
    <row r="67" spans="1:23" s="156" customFormat="1" x14ac:dyDescent="0.25">
      <c r="A67" s="113">
        <v>60</v>
      </c>
      <c r="B67" s="204"/>
      <c r="C67" s="157" t="s">
        <v>582</v>
      </c>
      <c r="D67" s="62"/>
      <c r="E67" s="153">
        <v>9</v>
      </c>
      <c r="F67" s="62" t="s">
        <v>129</v>
      </c>
      <c r="G67" s="62">
        <v>2500</v>
      </c>
      <c r="H67" s="139">
        <f t="shared" si="6"/>
        <v>22500</v>
      </c>
      <c r="I67" s="140"/>
      <c r="J67" s="217"/>
      <c r="K67" s="217"/>
      <c r="L67" s="217"/>
      <c r="M67" s="217"/>
      <c r="N67" s="217"/>
      <c r="O67" s="217"/>
      <c r="P67" s="217"/>
      <c r="Q67" s="217"/>
      <c r="R67" s="217"/>
      <c r="S67" s="217"/>
      <c r="T67" s="217"/>
      <c r="U67" s="217"/>
      <c r="V67" s="155"/>
      <c r="W67" s="155"/>
    </row>
    <row r="68" spans="1:23" s="156" customFormat="1" x14ac:dyDescent="0.25">
      <c r="A68" s="113">
        <v>61</v>
      </c>
      <c r="B68" s="204"/>
      <c r="C68" s="157" t="s">
        <v>110</v>
      </c>
      <c r="D68" s="62"/>
      <c r="E68" s="153">
        <v>6</v>
      </c>
      <c r="F68" s="62" t="s">
        <v>592</v>
      </c>
      <c r="G68" s="62">
        <v>200</v>
      </c>
      <c r="H68" s="139">
        <f t="shared" si="6"/>
        <v>1200</v>
      </c>
      <c r="I68" s="140"/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7"/>
      <c r="U68" s="217"/>
      <c r="V68" s="155"/>
      <c r="W68" s="155"/>
    </row>
    <row r="69" spans="1:23" s="156" customFormat="1" x14ac:dyDescent="0.25">
      <c r="A69" s="113">
        <v>62</v>
      </c>
      <c r="B69" s="204"/>
      <c r="C69" s="157" t="s">
        <v>111</v>
      </c>
      <c r="D69" s="62"/>
      <c r="E69" s="153">
        <v>5</v>
      </c>
      <c r="F69" s="62" t="s">
        <v>592</v>
      </c>
      <c r="G69" s="62">
        <v>90</v>
      </c>
      <c r="H69" s="139">
        <f t="shared" si="6"/>
        <v>450</v>
      </c>
      <c r="I69" s="140"/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7"/>
      <c r="U69" s="217"/>
      <c r="V69" s="155"/>
      <c r="W69" s="155"/>
    </row>
    <row r="70" spans="1:23" s="156" customFormat="1" x14ac:dyDescent="0.25">
      <c r="A70" s="113">
        <v>63</v>
      </c>
      <c r="B70" s="204"/>
      <c r="C70" s="157" t="s">
        <v>113</v>
      </c>
      <c r="D70" s="62"/>
      <c r="E70" s="153">
        <v>5</v>
      </c>
      <c r="F70" s="62" t="s">
        <v>129</v>
      </c>
      <c r="G70" s="62">
        <v>600</v>
      </c>
      <c r="H70" s="139">
        <f t="shared" si="6"/>
        <v>3000</v>
      </c>
      <c r="I70" s="140"/>
      <c r="J70" s="217"/>
      <c r="K70" s="217"/>
      <c r="L70" s="217"/>
      <c r="M70" s="217"/>
      <c r="N70" s="217"/>
      <c r="O70" s="217"/>
      <c r="P70" s="217"/>
      <c r="Q70" s="217"/>
      <c r="R70" s="217"/>
      <c r="S70" s="217"/>
      <c r="T70" s="217"/>
      <c r="U70" s="217"/>
      <c r="V70" s="155"/>
      <c r="W70" s="155"/>
    </row>
    <row r="71" spans="1:23" s="156" customFormat="1" x14ac:dyDescent="0.25">
      <c r="A71" s="113">
        <v>64</v>
      </c>
      <c r="B71" s="204"/>
      <c r="C71" s="157" t="s">
        <v>114</v>
      </c>
      <c r="D71" s="62"/>
      <c r="E71" s="153">
        <v>10</v>
      </c>
      <c r="F71" s="62" t="s">
        <v>133</v>
      </c>
      <c r="G71" s="62">
        <v>80</v>
      </c>
      <c r="H71" s="139">
        <f t="shared" si="6"/>
        <v>800</v>
      </c>
      <c r="I71" s="140"/>
      <c r="J71" s="217"/>
      <c r="K71" s="217"/>
      <c r="L71" s="217"/>
      <c r="M71" s="217"/>
      <c r="N71" s="217"/>
      <c r="O71" s="217"/>
      <c r="P71" s="217"/>
      <c r="Q71" s="217"/>
      <c r="R71" s="217"/>
      <c r="S71" s="217"/>
      <c r="T71" s="217"/>
      <c r="U71" s="217"/>
      <c r="V71" s="155"/>
      <c r="W71" s="155"/>
    </row>
    <row r="72" spans="1:23" s="156" customFormat="1" x14ac:dyDescent="0.25">
      <c r="A72" s="113">
        <v>65</v>
      </c>
      <c r="B72" s="204"/>
      <c r="C72" s="157" t="s">
        <v>116</v>
      </c>
      <c r="D72" s="62"/>
      <c r="E72" s="153">
        <v>85</v>
      </c>
      <c r="F72" s="62" t="s">
        <v>129</v>
      </c>
      <c r="G72" s="62">
        <v>45</v>
      </c>
      <c r="H72" s="139">
        <f t="shared" si="6"/>
        <v>3825</v>
      </c>
      <c r="I72" s="140"/>
      <c r="J72" s="217"/>
      <c r="K72" s="217"/>
      <c r="L72" s="217"/>
      <c r="M72" s="217"/>
      <c r="N72" s="217"/>
      <c r="O72" s="217"/>
      <c r="P72" s="217"/>
      <c r="Q72" s="217"/>
      <c r="R72" s="217"/>
      <c r="S72" s="217"/>
      <c r="T72" s="217"/>
      <c r="U72" s="217"/>
      <c r="V72" s="155"/>
      <c r="W72" s="155"/>
    </row>
    <row r="73" spans="1:23" s="156" customFormat="1" x14ac:dyDescent="0.25">
      <c r="A73" s="113">
        <v>66</v>
      </c>
      <c r="B73" s="204"/>
      <c r="C73" s="157" t="s">
        <v>118</v>
      </c>
      <c r="D73" s="62"/>
      <c r="E73" s="153">
        <v>85</v>
      </c>
      <c r="F73" s="62" t="s">
        <v>129</v>
      </c>
      <c r="G73" s="62">
        <v>50</v>
      </c>
      <c r="H73" s="139">
        <f t="shared" si="6"/>
        <v>4250</v>
      </c>
      <c r="I73" s="140"/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7"/>
      <c r="U73" s="217"/>
      <c r="V73" s="155"/>
      <c r="W73" s="155"/>
    </row>
    <row r="74" spans="1:23" s="156" customFormat="1" x14ac:dyDescent="0.25">
      <c r="A74" s="113">
        <v>67</v>
      </c>
      <c r="B74" s="204"/>
      <c r="C74" s="157" t="s">
        <v>119</v>
      </c>
      <c r="D74" s="62"/>
      <c r="E74" s="153">
        <v>6</v>
      </c>
      <c r="F74" s="62" t="s">
        <v>592</v>
      </c>
      <c r="G74" s="62">
        <v>155</v>
      </c>
      <c r="H74" s="139">
        <f t="shared" si="6"/>
        <v>930</v>
      </c>
      <c r="I74" s="140"/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7"/>
      <c r="U74" s="217"/>
      <c r="V74" s="155"/>
      <c r="W74" s="155"/>
    </row>
    <row r="75" spans="1:23" s="156" customFormat="1" x14ac:dyDescent="0.25">
      <c r="A75" s="113">
        <v>68</v>
      </c>
      <c r="B75" s="204"/>
      <c r="C75" s="157" t="s">
        <v>138</v>
      </c>
      <c r="D75" s="62"/>
      <c r="E75" s="153">
        <v>1</v>
      </c>
      <c r="F75" s="62" t="s">
        <v>147</v>
      </c>
      <c r="G75" s="62">
        <v>5000</v>
      </c>
      <c r="H75" s="139">
        <f t="shared" si="6"/>
        <v>5000</v>
      </c>
      <c r="I75" s="140"/>
      <c r="J75" s="217"/>
      <c r="K75" s="217"/>
      <c r="L75" s="217"/>
      <c r="M75" s="217"/>
      <c r="N75" s="217"/>
      <c r="O75" s="217"/>
      <c r="P75" s="217"/>
      <c r="Q75" s="217"/>
      <c r="R75" s="217"/>
      <c r="S75" s="217"/>
      <c r="T75" s="217"/>
      <c r="U75" s="217"/>
      <c r="V75" s="155"/>
      <c r="W75" s="155"/>
    </row>
    <row r="76" spans="1:23" s="156" customFormat="1" x14ac:dyDescent="0.25">
      <c r="A76" s="113">
        <v>69</v>
      </c>
      <c r="B76" s="204"/>
      <c r="C76" s="157" t="s">
        <v>583</v>
      </c>
      <c r="D76" s="62"/>
      <c r="E76" s="153"/>
      <c r="F76" s="62"/>
      <c r="G76" s="62"/>
      <c r="H76" s="139">
        <f t="shared" si="6"/>
        <v>0</v>
      </c>
      <c r="I76" s="140"/>
      <c r="J76" s="217"/>
      <c r="K76" s="217"/>
      <c r="L76" s="217"/>
      <c r="M76" s="217"/>
      <c r="N76" s="217"/>
      <c r="O76" s="217"/>
      <c r="P76" s="217"/>
      <c r="Q76" s="217"/>
      <c r="R76" s="217"/>
      <c r="S76" s="217"/>
      <c r="T76" s="217"/>
      <c r="U76" s="217"/>
      <c r="V76" s="155"/>
      <c r="W76" s="155"/>
    </row>
    <row r="77" spans="1:23" s="156" customFormat="1" x14ac:dyDescent="0.25">
      <c r="A77" s="113">
        <v>70</v>
      </c>
      <c r="B77" s="204"/>
      <c r="C77" s="157" t="s">
        <v>584</v>
      </c>
      <c r="D77" s="62"/>
      <c r="E77" s="153">
        <v>30</v>
      </c>
      <c r="F77" s="62" t="s">
        <v>135</v>
      </c>
      <c r="G77" s="62">
        <v>150</v>
      </c>
      <c r="H77" s="139">
        <f>G77*E77*3</f>
        <v>13500</v>
      </c>
      <c r="I77" s="140"/>
      <c r="J77" s="217"/>
      <c r="K77" s="217"/>
      <c r="L77" s="217"/>
      <c r="M77" s="217"/>
      <c r="N77" s="217"/>
      <c r="O77" s="217"/>
      <c r="P77" s="217"/>
      <c r="Q77" s="217"/>
      <c r="R77" s="217"/>
      <c r="S77" s="217"/>
      <c r="T77" s="217"/>
      <c r="U77" s="217"/>
      <c r="V77" s="155"/>
      <c r="W77" s="155"/>
    </row>
    <row r="78" spans="1:23" s="156" customFormat="1" x14ac:dyDescent="0.25">
      <c r="A78" s="113">
        <v>71</v>
      </c>
      <c r="B78" s="204"/>
      <c r="C78" s="157" t="s">
        <v>585</v>
      </c>
      <c r="D78" s="62"/>
      <c r="E78" s="153">
        <v>30</v>
      </c>
      <c r="F78" s="62" t="s">
        <v>135</v>
      </c>
      <c r="G78" s="62">
        <v>180</v>
      </c>
      <c r="H78" s="139">
        <f t="shared" ref="H78:H79" si="7">G78*E78*3</f>
        <v>16200</v>
      </c>
      <c r="I78" s="140"/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7"/>
      <c r="U78" s="217"/>
      <c r="V78" s="155"/>
      <c r="W78" s="155"/>
    </row>
    <row r="79" spans="1:23" s="156" customFormat="1" x14ac:dyDescent="0.25">
      <c r="A79" s="113">
        <v>72</v>
      </c>
      <c r="B79" s="204"/>
      <c r="C79" s="157" t="s">
        <v>586</v>
      </c>
      <c r="D79" s="62"/>
      <c r="E79" s="153">
        <v>30</v>
      </c>
      <c r="F79" s="62" t="s">
        <v>135</v>
      </c>
      <c r="G79" s="62">
        <v>180</v>
      </c>
      <c r="H79" s="139">
        <f t="shared" si="7"/>
        <v>16200</v>
      </c>
      <c r="I79" s="140"/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7"/>
      <c r="U79" s="217"/>
      <c r="V79" s="155"/>
      <c r="W79" s="155"/>
    </row>
    <row r="80" spans="1:23" s="156" customFormat="1" x14ac:dyDescent="0.25">
      <c r="A80" s="113">
        <v>73</v>
      </c>
      <c r="B80" s="204"/>
      <c r="C80" s="157" t="s">
        <v>587</v>
      </c>
      <c r="D80" s="62"/>
      <c r="E80" s="153"/>
      <c r="F80" s="62"/>
      <c r="G80" s="62"/>
      <c r="H80" s="139">
        <f t="shared" si="6"/>
        <v>0</v>
      </c>
      <c r="I80" s="140"/>
      <c r="J80" s="217"/>
      <c r="K80" s="217"/>
      <c r="L80" s="217"/>
      <c r="M80" s="217"/>
      <c r="N80" s="217"/>
      <c r="O80" s="217"/>
      <c r="P80" s="217"/>
      <c r="Q80" s="217"/>
      <c r="R80" s="217"/>
      <c r="S80" s="217"/>
      <c r="T80" s="217"/>
      <c r="U80" s="217"/>
      <c r="V80" s="155"/>
      <c r="W80" s="155"/>
    </row>
    <row r="81" spans="1:23" s="156" customFormat="1" x14ac:dyDescent="0.25">
      <c r="A81" s="113">
        <v>74</v>
      </c>
      <c r="B81" s="204"/>
      <c r="C81" s="157" t="s">
        <v>584</v>
      </c>
      <c r="D81" s="62"/>
      <c r="E81" s="153">
        <v>85</v>
      </c>
      <c r="F81" s="62" t="s">
        <v>135</v>
      </c>
      <c r="G81" s="62">
        <v>150</v>
      </c>
      <c r="H81" s="139">
        <f>G81*E81*7</f>
        <v>89250</v>
      </c>
      <c r="I81" s="140"/>
      <c r="J81" s="217"/>
      <c r="K81" s="217"/>
      <c r="L81" s="217"/>
      <c r="M81" s="217"/>
      <c r="N81" s="217"/>
      <c r="O81" s="217"/>
      <c r="P81" s="217"/>
      <c r="Q81" s="217"/>
      <c r="R81" s="217"/>
      <c r="S81" s="217"/>
      <c r="T81" s="217"/>
      <c r="U81" s="217"/>
      <c r="V81" s="155"/>
      <c r="W81" s="155"/>
    </row>
    <row r="82" spans="1:23" s="156" customFormat="1" x14ac:dyDescent="0.25">
      <c r="A82" s="113">
        <v>75</v>
      </c>
      <c r="B82" s="204"/>
      <c r="C82" s="157" t="s">
        <v>588</v>
      </c>
      <c r="D82" s="62"/>
      <c r="E82" s="153">
        <v>85</v>
      </c>
      <c r="F82" s="62" t="s">
        <v>135</v>
      </c>
      <c r="G82" s="62">
        <v>120</v>
      </c>
      <c r="H82" s="139">
        <f t="shared" ref="H82:H85" si="8">G82*E82*7</f>
        <v>71400</v>
      </c>
      <c r="I82" s="140"/>
      <c r="J82" s="217"/>
      <c r="K82" s="217"/>
      <c r="L82" s="217"/>
      <c r="M82" s="217"/>
      <c r="N82" s="217"/>
      <c r="O82" s="217"/>
      <c r="P82" s="217"/>
      <c r="Q82" s="217"/>
      <c r="R82" s="217"/>
      <c r="S82" s="217"/>
      <c r="T82" s="217"/>
      <c r="U82" s="217"/>
      <c r="V82" s="155"/>
      <c r="W82" s="155"/>
    </row>
    <row r="83" spans="1:23" s="156" customFormat="1" x14ac:dyDescent="0.25">
      <c r="A83" s="113">
        <v>76</v>
      </c>
      <c r="B83" s="204"/>
      <c r="C83" s="157" t="s">
        <v>589</v>
      </c>
      <c r="D83" s="62"/>
      <c r="E83" s="153">
        <v>85</v>
      </c>
      <c r="F83" s="62" t="s">
        <v>135</v>
      </c>
      <c r="G83" s="62">
        <v>180</v>
      </c>
      <c r="H83" s="139">
        <f t="shared" si="8"/>
        <v>107100</v>
      </c>
      <c r="I83" s="140"/>
      <c r="J83" s="217"/>
      <c r="K83" s="217"/>
      <c r="L83" s="217"/>
      <c r="M83" s="217"/>
      <c r="N83" s="217"/>
      <c r="O83" s="217"/>
      <c r="P83" s="217"/>
      <c r="Q83" s="217"/>
      <c r="R83" s="217"/>
      <c r="S83" s="217"/>
      <c r="T83" s="217"/>
      <c r="U83" s="217"/>
      <c r="V83" s="155"/>
      <c r="W83" s="155"/>
    </row>
    <row r="84" spans="1:23" s="156" customFormat="1" x14ac:dyDescent="0.25">
      <c r="A84" s="113">
        <v>77</v>
      </c>
      <c r="B84" s="204"/>
      <c r="C84" s="157" t="s">
        <v>590</v>
      </c>
      <c r="D84" s="62"/>
      <c r="E84" s="153">
        <v>85</v>
      </c>
      <c r="F84" s="62" t="s">
        <v>135</v>
      </c>
      <c r="G84" s="62">
        <v>120</v>
      </c>
      <c r="H84" s="139">
        <f t="shared" si="8"/>
        <v>71400</v>
      </c>
      <c r="I84" s="140"/>
      <c r="J84" s="217"/>
      <c r="K84" s="217"/>
      <c r="L84" s="217"/>
      <c r="M84" s="217"/>
      <c r="N84" s="217"/>
      <c r="O84" s="217"/>
      <c r="P84" s="217"/>
      <c r="Q84" s="217"/>
      <c r="R84" s="217"/>
      <c r="S84" s="217"/>
      <c r="T84" s="217"/>
      <c r="U84" s="217"/>
      <c r="V84" s="155"/>
      <c r="W84" s="155"/>
    </row>
    <row r="85" spans="1:23" s="156" customFormat="1" x14ac:dyDescent="0.25">
      <c r="A85" s="113">
        <v>78</v>
      </c>
      <c r="B85" s="204"/>
      <c r="C85" s="157" t="s">
        <v>586</v>
      </c>
      <c r="D85" s="62"/>
      <c r="E85" s="153">
        <v>85</v>
      </c>
      <c r="F85" s="62" t="s">
        <v>135</v>
      </c>
      <c r="G85" s="62">
        <v>180</v>
      </c>
      <c r="H85" s="139">
        <f t="shared" si="8"/>
        <v>107100</v>
      </c>
      <c r="I85" s="140"/>
      <c r="J85" s="217"/>
      <c r="K85" s="217"/>
      <c r="L85" s="217"/>
      <c r="M85" s="217"/>
      <c r="N85" s="217"/>
      <c r="O85" s="217"/>
      <c r="P85" s="217"/>
      <c r="Q85" s="217"/>
      <c r="R85" s="217"/>
      <c r="S85" s="217"/>
      <c r="T85" s="217"/>
      <c r="U85" s="217"/>
      <c r="V85" s="155"/>
      <c r="W85" s="155"/>
    </row>
    <row r="86" spans="1:23" s="156" customFormat="1" x14ac:dyDescent="0.25">
      <c r="A86" s="113">
        <v>79</v>
      </c>
      <c r="B86" s="204"/>
      <c r="C86" s="157" t="s">
        <v>591</v>
      </c>
      <c r="D86" s="62"/>
      <c r="E86" s="153">
        <v>105</v>
      </c>
      <c r="F86" s="62" t="s">
        <v>135</v>
      </c>
      <c r="G86" s="62">
        <v>350</v>
      </c>
      <c r="H86" s="139">
        <f t="shared" si="6"/>
        <v>36750</v>
      </c>
      <c r="I86" s="140"/>
      <c r="J86" s="217"/>
      <c r="K86" s="217"/>
      <c r="L86" s="217"/>
      <c r="M86" s="217"/>
      <c r="N86" s="217"/>
      <c r="O86" s="217"/>
      <c r="P86" s="217"/>
      <c r="Q86" s="217"/>
      <c r="R86" s="217"/>
      <c r="S86" s="217"/>
      <c r="T86" s="217"/>
      <c r="U86" s="217"/>
      <c r="V86" s="155"/>
      <c r="W86" s="155"/>
    </row>
    <row r="87" spans="1:23" s="156" customFormat="1" x14ac:dyDescent="0.25">
      <c r="A87" s="113">
        <v>80</v>
      </c>
      <c r="B87" s="204"/>
      <c r="C87" s="157" t="s">
        <v>141</v>
      </c>
      <c r="D87" s="62"/>
      <c r="E87" s="153">
        <v>1</v>
      </c>
      <c r="F87" s="62" t="s">
        <v>593</v>
      </c>
      <c r="G87" s="62">
        <v>10000</v>
      </c>
      <c r="H87" s="139">
        <f t="shared" si="6"/>
        <v>10000</v>
      </c>
      <c r="I87" s="140"/>
      <c r="J87" s="217"/>
      <c r="K87" s="217"/>
      <c r="L87" s="217"/>
      <c r="M87" s="217"/>
      <c r="N87" s="217"/>
      <c r="O87" s="217"/>
      <c r="P87" s="217"/>
      <c r="Q87" s="217"/>
      <c r="R87" s="217"/>
      <c r="S87" s="217"/>
      <c r="T87" s="217"/>
      <c r="U87" s="217"/>
      <c r="V87" s="155"/>
      <c r="W87" s="155"/>
    </row>
    <row r="88" spans="1:23" s="156" customFormat="1" x14ac:dyDescent="0.25">
      <c r="A88" s="113">
        <v>81</v>
      </c>
      <c r="B88" s="204"/>
      <c r="C88" s="157" t="s">
        <v>142</v>
      </c>
      <c r="D88" s="62"/>
      <c r="E88" s="153">
        <v>1</v>
      </c>
      <c r="F88" s="62" t="s">
        <v>147</v>
      </c>
      <c r="G88" s="62">
        <v>4645</v>
      </c>
      <c r="H88" s="139">
        <f t="shared" si="6"/>
        <v>4645</v>
      </c>
      <c r="I88" s="140"/>
      <c r="J88" s="217"/>
      <c r="K88" s="217"/>
      <c r="L88" s="217"/>
      <c r="M88" s="217"/>
      <c r="N88" s="217"/>
      <c r="O88" s="217"/>
      <c r="P88" s="217"/>
      <c r="Q88" s="217"/>
      <c r="R88" s="217"/>
      <c r="S88" s="217"/>
      <c r="T88" s="217"/>
      <c r="U88" s="217"/>
      <c r="V88" s="155"/>
      <c r="W88" s="155"/>
    </row>
    <row r="89" spans="1:23" s="156" customFormat="1" x14ac:dyDescent="0.25">
      <c r="A89" s="113">
        <v>82</v>
      </c>
      <c r="B89" s="204"/>
      <c r="C89" s="157" t="s">
        <v>143</v>
      </c>
      <c r="D89" s="62"/>
      <c r="E89" s="153">
        <v>2</v>
      </c>
      <c r="F89" s="62" t="s">
        <v>147</v>
      </c>
      <c r="G89" s="62">
        <v>5000</v>
      </c>
      <c r="H89" s="139">
        <f t="shared" si="6"/>
        <v>10000</v>
      </c>
      <c r="I89" s="140"/>
      <c r="J89" s="217"/>
      <c r="K89" s="217"/>
      <c r="L89" s="217"/>
      <c r="M89" s="217"/>
      <c r="N89" s="217"/>
      <c r="O89" s="217"/>
      <c r="P89" s="217"/>
      <c r="Q89" s="217"/>
      <c r="R89" s="217"/>
      <c r="S89" s="217"/>
      <c r="T89" s="217"/>
      <c r="U89" s="217"/>
      <c r="V89" s="155"/>
      <c r="W89" s="155"/>
    </row>
    <row r="90" spans="1:23" s="156" customFormat="1" x14ac:dyDescent="0.25">
      <c r="A90" s="113">
        <v>83</v>
      </c>
      <c r="B90" s="204"/>
      <c r="C90" s="157" t="s">
        <v>144</v>
      </c>
      <c r="D90" s="62"/>
      <c r="E90" s="153">
        <v>1</v>
      </c>
      <c r="F90" s="62" t="s">
        <v>147</v>
      </c>
      <c r="G90" s="62">
        <v>3000</v>
      </c>
      <c r="H90" s="139">
        <f t="shared" si="6"/>
        <v>3000</v>
      </c>
      <c r="I90" s="140"/>
      <c r="J90" s="217"/>
      <c r="K90" s="217"/>
      <c r="L90" s="217"/>
      <c r="M90" s="217"/>
      <c r="N90" s="217"/>
      <c r="O90" s="217"/>
      <c r="P90" s="217"/>
      <c r="Q90" s="217"/>
      <c r="R90" s="217"/>
      <c r="S90" s="217"/>
      <c r="T90" s="217"/>
      <c r="U90" s="217"/>
      <c r="V90" s="155"/>
      <c r="W90" s="155"/>
    </row>
    <row r="91" spans="1:23" s="156" customFormat="1" x14ac:dyDescent="0.25">
      <c r="A91" s="113">
        <v>84</v>
      </c>
      <c r="B91" s="204"/>
      <c r="C91" s="157" t="s">
        <v>145</v>
      </c>
      <c r="D91" s="62"/>
      <c r="E91" s="153">
        <v>1</v>
      </c>
      <c r="F91" s="62" t="s">
        <v>593</v>
      </c>
      <c r="G91" s="62">
        <v>5000</v>
      </c>
      <c r="H91" s="139">
        <f t="shared" si="6"/>
        <v>5000</v>
      </c>
      <c r="I91" s="140"/>
      <c r="J91" s="217"/>
      <c r="K91" s="217"/>
      <c r="L91" s="217"/>
      <c r="M91" s="217"/>
      <c r="N91" s="217"/>
      <c r="O91" s="217"/>
      <c r="P91" s="217"/>
      <c r="Q91" s="217"/>
      <c r="R91" s="217"/>
      <c r="S91" s="217"/>
      <c r="T91" s="217"/>
      <c r="U91" s="217"/>
      <c r="V91" s="155"/>
      <c r="W91" s="155"/>
    </row>
    <row r="92" spans="1:23" s="156" customFormat="1" x14ac:dyDescent="0.25">
      <c r="A92" s="113">
        <v>85</v>
      </c>
      <c r="B92" s="204"/>
      <c r="C92" s="157" t="s">
        <v>146</v>
      </c>
      <c r="D92" s="62"/>
      <c r="E92" s="153">
        <v>1</v>
      </c>
      <c r="F92" s="62" t="s">
        <v>147</v>
      </c>
      <c r="G92" s="62">
        <v>15000</v>
      </c>
      <c r="H92" s="139">
        <f t="shared" si="6"/>
        <v>15000</v>
      </c>
      <c r="I92" s="140"/>
      <c r="J92" s="217"/>
      <c r="K92" s="217"/>
      <c r="L92" s="217"/>
      <c r="M92" s="217"/>
      <c r="N92" s="217"/>
      <c r="O92" s="217"/>
      <c r="P92" s="217"/>
      <c r="Q92" s="217"/>
      <c r="R92" s="217"/>
      <c r="S92" s="217"/>
      <c r="T92" s="217"/>
      <c r="U92" s="217"/>
      <c r="V92" s="155"/>
      <c r="W92" s="155"/>
    </row>
    <row r="93" spans="1:23" s="156" customFormat="1" ht="25.5" x14ac:dyDescent="0.25">
      <c r="A93" s="113">
        <v>86</v>
      </c>
      <c r="B93" s="163" t="s">
        <v>99</v>
      </c>
      <c r="C93" s="158" t="s">
        <v>578</v>
      </c>
      <c r="D93" s="160" t="s">
        <v>540</v>
      </c>
      <c r="E93" s="159"/>
      <c r="F93" s="160"/>
      <c r="G93" s="160"/>
      <c r="H93" s="161">
        <f>SUM(H94:H115)</f>
        <v>800000</v>
      </c>
      <c r="I93" s="165" t="s">
        <v>40</v>
      </c>
      <c r="J93" s="216"/>
      <c r="K93" s="216"/>
      <c r="L93" s="216"/>
      <c r="M93" s="206"/>
      <c r="N93" s="206">
        <v>1</v>
      </c>
      <c r="O93" s="216"/>
      <c r="P93" s="216"/>
      <c r="Q93" s="216"/>
      <c r="R93" s="216"/>
      <c r="S93" s="216"/>
      <c r="T93" s="216"/>
      <c r="U93" s="216"/>
      <c r="V93" s="155"/>
      <c r="W93" s="155"/>
    </row>
    <row r="94" spans="1:23" s="156" customFormat="1" x14ac:dyDescent="0.25">
      <c r="A94" s="113">
        <v>87</v>
      </c>
      <c r="B94" s="204"/>
      <c r="C94" s="157" t="s">
        <v>106</v>
      </c>
      <c r="D94" s="62"/>
      <c r="E94" s="153">
        <v>75</v>
      </c>
      <c r="F94" s="62" t="s">
        <v>129</v>
      </c>
      <c r="G94" s="62">
        <v>150</v>
      </c>
      <c r="H94" s="139">
        <f>SUM(G94*E94)</f>
        <v>11250</v>
      </c>
      <c r="I94" s="140"/>
      <c r="J94" s="217"/>
      <c r="K94" s="217"/>
      <c r="L94" s="217"/>
      <c r="M94" s="217"/>
      <c r="N94" s="217"/>
      <c r="O94" s="217"/>
      <c r="P94" s="217"/>
      <c r="Q94" s="217"/>
      <c r="R94" s="217"/>
      <c r="S94" s="217"/>
      <c r="T94" s="217"/>
      <c r="U94" s="217"/>
      <c r="V94" s="155"/>
      <c r="W94" s="155"/>
    </row>
    <row r="95" spans="1:23" s="156" customFormat="1" x14ac:dyDescent="0.25">
      <c r="A95" s="113">
        <v>88</v>
      </c>
      <c r="B95" s="204"/>
      <c r="C95" s="157" t="s">
        <v>581</v>
      </c>
      <c r="D95" s="62"/>
      <c r="E95" s="153">
        <v>3</v>
      </c>
      <c r="F95" s="62" t="s">
        <v>309</v>
      </c>
      <c r="G95" s="62">
        <v>2000</v>
      </c>
      <c r="H95" s="139">
        <f t="shared" ref="H95:H114" si="9">SUM(G95*E95)</f>
        <v>6000</v>
      </c>
      <c r="I95" s="140"/>
      <c r="J95" s="217"/>
      <c r="K95" s="217"/>
      <c r="L95" s="217"/>
      <c r="M95" s="217"/>
      <c r="N95" s="217"/>
      <c r="O95" s="217"/>
      <c r="P95" s="217"/>
      <c r="Q95" s="217"/>
      <c r="R95" s="217"/>
      <c r="S95" s="217"/>
      <c r="T95" s="217"/>
      <c r="U95" s="217"/>
      <c r="V95" s="155"/>
      <c r="W95" s="155"/>
    </row>
    <row r="96" spans="1:23" s="156" customFormat="1" x14ac:dyDescent="0.25">
      <c r="A96" s="113">
        <v>89</v>
      </c>
      <c r="B96" s="204"/>
      <c r="C96" s="157" t="s">
        <v>108</v>
      </c>
      <c r="D96" s="62"/>
      <c r="E96" s="153">
        <v>75</v>
      </c>
      <c r="F96" s="62" t="s">
        <v>129</v>
      </c>
      <c r="G96" s="62">
        <v>150</v>
      </c>
      <c r="H96" s="139">
        <f t="shared" si="9"/>
        <v>11250</v>
      </c>
      <c r="I96" s="140"/>
      <c r="J96" s="217"/>
      <c r="K96" s="217"/>
      <c r="L96" s="217"/>
      <c r="M96" s="217"/>
      <c r="N96" s="217"/>
      <c r="O96" s="217"/>
      <c r="P96" s="217"/>
      <c r="Q96" s="217"/>
      <c r="R96" s="217"/>
      <c r="S96" s="217"/>
      <c r="T96" s="217"/>
      <c r="U96" s="217"/>
      <c r="V96" s="155"/>
      <c r="W96" s="155"/>
    </row>
    <row r="97" spans="1:23" s="156" customFormat="1" x14ac:dyDescent="0.25">
      <c r="A97" s="113">
        <v>90</v>
      </c>
      <c r="B97" s="204"/>
      <c r="C97" s="157" t="s">
        <v>582</v>
      </c>
      <c r="D97" s="62"/>
      <c r="E97" s="153">
        <v>4</v>
      </c>
      <c r="F97" s="62" t="s">
        <v>129</v>
      </c>
      <c r="G97" s="62">
        <v>2500</v>
      </c>
      <c r="H97" s="139">
        <f t="shared" si="9"/>
        <v>10000</v>
      </c>
      <c r="I97" s="140"/>
      <c r="J97" s="217"/>
      <c r="K97" s="217"/>
      <c r="L97" s="217"/>
      <c r="M97" s="217"/>
      <c r="N97" s="217"/>
      <c r="O97" s="217"/>
      <c r="P97" s="217"/>
      <c r="Q97" s="217"/>
      <c r="R97" s="217"/>
      <c r="S97" s="217"/>
      <c r="T97" s="217"/>
      <c r="U97" s="217"/>
      <c r="V97" s="155"/>
      <c r="W97" s="155"/>
    </row>
    <row r="98" spans="1:23" s="156" customFormat="1" x14ac:dyDescent="0.25">
      <c r="A98" s="113">
        <v>91</v>
      </c>
      <c r="B98" s="204"/>
      <c r="C98" s="157" t="s">
        <v>110</v>
      </c>
      <c r="D98" s="62"/>
      <c r="E98" s="153">
        <v>6</v>
      </c>
      <c r="F98" s="62" t="s">
        <v>592</v>
      </c>
      <c r="G98" s="62">
        <v>200</v>
      </c>
      <c r="H98" s="139">
        <f t="shared" si="9"/>
        <v>1200</v>
      </c>
      <c r="I98" s="140"/>
      <c r="J98" s="217"/>
      <c r="K98" s="217"/>
      <c r="L98" s="217"/>
      <c r="M98" s="217"/>
      <c r="N98" s="217"/>
      <c r="O98" s="217"/>
      <c r="P98" s="217"/>
      <c r="Q98" s="217"/>
      <c r="R98" s="217"/>
      <c r="S98" s="217"/>
      <c r="T98" s="217"/>
      <c r="U98" s="217"/>
      <c r="V98" s="155"/>
      <c r="W98" s="155"/>
    </row>
    <row r="99" spans="1:23" s="156" customFormat="1" x14ac:dyDescent="0.25">
      <c r="A99" s="113">
        <v>92</v>
      </c>
      <c r="B99" s="204"/>
      <c r="C99" s="157" t="s">
        <v>111</v>
      </c>
      <c r="D99" s="62"/>
      <c r="E99" s="153">
        <v>5</v>
      </c>
      <c r="F99" s="62" t="s">
        <v>592</v>
      </c>
      <c r="G99" s="62">
        <v>90</v>
      </c>
      <c r="H99" s="139">
        <f t="shared" si="9"/>
        <v>450</v>
      </c>
      <c r="I99" s="140"/>
      <c r="J99" s="217"/>
      <c r="K99" s="217"/>
      <c r="L99" s="217"/>
      <c r="M99" s="217"/>
      <c r="N99" s="217"/>
      <c r="O99" s="217"/>
      <c r="P99" s="217"/>
      <c r="Q99" s="217"/>
      <c r="R99" s="217"/>
      <c r="S99" s="217"/>
      <c r="T99" s="217"/>
      <c r="U99" s="217"/>
      <c r="V99" s="155"/>
      <c r="W99" s="155"/>
    </row>
    <row r="100" spans="1:23" s="156" customFormat="1" x14ac:dyDescent="0.25">
      <c r="A100" s="113">
        <v>93</v>
      </c>
      <c r="B100" s="204"/>
      <c r="C100" s="157" t="s">
        <v>113</v>
      </c>
      <c r="D100" s="62"/>
      <c r="E100" s="153">
        <v>5</v>
      </c>
      <c r="F100" s="62" t="s">
        <v>129</v>
      </c>
      <c r="G100" s="62">
        <v>600</v>
      </c>
      <c r="H100" s="139">
        <f t="shared" si="9"/>
        <v>3000</v>
      </c>
      <c r="I100" s="140"/>
      <c r="J100" s="217"/>
      <c r="K100" s="217"/>
      <c r="L100" s="217"/>
      <c r="M100" s="217"/>
      <c r="N100" s="217"/>
      <c r="O100" s="217"/>
      <c r="P100" s="217"/>
      <c r="Q100" s="217"/>
      <c r="R100" s="217"/>
      <c r="S100" s="217"/>
      <c r="T100" s="217"/>
      <c r="U100" s="217"/>
      <c r="V100" s="155"/>
      <c r="W100" s="155"/>
    </row>
    <row r="101" spans="1:23" s="156" customFormat="1" x14ac:dyDescent="0.25">
      <c r="A101" s="113">
        <v>94</v>
      </c>
      <c r="B101" s="204"/>
      <c r="C101" s="157" t="s">
        <v>114</v>
      </c>
      <c r="D101" s="62"/>
      <c r="E101" s="153">
        <v>10</v>
      </c>
      <c r="F101" s="62" t="s">
        <v>133</v>
      </c>
      <c r="G101" s="62">
        <v>80</v>
      </c>
      <c r="H101" s="139">
        <f t="shared" si="9"/>
        <v>800</v>
      </c>
      <c r="I101" s="140"/>
      <c r="J101" s="217"/>
      <c r="K101" s="217"/>
      <c r="L101" s="217"/>
      <c r="M101" s="217"/>
      <c r="N101" s="217"/>
      <c r="O101" s="217"/>
      <c r="P101" s="217"/>
      <c r="Q101" s="217"/>
      <c r="R101" s="217"/>
      <c r="S101" s="217"/>
      <c r="T101" s="217"/>
      <c r="U101" s="217"/>
      <c r="V101" s="155"/>
      <c r="W101" s="155"/>
    </row>
    <row r="102" spans="1:23" s="156" customFormat="1" x14ac:dyDescent="0.25">
      <c r="A102" s="113">
        <v>95</v>
      </c>
      <c r="B102" s="204"/>
      <c r="C102" s="157" t="s">
        <v>116</v>
      </c>
      <c r="D102" s="62"/>
      <c r="E102" s="153">
        <v>75</v>
      </c>
      <c r="F102" s="62" t="s">
        <v>129</v>
      </c>
      <c r="G102" s="62">
        <v>45</v>
      </c>
      <c r="H102" s="139">
        <f t="shared" si="9"/>
        <v>3375</v>
      </c>
      <c r="I102" s="140"/>
      <c r="J102" s="217"/>
      <c r="K102" s="217"/>
      <c r="L102" s="217"/>
      <c r="M102" s="217"/>
      <c r="N102" s="217"/>
      <c r="O102" s="217"/>
      <c r="P102" s="217"/>
      <c r="Q102" s="217"/>
      <c r="R102" s="217"/>
      <c r="S102" s="217"/>
      <c r="T102" s="217"/>
      <c r="U102" s="217"/>
      <c r="V102" s="155"/>
      <c r="W102" s="155"/>
    </row>
    <row r="103" spans="1:23" s="156" customFormat="1" x14ac:dyDescent="0.25">
      <c r="A103" s="113">
        <v>96</v>
      </c>
      <c r="B103" s="204"/>
      <c r="C103" s="157" t="s">
        <v>118</v>
      </c>
      <c r="D103" s="62"/>
      <c r="E103" s="153">
        <v>75</v>
      </c>
      <c r="F103" s="62" t="s">
        <v>129</v>
      </c>
      <c r="G103" s="62">
        <v>50</v>
      </c>
      <c r="H103" s="139">
        <f t="shared" si="9"/>
        <v>3750</v>
      </c>
      <c r="I103" s="140"/>
      <c r="J103" s="217"/>
      <c r="K103" s="217"/>
      <c r="L103" s="217"/>
      <c r="M103" s="217"/>
      <c r="N103" s="217"/>
      <c r="O103" s="217"/>
      <c r="P103" s="217"/>
      <c r="Q103" s="217"/>
      <c r="R103" s="217"/>
      <c r="S103" s="217"/>
      <c r="T103" s="217"/>
      <c r="U103" s="217"/>
      <c r="V103" s="155"/>
      <c r="W103" s="155"/>
    </row>
    <row r="104" spans="1:23" s="156" customFormat="1" x14ac:dyDescent="0.25">
      <c r="A104" s="113">
        <v>97</v>
      </c>
      <c r="B104" s="204"/>
      <c r="C104" s="157" t="s">
        <v>119</v>
      </c>
      <c r="D104" s="62"/>
      <c r="E104" s="153">
        <v>6</v>
      </c>
      <c r="F104" s="62" t="s">
        <v>592</v>
      </c>
      <c r="G104" s="62">
        <v>155</v>
      </c>
      <c r="H104" s="139">
        <f t="shared" si="9"/>
        <v>930</v>
      </c>
      <c r="I104" s="140"/>
      <c r="J104" s="217"/>
      <c r="K104" s="217"/>
      <c r="L104" s="217"/>
      <c r="M104" s="217"/>
      <c r="N104" s="217"/>
      <c r="O104" s="217"/>
      <c r="P104" s="217"/>
      <c r="Q104" s="217"/>
      <c r="R104" s="217"/>
      <c r="S104" s="217"/>
      <c r="T104" s="217"/>
      <c r="U104" s="217"/>
      <c r="V104" s="155"/>
      <c r="W104" s="155"/>
    </row>
    <row r="105" spans="1:23" s="156" customFormat="1" x14ac:dyDescent="0.25">
      <c r="A105" s="113">
        <v>98</v>
      </c>
      <c r="B105" s="204"/>
      <c r="C105" s="157" t="s">
        <v>138</v>
      </c>
      <c r="D105" s="62"/>
      <c r="E105" s="153">
        <v>1</v>
      </c>
      <c r="F105" s="62" t="s">
        <v>147</v>
      </c>
      <c r="G105" s="62">
        <v>11720</v>
      </c>
      <c r="H105" s="139">
        <f t="shared" si="9"/>
        <v>11720</v>
      </c>
      <c r="I105" s="140"/>
      <c r="J105" s="217"/>
      <c r="K105" s="217"/>
      <c r="L105" s="217"/>
      <c r="M105" s="217"/>
      <c r="N105" s="217"/>
      <c r="O105" s="217"/>
      <c r="P105" s="217"/>
      <c r="Q105" s="217"/>
      <c r="R105" s="217"/>
      <c r="S105" s="217"/>
      <c r="T105" s="217"/>
      <c r="U105" s="217"/>
      <c r="V105" s="155"/>
      <c r="W105" s="155"/>
    </row>
    <row r="106" spans="1:23" s="156" customFormat="1" x14ac:dyDescent="0.25">
      <c r="A106" s="113">
        <v>99</v>
      </c>
      <c r="B106" s="204"/>
      <c r="C106" s="157" t="s">
        <v>150</v>
      </c>
      <c r="D106" s="62"/>
      <c r="E106" s="153">
        <v>5</v>
      </c>
      <c r="F106" s="62" t="s">
        <v>156</v>
      </c>
      <c r="G106" s="62">
        <v>5000</v>
      </c>
      <c r="H106" s="139">
        <f t="shared" si="9"/>
        <v>25000</v>
      </c>
      <c r="I106" s="140"/>
      <c r="J106" s="217"/>
      <c r="K106" s="217"/>
      <c r="L106" s="217"/>
      <c r="M106" s="217"/>
      <c r="N106" s="217"/>
      <c r="O106" s="217"/>
      <c r="P106" s="217"/>
      <c r="Q106" s="217"/>
      <c r="R106" s="217"/>
      <c r="S106" s="217"/>
      <c r="T106" s="217"/>
      <c r="U106" s="217"/>
      <c r="V106" s="155"/>
      <c r="W106" s="155"/>
    </row>
    <row r="107" spans="1:23" s="156" customFormat="1" x14ac:dyDescent="0.25">
      <c r="A107" s="113">
        <v>100</v>
      </c>
      <c r="B107" s="204"/>
      <c r="C107" s="157" t="s">
        <v>151</v>
      </c>
      <c r="D107" s="62"/>
      <c r="E107" s="153">
        <v>1</v>
      </c>
      <c r="F107" s="62" t="s">
        <v>147</v>
      </c>
      <c r="G107" s="62">
        <v>33275</v>
      </c>
      <c r="H107" s="139">
        <f t="shared" si="9"/>
        <v>33275</v>
      </c>
      <c r="I107" s="140"/>
      <c r="J107" s="217"/>
      <c r="K107" s="217"/>
      <c r="L107" s="217"/>
      <c r="M107" s="217"/>
      <c r="N107" s="217"/>
      <c r="O107" s="217"/>
      <c r="P107" s="217"/>
      <c r="Q107" s="217"/>
      <c r="R107" s="217"/>
      <c r="S107" s="217"/>
      <c r="T107" s="217"/>
      <c r="U107" s="217"/>
      <c r="V107" s="155"/>
      <c r="W107" s="155"/>
    </row>
    <row r="108" spans="1:23" s="156" customFormat="1" x14ac:dyDescent="0.25">
      <c r="A108" s="113">
        <v>101</v>
      </c>
      <c r="B108" s="204"/>
      <c r="C108" s="157" t="s">
        <v>128</v>
      </c>
      <c r="D108" s="62"/>
      <c r="E108" s="153">
        <v>80</v>
      </c>
      <c r="F108" s="62" t="s">
        <v>135</v>
      </c>
      <c r="G108" s="62">
        <v>120</v>
      </c>
      <c r="H108" s="139">
        <f>G108*E108*5</f>
        <v>48000</v>
      </c>
      <c r="I108" s="140"/>
      <c r="J108" s="217"/>
      <c r="K108" s="217"/>
      <c r="L108" s="217"/>
      <c r="M108" s="217"/>
      <c r="N108" s="217"/>
      <c r="O108" s="217"/>
      <c r="P108" s="217"/>
      <c r="Q108" s="217"/>
      <c r="R108" s="217"/>
      <c r="S108" s="217"/>
      <c r="T108" s="217"/>
      <c r="U108" s="217"/>
      <c r="V108" s="155"/>
      <c r="W108" s="155"/>
    </row>
    <row r="109" spans="1:23" s="156" customFormat="1" x14ac:dyDescent="0.25">
      <c r="A109" s="113">
        <v>102</v>
      </c>
      <c r="B109" s="204"/>
      <c r="C109" s="157" t="s">
        <v>595</v>
      </c>
      <c r="D109" s="62"/>
      <c r="E109" s="153">
        <v>80</v>
      </c>
      <c r="F109" s="62" t="s">
        <v>135</v>
      </c>
      <c r="G109" s="62">
        <v>180</v>
      </c>
      <c r="H109" s="139">
        <f t="shared" ref="H109:H112" si="10">G109*E109*5</f>
        <v>72000</v>
      </c>
      <c r="I109" s="140"/>
      <c r="J109" s="217"/>
      <c r="K109" s="217"/>
      <c r="L109" s="217"/>
      <c r="M109" s="217"/>
      <c r="N109" s="217"/>
      <c r="O109" s="217"/>
      <c r="P109" s="217"/>
      <c r="Q109" s="217"/>
      <c r="R109" s="217"/>
      <c r="S109" s="217"/>
      <c r="T109" s="217"/>
      <c r="U109" s="217"/>
      <c r="V109" s="155"/>
      <c r="W109" s="155"/>
    </row>
    <row r="110" spans="1:23" s="156" customFormat="1" x14ac:dyDescent="0.25">
      <c r="A110" s="113">
        <v>103</v>
      </c>
      <c r="B110" s="204"/>
      <c r="C110" s="157" t="s">
        <v>596</v>
      </c>
      <c r="D110" s="62"/>
      <c r="E110" s="153">
        <v>80</v>
      </c>
      <c r="F110" s="62" t="s">
        <v>135</v>
      </c>
      <c r="G110" s="62">
        <v>120</v>
      </c>
      <c r="H110" s="139">
        <f t="shared" si="10"/>
        <v>48000</v>
      </c>
      <c r="I110" s="140"/>
      <c r="J110" s="217"/>
      <c r="K110" s="217"/>
      <c r="L110" s="217"/>
      <c r="M110" s="217"/>
      <c r="N110" s="217"/>
      <c r="O110" s="217"/>
      <c r="P110" s="217"/>
      <c r="Q110" s="217"/>
      <c r="R110" s="217"/>
      <c r="S110" s="217"/>
      <c r="T110" s="217"/>
      <c r="U110" s="217"/>
      <c r="V110" s="155"/>
      <c r="W110" s="155"/>
    </row>
    <row r="111" spans="1:23" s="156" customFormat="1" x14ac:dyDescent="0.25">
      <c r="A111" s="113">
        <v>104</v>
      </c>
      <c r="B111" s="204"/>
      <c r="C111" s="157" t="s">
        <v>123</v>
      </c>
      <c r="D111" s="62"/>
      <c r="E111" s="153">
        <v>95</v>
      </c>
      <c r="F111" s="62" t="s">
        <v>135</v>
      </c>
      <c r="G111" s="62">
        <v>350</v>
      </c>
      <c r="H111" s="139">
        <f t="shared" si="10"/>
        <v>166250</v>
      </c>
      <c r="I111" s="140"/>
      <c r="J111" s="217"/>
      <c r="K111" s="217"/>
      <c r="L111" s="217"/>
      <c r="M111" s="217"/>
      <c r="N111" s="217"/>
      <c r="O111" s="217"/>
      <c r="P111" s="217"/>
      <c r="Q111" s="217"/>
      <c r="R111" s="217"/>
      <c r="S111" s="217"/>
      <c r="T111" s="217"/>
      <c r="U111" s="217"/>
      <c r="V111" s="155"/>
      <c r="W111" s="155"/>
    </row>
    <row r="112" spans="1:23" s="156" customFormat="1" x14ac:dyDescent="0.25">
      <c r="A112" s="113">
        <v>105</v>
      </c>
      <c r="B112" s="204"/>
      <c r="C112" s="157" t="s">
        <v>591</v>
      </c>
      <c r="D112" s="62"/>
      <c r="E112" s="153">
        <v>105</v>
      </c>
      <c r="F112" s="62" t="s">
        <v>135</v>
      </c>
      <c r="G112" s="62">
        <v>350</v>
      </c>
      <c r="H112" s="139">
        <f t="shared" si="10"/>
        <v>183750</v>
      </c>
      <c r="I112" s="140"/>
      <c r="J112" s="217"/>
      <c r="K112" s="217"/>
      <c r="L112" s="217"/>
      <c r="M112" s="217"/>
      <c r="N112" s="217"/>
      <c r="O112" s="217"/>
      <c r="P112" s="217"/>
      <c r="Q112" s="217"/>
      <c r="R112" s="217"/>
      <c r="S112" s="217"/>
      <c r="T112" s="217"/>
      <c r="U112" s="217"/>
      <c r="V112" s="155"/>
      <c r="W112" s="155"/>
    </row>
    <row r="113" spans="1:23" s="156" customFormat="1" x14ac:dyDescent="0.25">
      <c r="A113" s="113">
        <v>106</v>
      </c>
      <c r="B113" s="204"/>
      <c r="C113" s="157" t="s">
        <v>125</v>
      </c>
      <c r="D113" s="62"/>
      <c r="E113" s="153">
        <v>15</v>
      </c>
      <c r="F113" s="62" t="s">
        <v>135</v>
      </c>
      <c r="G113" s="62">
        <v>6000</v>
      </c>
      <c r="H113" s="139">
        <f t="shared" si="9"/>
        <v>90000</v>
      </c>
      <c r="I113" s="140"/>
      <c r="J113" s="217"/>
      <c r="K113" s="217"/>
      <c r="L113" s="217"/>
      <c r="M113" s="217"/>
      <c r="N113" s="217"/>
      <c r="O113" s="217"/>
      <c r="P113" s="217"/>
      <c r="Q113" s="217"/>
      <c r="R113" s="217"/>
      <c r="S113" s="217"/>
      <c r="T113" s="217"/>
      <c r="U113" s="217"/>
      <c r="V113" s="155"/>
      <c r="W113" s="155"/>
    </row>
    <row r="114" spans="1:23" s="156" customFormat="1" x14ac:dyDescent="0.25">
      <c r="A114" s="113">
        <v>107</v>
      </c>
      <c r="B114" s="204"/>
      <c r="C114" s="157" t="s">
        <v>597</v>
      </c>
      <c r="D114" s="62"/>
      <c r="E114" s="153">
        <v>30</v>
      </c>
      <c r="F114" s="62" t="s">
        <v>135</v>
      </c>
      <c r="G114" s="62">
        <v>1500</v>
      </c>
      <c r="H114" s="139">
        <f t="shared" si="9"/>
        <v>45000</v>
      </c>
      <c r="I114" s="140"/>
      <c r="J114" s="217"/>
      <c r="K114" s="217"/>
      <c r="L114" s="217"/>
      <c r="M114" s="217"/>
      <c r="N114" s="217"/>
      <c r="O114" s="217"/>
      <c r="P114" s="217"/>
      <c r="Q114" s="217"/>
      <c r="R114" s="217"/>
      <c r="S114" s="217"/>
      <c r="T114" s="217"/>
      <c r="U114" s="217"/>
      <c r="V114" s="155"/>
      <c r="W114" s="155"/>
    </row>
    <row r="115" spans="1:23" s="156" customFormat="1" x14ac:dyDescent="0.25">
      <c r="A115" s="113">
        <v>108</v>
      </c>
      <c r="B115" s="204"/>
      <c r="C115" s="157" t="s">
        <v>127</v>
      </c>
      <c r="D115" s="62"/>
      <c r="E115" s="153">
        <v>1</v>
      </c>
      <c r="F115" s="62" t="s">
        <v>147</v>
      </c>
      <c r="G115" s="62">
        <v>25000</v>
      </c>
      <c r="H115" s="139">
        <f>G115*E115</f>
        <v>25000</v>
      </c>
      <c r="I115" s="140"/>
      <c r="J115" s="217"/>
      <c r="K115" s="217"/>
      <c r="L115" s="217"/>
      <c r="M115" s="217"/>
      <c r="N115" s="217"/>
      <c r="O115" s="217"/>
      <c r="P115" s="217"/>
      <c r="Q115" s="217"/>
      <c r="R115" s="217"/>
      <c r="S115" s="217"/>
      <c r="T115" s="217"/>
      <c r="U115" s="217"/>
      <c r="V115" s="155"/>
      <c r="W115" s="155"/>
    </row>
    <row r="116" spans="1:23" s="156" customFormat="1" x14ac:dyDescent="0.25">
      <c r="A116" s="113">
        <v>109</v>
      </c>
      <c r="B116" s="204"/>
      <c r="C116" s="157" t="s">
        <v>112</v>
      </c>
      <c r="D116" s="62"/>
      <c r="E116" s="153">
        <v>20</v>
      </c>
      <c r="F116" s="62" t="s">
        <v>132</v>
      </c>
      <c r="G116" s="62">
        <v>150</v>
      </c>
      <c r="H116" s="139">
        <f t="shared" ref="H116:H121" si="11">G116*E116</f>
        <v>3000</v>
      </c>
      <c r="I116" s="140"/>
      <c r="J116" s="217"/>
      <c r="K116" s="217"/>
      <c r="L116" s="217"/>
      <c r="M116" s="217"/>
      <c r="N116" s="217"/>
      <c r="O116" s="217"/>
      <c r="P116" s="217"/>
      <c r="Q116" s="217"/>
      <c r="R116" s="217"/>
      <c r="S116" s="217"/>
      <c r="T116" s="217"/>
      <c r="U116" s="217"/>
      <c r="V116" s="155"/>
      <c r="W116" s="155"/>
    </row>
    <row r="117" spans="1:23" s="156" customFormat="1" x14ac:dyDescent="0.25">
      <c r="A117" s="113">
        <v>110</v>
      </c>
      <c r="B117" s="204"/>
      <c r="C117" s="157" t="s">
        <v>170</v>
      </c>
      <c r="D117" s="62"/>
      <c r="E117" s="153">
        <v>450</v>
      </c>
      <c r="F117" s="62" t="s">
        <v>135</v>
      </c>
      <c r="G117" s="62">
        <v>150</v>
      </c>
      <c r="H117" s="139">
        <f t="shared" si="11"/>
        <v>67500</v>
      </c>
      <c r="I117" s="140"/>
      <c r="J117" s="217"/>
      <c r="K117" s="217"/>
      <c r="L117" s="217"/>
      <c r="M117" s="217"/>
      <c r="N117" s="217"/>
      <c r="O117" s="217"/>
      <c r="P117" s="217"/>
      <c r="Q117" s="217"/>
      <c r="R117" s="217"/>
      <c r="S117" s="217"/>
      <c r="T117" s="217"/>
      <c r="U117" s="217"/>
      <c r="V117" s="155"/>
      <c r="W117" s="155"/>
    </row>
    <row r="118" spans="1:23" s="156" customFormat="1" x14ac:dyDescent="0.25">
      <c r="A118" s="113">
        <v>111</v>
      </c>
      <c r="B118" s="204"/>
      <c r="C118" s="157" t="s">
        <v>171</v>
      </c>
      <c r="D118" s="62"/>
      <c r="E118" s="153">
        <v>450</v>
      </c>
      <c r="F118" s="62" t="s">
        <v>135</v>
      </c>
      <c r="G118" s="62">
        <v>120</v>
      </c>
      <c r="H118" s="139">
        <f t="shared" si="11"/>
        <v>54000</v>
      </c>
      <c r="I118" s="140"/>
      <c r="J118" s="217"/>
      <c r="K118" s="217"/>
      <c r="L118" s="217"/>
      <c r="M118" s="217"/>
      <c r="N118" s="217"/>
      <c r="O118" s="217"/>
      <c r="P118" s="217"/>
      <c r="Q118" s="217"/>
      <c r="R118" s="217"/>
      <c r="S118" s="217"/>
      <c r="T118" s="217"/>
      <c r="U118" s="217"/>
      <c r="V118" s="155"/>
      <c r="W118" s="155"/>
    </row>
    <row r="119" spans="1:23" s="156" customFormat="1" x14ac:dyDescent="0.25">
      <c r="A119" s="113">
        <v>112</v>
      </c>
      <c r="B119" s="204"/>
      <c r="C119" s="157" t="s">
        <v>172</v>
      </c>
      <c r="D119" s="62"/>
      <c r="E119" s="153">
        <v>450</v>
      </c>
      <c r="F119" s="62" t="s">
        <v>135</v>
      </c>
      <c r="G119" s="62">
        <v>180</v>
      </c>
      <c r="H119" s="139">
        <f t="shared" si="11"/>
        <v>81000</v>
      </c>
      <c r="I119" s="140"/>
      <c r="J119" s="217"/>
      <c r="K119" s="217"/>
      <c r="L119" s="217"/>
      <c r="M119" s="217"/>
      <c r="N119" s="217"/>
      <c r="O119" s="217"/>
      <c r="P119" s="217"/>
      <c r="Q119" s="217"/>
      <c r="R119" s="217"/>
      <c r="S119" s="217"/>
      <c r="T119" s="217"/>
      <c r="U119" s="217"/>
      <c r="V119" s="155"/>
      <c r="W119" s="155"/>
    </row>
    <row r="120" spans="1:23" s="156" customFormat="1" x14ac:dyDescent="0.25">
      <c r="A120" s="113">
        <v>113</v>
      </c>
      <c r="B120" s="204"/>
      <c r="C120" s="157" t="s">
        <v>173</v>
      </c>
      <c r="D120" s="62"/>
      <c r="E120" s="153">
        <v>450</v>
      </c>
      <c r="F120" s="62" t="s">
        <v>135</v>
      </c>
      <c r="G120" s="62">
        <v>120</v>
      </c>
      <c r="H120" s="139">
        <f t="shared" si="11"/>
        <v>54000</v>
      </c>
      <c r="I120" s="140"/>
      <c r="J120" s="217"/>
      <c r="K120" s="217"/>
      <c r="L120" s="217"/>
      <c r="M120" s="217"/>
      <c r="N120" s="217"/>
      <c r="O120" s="217"/>
      <c r="P120" s="217"/>
      <c r="Q120" s="217"/>
      <c r="R120" s="217"/>
      <c r="S120" s="217"/>
      <c r="T120" s="217"/>
      <c r="U120" s="217"/>
      <c r="V120" s="155"/>
      <c r="W120" s="155"/>
    </row>
    <row r="121" spans="1:23" s="156" customFormat="1" x14ac:dyDescent="0.25">
      <c r="A121" s="113">
        <v>114</v>
      </c>
      <c r="B121" s="204"/>
      <c r="C121" s="157" t="s">
        <v>174</v>
      </c>
      <c r="D121" s="62"/>
      <c r="E121" s="153">
        <v>210</v>
      </c>
      <c r="F121" s="62" t="s">
        <v>135</v>
      </c>
      <c r="G121" s="62">
        <v>350</v>
      </c>
      <c r="H121" s="139">
        <f t="shared" si="11"/>
        <v>73500</v>
      </c>
      <c r="I121" s="140"/>
      <c r="J121" s="217"/>
      <c r="K121" s="217"/>
      <c r="L121" s="217"/>
      <c r="M121" s="217"/>
      <c r="N121" s="217"/>
      <c r="O121" s="217"/>
      <c r="P121" s="217"/>
      <c r="Q121" s="217"/>
      <c r="R121" s="217"/>
      <c r="S121" s="217"/>
      <c r="T121" s="217"/>
      <c r="U121" s="217"/>
      <c r="V121" s="155"/>
      <c r="W121" s="155"/>
    </row>
    <row r="122" spans="1:23" s="156" customFormat="1" x14ac:dyDescent="0.25">
      <c r="A122" s="113">
        <v>115</v>
      </c>
      <c r="B122" s="163" t="s">
        <v>99</v>
      </c>
      <c r="C122" s="158" t="s">
        <v>598</v>
      </c>
      <c r="D122" s="160" t="s">
        <v>540</v>
      </c>
      <c r="E122" s="159"/>
      <c r="F122" s="160"/>
      <c r="G122" s="160"/>
      <c r="H122" s="161">
        <f>SUM(H123:H144)</f>
        <v>650000</v>
      </c>
      <c r="I122" s="165" t="s">
        <v>40</v>
      </c>
      <c r="J122" s="216"/>
      <c r="K122" s="216"/>
      <c r="L122" s="216"/>
      <c r="M122" s="206"/>
      <c r="N122" s="206"/>
      <c r="O122" s="216"/>
      <c r="P122" s="216"/>
      <c r="Q122" s="206">
        <v>1</v>
      </c>
      <c r="R122" s="216"/>
      <c r="S122" s="216"/>
      <c r="T122" s="216"/>
      <c r="U122" s="216"/>
      <c r="V122" s="155"/>
      <c r="W122" s="155"/>
    </row>
    <row r="123" spans="1:23" s="156" customFormat="1" x14ac:dyDescent="0.25">
      <c r="A123" s="113">
        <v>116</v>
      </c>
      <c r="B123" s="204"/>
      <c r="C123" s="157" t="s">
        <v>106</v>
      </c>
      <c r="D123" s="62"/>
      <c r="E123" s="153">
        <v>70</v>
      </c>
      <c r="F123" s="62" t="s">
        <v>129</v>
      </c>
      <c r="G123" s="62">
        <v>150</v>
      </c>
      <c r="H123" s="139">
        <f>G123*E123</f>
        <v>10500</v>
      </c>
      <c r="I123" s="140"/>
      <c r="J123" s="217"/>
      <c r="K123" s="217"/>
      <c r="L123" s="217"/>
      <c r="M123" s="217"/>
      <c r="N123" s="217"/>
      <c r="O123" s="217"/>
      <c r="P123" s="217"/>
      <c r="Q123" s="217"/>
      <c r="R123" s="217"/>
      <c r="S123" s="217"/>
      <c r="T123" s="217"/>
      <c r="U123" s="217"/>
      <c r="V123" s="155"/>
      <c r="W123" s="155"/>
    </row>
    <row r="124" spans="1:23" s="156" customFormat="1" x14ac:dyDescent="0.25">
      <c r="A124" s="113">
        <v>117</v>
      </c>
      <c r="B124" s="204"/>
      <c r="C124" s="157" t="s">
        <v>581</v>
      </c>
      <c r="D124" s="62"/>
      <c r="E124" s="153">
        <v>3</v>
      </c>
      <c r="F124" s="62" t="s">
        <v>309</v>
      </c>
      <c r="G124" s="62">
        <v>2000</v>
      </c>
      <c r="H124" s="139">
        <f t="shared" ref="H124:H144" si="12">G124*E124</f>
        <v>6000</v>
      </c>
      <c r="I124" s="140"/>
      <c r="J124" s="217"/>
      <c r="K124" s="217"/>
      <c r="L124" s="217"/>
      <c r="M124" s="217"/>
      <c r="N124" s="217"/>
      <c r="O124" s="217"/>
      <c r="P124" s="217"/>
      <c r="Q124" s="217"/>
      <c r="R124" s="217"/>
      <c r="S124" s="217"/>
      <c r="T124" s="217"/>
      <c r="U124" s="217"/>
      <c r="V124" s="155"/>
      <c r="W124" s="155"/>
    </row>
    <row r="125" spans="1:23" s="156" customFormat="1" x14ac:dyDescent="0.25">
      <c r="A125" s="113">
        <v>118</v>
      </c>
      <c r="B125" s="204"/>
      <c r="C125" s="157" t="s">
        <v>108</v>
      </c>
      <c r="D125" s="62"/>
      <c r="E125" s="153">
        <v>70</v>
      </c>
      <c r="F125" s="62" t="s">
        <v>129</v>
      </c>
      <c r="G125" s="62">
        <v>150</v>
      </c>
      <c r="H125" s="139">
        <f t="shared" si="12"/>
        <v>10500</v>
      </c>
      <c r="I125" s="140"/>
      <c r="J125" s="217"/>
      <c r="K125" s="217"/>
      <c r="L125" s="217"/>
      <c r="M125" s="217"/>
      <c r="N125" s="217"/>
      <c r="O125" s="217"/>
      <c r="P125" s="217"/>
      <c r="Q125" s="217"/>
      <c r="R125" s="217"/>
      <c r="S125" s="217"/>
      <c r="T125" s="217"/>
      <c r="U125" s="217"/>
      <c r="V125" s="155"/>
      <c r="W125" s="155"/>
    </row>
    <row r="126" spans="1:23" s="156" customFormat="1" x14ac:dyDescent="0.25">
      <c r="A126" s="113">
        <v>119</v>
      </c>
      <c r="B126" s="204"/>
      <c r="C126" s="157" t="s">
        <v>582</v>
      </c>
      <c r="D126" s="62"/>
      <c r="E126" s="153">
        <v>4</v>
      </c>
      <c r="F126" s="62" t="s">
        <v>129</v>
      </c>
      <c r="G126" s="62">
        <v>2500</v>
      </c>
      <c r="H126" s="139">
        <f t="shared" si="12"/>
        <v>10000</v>
      </c>
      <c r="I126" s="140"/>
      <c r="J126" s="217"/>
      <c r="K126" s="217"/>
      <c r="L126" s="217"/>
      <c r="M126" s="217"/>
      <c r="N126" s="217"/>
      <c r="O126" s="217"/>
      <c r="P126" s="217"/>
      <c r="Q126" s="217"/>
      <c r="R126" s="217"/>
      <c r="S126" s="217"/>
      <c r="T126" s="217"/>
      <c r="U126" s="217"/>
      <c r="V126" s="155"/>
      <c r="W126" s="155"/>
    </row>
    <row r="127" spans="1:23" s="156" customFormat="1" x14ac:dyDescent="0.25">
      <c r="A127" s="113">
        <v>120</v>
      </c>
      <c r="B127" s="204"/>
      <c r="C127" s="157" t="s">
        <v>110</v>
      </c>
      <c r="D127" s="62"/>
      <c r="E127" s="153">
        <v>6</v>
      </c>
      <c r="F127" s="62" t="s">
        <v>592</v>
      </c>
      <c r="G127" s="62">
        <v>200</v>
      </c>
      <c r="H127" s="139">
        <f t="shared" si="12"/>
        <v>1200</v>
      </c>
      <c r="I127" s="140"/>
      <c r="J127" s="217"/>
      <c r="K127" s="217"/>
      <c r="L127" s="217"/>
      <c r="M127" s="217"/>
      <c r="N127" s="217"/>
      <c r="O127" s="217"/>
      <c r="P127" s="217"/>
      <c r="Q127" s="217"/>
      <c r="R127" s="217"/>
      <c r="S127" s="217"/>
      <c r="T127" s="217"/>
      <c r="U127" s="217"/>
      <c r="V127" s="155"/>
      <c r="W127" s="155"/>
    </row>
    <row r="128" spans="1:23" s="156" customFormat="1" x14ac:dyDescent="0.25">
      <c r="A128" s="113">
        <v>121</v>
      </c>
      <c r="B128" s="204"/>
      <c r="C128" s="157" t="s">
        <v>111</v>
      </c>
      <c r="D128" s="62"/>
      <c r="E128" s="153">
        <v>5</v>
      </c>
      <c r="F128" s="62" t="s">
        <v>592</v>
      </c>
      <c r="G128" s="62">
        <v>90</v>
      </c>
      <c r="H128" s="139">
        <f t="shared" si="12"/>
        <v>450</v>
      </c>
      <c r="I128" s="140"/>
      <c r="J128" s="217"/>
      <c r="K128" s="217"/>
      <c r="L128" s="217"/>
      <c r="M128" s="217"/>
      <c r="N128" s="217"/>
      <c r="O128" s="217"/>
      <c r="P128" s="217"/>
      <c r="Q128" s="217"/>
      <c r="R128" s="217"/>
      <c r="S128" s="217"/>
      <c r="T128" s="217"/>
      <c r="U128" s="217"/>
      <c r="V128" s="155"/>
      <c r="W128" s="155"/>
    </row>
    <row r="129" spans="1:23" s="156" customFormat="1" x14ac:dyDescent="0.25">
      <c r="A129" s="113">
        <v>122</v>
      </c>
      <c r="B129" s="204"/>
      <c r="C129" s="157" t="s">
        <v>113</v>
      </c>
      <c r="D129" s="62"/>
      <c r="E129" s="153">
        <v>5</v>
      </c>
      <c r="F129" s="62" t="s">
        <v>129</v>
      </c>
      <c r="G129" s="62">
        <v>600</v>
      </c>
      <c r="H129" s="139">
        <f t="shared" si="12"/>
        <v>3000</v>
      </c>
      <c r="I129" s="140"/>
      <c r="J129" s="217"/>
      <c r="K129" s="217"/>
      <c r="L129" s="217"/>
      <c r="M129" s="217"/>
      <c r="N129" s="217"/>
      <c r="O129" s="217"/>
      <c r="P129" s="217"/>
      <c r="Q129" s="217"/>
      <c r="R129" s="217"/>
      <c r="S129" s="217"/>
      <c r="T129" s="217"/>
      <c r="U129" s="217"/>
      <c r="V129" s="155"/>
      <c r="W129" s="155"/>
    </row>
    <row r="130" spans="1:23" s="156" customFormat="1" x14ac:dyDescent="0.25">
      <c r="A130" s="113">
        <v>123</v>
      </c>
      <c r="B130" s="204"/>
      <c r="C130" s="157" t="s">
        <v>114</v>
      </c>
      <c r="D130" s="62"/>
      <c r="E130" s="153">
        <v>5</v>
      </c>
      <c r="F130" s="62" t="s">
        <v>133</v>
      </c>
      <c r="G130" s="62">
        <v>80</v>
      </c>
      <c r="H130" s="139">
        <f t="shared" si="12"/>
        <v>400</v>
      </c>
      <c r="I130" s="140"/>
      <c r="J130" s="217"/>
      <c r="K130" s="217"/>
      <c r="L130" s="217"/>
      <c r="M130" s="217"/>
      <c r="N130" s="217"/>
      <c r="O130" s="217"/>
      <c r="P130" s="217"/>
      <c r="Q130" s="217"/>
      <c r="R130" s="217"/>
      <c r="S130" s="217"/>
      <c r="T130" s="217"/>
      <c r="U130" s="217"/>
      <c r="V130" s="155"/>
      <c r="W130" s="155"/>
    </row>
    <row r="131" spans="1:23" s="156" customFormat="1" x14ac:dyDescent="0.25">
      <c r="A131" s="113">
        <v>124</v>
      </c>
      <c r="B131" s="204"/>
      <c r="C131" s="157" t="s">
        <v>116</v>
      </c>
      <c r="D131" s="62"/>
      <c r="E131" s="153">
        <v>70</v>
      </c>
      <c r="F131" s="62" t="s">
        <v>129</v>
      </c>
      <c r="G131" s="62">
        <v>45</v>
      </c>
      <c r="H131" s="139">
        <f t="shared" si="12"/>
        <v>3150</v>
      </c>
      <c r="I131" s="140"/>
      <c r="J131" s="217"/>
      <c r="K131" s="217"/>
      <c r="L131" s="217"/>
      <c r="M131" s="217"/>
      <c r="N131" s="217"/>
      <c r="O131" s="217"/>
      <c r="P131" s="217"/>
      <c r="Q131" s="217"/>
      <c r="R131" s="217"/>
      <c r="S131" s="217"/>
      <c r="T131" s="217"/>
      <c r="U131" s="217"/>
      <c r="V131" s="155"/>
      <c r="W131" s="155"/>
    </row>
    <row r="132" spans="1:23" s="156" customFormat="1" x14ac:dyDescent="0.25">
      <c r="A132" s="113">
        <v>125</v>
      </c>
      <c r="B132" s="204"/>
      <c r="C132" s="157" t="s">
        <v>118</v>
      </c>
      <c r="D132" s="62"/>
      <c r="E132" s="153">
        <v>70</v>
      </c>
      <c r="F132" s="62" t="s">
        <v>129</v>
      </c>
      <c r="G132" s="62">
        <v>50</v>
      </c>
      <c r="H132" s="139">
        <f t="shared" si="12"/>
        <v>3500</v>
      </c>
      <c r="I132" s="140"/>
      <c r="J132" s="217"/>
      <c r="K132" s="217"/>
      <c r="L132" s="217"/>
      <c r="M132" s="217"/>
      <c r="N132" s="217"/>
      <c r="O132" s="217"/>
      <c r="P132" s="217"/>
      <c r="Q132" s="217"/>
      <c r="R132" s="217"/>
      <c r="S132" s="217"/>
      <c r="T132" s="217"/>
      <c r="U132" s="217"/>
      <c r="V132" s="155"/>
      <c r="W132" s="155"/>
    </row>
    <row r="133" spans="1:23" s="156" customFormat="1" x14ac:dyDescent="0.25">
      <c r="A133" s="113">
        <v>126</v>
      </c>
      <c r="B133" s="204"/>
      <c r="C133" s="157" t="s">
        <v>119</v>
      </c>
      <c r="D133" s="62"/>
      <c r="E133" s="153">
        <v>6</v>
      </c>
      <c r="F133" s="62" t="s">
        <v>592</v>
      </c>
      <c r="G133" s="62">
        <v>155</v>
      </c>
      <c r="H133" s="139">
        <f t="shared" si="12"/>
        <v>930</v>
      </c>
      <c r="I133" s="140"/>
      <c r="J133" s="217"/>
      <c r="K133" s="217"/>
      <c r="L133" s="217"/>
      <c r="M133" s="217"/>
      <c r="N133" s="217"/>
      <c r="O133" s="217"/>
      <c r="P133" s="217"/>
      <c r="Q133" s="217"/>
      <c r="R133" s="217"/>
      <c r="S133" s="217"/>
      <c r="T133" s="217"/>
      <c r="U133" s="217"/>
      <c r="V133" s="155"/>
      <c r="W133" s="155"/>
    </row>
    <row r="134" spans="1:23" s="156" customFormat="1" x14ac:dyDescent="0.25">
      <c r="A134" s="113">
        <v>127</v>
      </c>
      <c r="B134" s="204"/>
      <c r="C134" s="157" t="s">
        <v>138</v>
      </c>
      <c r="D134" s="62"/>
      <c r="E134" s="153">
        <v>1</v>
      </c>
      <c r="F134" s="62" t="s">
        <v>147</v>
      </c>
      <c r="G134" s="62">
        <v>10845</v>
      </c>
      <c r="H134" s="139">
        <f t="shared" si="12"/>
        <v>10845</v>
      </c>
      <c r="I134" s="140"/>
      <c r="J134" s="217"/>
      <c r="K134" s="217"/>
      <c r="L134" s="217"/>
      <c r="M134" s="217"/>
      <c r="N134" s="217"/>
      <c r="O134" s="217"/>
      <c r="P134" s="217"/>
      <c r="Q134" s="217"/>
      <c r="R134" s="217"/>
      <c r="S134" s="217"/>
      <c r="T134" s="217"/>
      <c r="U134" s="217"/>
      <c r="V134" s="155"/>
      <c r="W134" s="155"/>
    </row>
    <row r="135" spans="1:23" s="156" customFormat="1" x14ac:dyDescent="0.25">
      <c r="A135" s="113">
        <v>128</v>
      </c>
      <c r="B135" s="204"/>
      <c r="C135" s="157" t="s">
        <v>150</v>
      </c>
      <c r="D135" s="62"/>
      <c r="E135" s="153">
        <v>5</v>
      </c>
      <c r="F135" s="62" t="s">
        <v>156</v>
      </c>
      <c r="G135" s="62">
        <v>5000</v>
      </c>
      <c r="H135" s="139">
        <f t="shared" si="12"/>
        <v>25000</v>
      </c>
      <c r="I135" s="140"/>
      <c r="J135" s="217"/>
      <c r="K135" s="217"/>
      <c r="L135" s="217"/>
      <c r="M135" s="217"/>
      <c r="N135" s="217"/>
      <c r="O135" s="217"/>
      <c r="P135" s="217"/>
      <c r="Q135" s="217"/>
      <c r="R135" s="217"/>
      <c r="S135" s="217"/>
      <c r="T135" s="217"/>
      <c r="U135" s="217"/>
      <c r="V135" s="155"/>
      <c r="W135" s="155"/>
    </row>
    <row r="136" spans="1:23" s="156" customFormat="1" x14ac:dyDescent="0.25">
      <c r="A136" s="113">
        <v>129</v>
      </c>
      <c r="B136" s="204"/>
      <c r="C136" s="157" t="s">
        <v>151</v>
      </c>
      <c r="D136" s="62"/>
      <c r="E136" s="153">
        <v>1</v>
      </c>
      <c r="F136" s="62" t="s">
        <v>147</v>
      </c>
      <c r="G136" s="62">
        <v>33275</v>
      </c>
      <c r="H136" s="139">
        <f t="shared" si="12"/>
        <v>33275</v>
      </c>
      <c r="I136" s="140"/>
      <c r="J136" s="217"/>
      <c r="K136" s="217"/>
      <c r="L136" s="217"/>
      <c r="M136" s="217"/>
      <c r="N136" s="217"/>
      <c r="O136" s="217"/>
      <c r="P136" s="217"/>
      <c r="Q136" s="217"/>
      <c r="R136" s="217"/>
      <c r="S136" s="217"/>
      <c r="T136" s="217"/>
      <c r="U136" s="217"/>
      <c r="V136" s="155"/>
      <c r="W136" s="155"/>
    </row>
    <row r="137" spans="1:23" s="156" customFormat="1" x14ac:dyDescent="0.25">
      <c r="A137" s="113">
        <v>130</v>
      </c>
      <c r="B137" s="204"/>
      <c r="C137" s="157" t="s">
        <v>128</v>
      </c>
      <c r="D137" s="62"/>
      <c r="E137" s="153">
        <v>70</v>
      </c>
      <c r="F137" s="62" t="s">
        <v>135</v>
      </c>
      <c r="G137" s="62">
        <v>120</v>
      </c>
      <c r="H137" s="139">
        <f>G137*E137*5</f>
        <v>42000</v>
      </c>
      <c r="I137" s="140"/>
      <c r="J137" s="217"/>
      <c r="K137" s="217"/>
      <c r="L137" s="217"/>
      <c r="M137" s="217"/>
      <c r="N137" s="217"/>
      <c r="O137" s="217"/>
      <c r="P137" s="217"/>
      <c r="Q137" s="217"/>
      <c r="R137" s="217"/>
      <c r="S137" s="217"/>
      <c r="T137" s="217"/>
      <c r="U137" s="217"/>
      <c r="V137" s="155"/>
      <c r="W137" s="155"/>
    </row>
    <row r="138" spans="1:23" s="156" customFormat="1" x14ac:dyDescent="0.25">
      <c r="A138" s="113">
        <v>131</v>
      </c>
      <c r="B138" s="204"/>
      <c r="C138" s="157" t="s">
        <v>595</v>
      </c>
      <c r="D138" s="62"/>
      <c r="E138" s="153">
        <v>70</v>
      </c>
      <c r="F138" s="62" t="s">
        <v>135</v>
      </c>
      <c r="G138" s="62">
        <v>180</v>
      </c>
      <c r="H138" s="139">
        <f t="shared" ref="H138:H141" si="13">G138*E138*5</f>
        <v>63000</v>
      </c>
      <c r="I138" s="140"/>
      <c r="J138" s="217"/>
      <c r="K138" s="217"/>
      <c r="L138" s="217"/>
      <c r="M138" s="217"/>
      <c r="N138" s="217"/>
      <c r="O138" s="217"/>
      <c r="P138" s="217"/>
      <c r="Q138" s="217"/>
      <c r="R138" s="217"/>
      <c r="S138" s="217"/>
      <c r="T138" s="217"/>
      <c r="U138" s="217"/>
      <c r="V138" s="155"/>
      <c r="W138" s="155"/>
    </row>
    <row r="139" spans="1:23" s="156" customFormat="1" x14ac:dyDescent="0.25">
      <c r="A139" s="113">
        <v>132</v>
      </c>
      <c r="B139" s="204"/>
      <c r="C139" s="157" t="s">
        <v>596</v>
      </c>
      <c r="D139" s="62"/>
      <c r="E139" s="153">
        <v>70</v>
      </c>
      <c r="F139" s="62" t="s">
        <v>135</v>
      </c>
      <c r="G139" s="62">
        <v>120</v>
      </c>
      <c r="H139" s="139">
        <f t="shared" si="13"/>
        <v>42000</v>
      </c>
      <c r="I139" s="140"/>
      <c r="J139" s="217"/>
      <c r="K139" s="217"/>
      <c r="L139" s="217"/>
      <c r="M139" s="217"/>
      <c r="N139" s="217"/>
      <c r="O139" s="217"/>
      <c r="P139" s="217"/>
      <c r="Q139" s="217"/>
      <c r="R139" s="217"/>
      <c r="S139" s="217"/>
      <c r="T139" s="217"/>
      <c r="U139" s="217"/>
      <c r="V139" s="155"/>
      <c r="W139" s="155"/>
    </row>
    <row r="140" spans="1:23" s="156" customFormat="1" x14ac:dyDescent="0.25">
      <c r="A140" s="113">
        <v>133</v>
      </c>
      <c r="B140" s="204"/>
      <c r="C140" s="157" t="s">
        <v>123</v>
      </c>
      <c r="D140" s="62"/>
      <c r="E140" s="153">
        <v>75</v>
      </c>
      <c r="F140" s="62" t="s">
        <v>135</v>
      </c>
      <c r="G140" s="62">
        <v>350</v>
      </c>
      <c r="H140" s="139">
        <f>G140*E140*5</f>
        <v>131250</v>
      </c>
      <c r="I140" s="140"/>
      <c r="J140" s="217"/>
      <c r="K140" s="217"/>
      <c r="L140" s="217"/>
      <c r="M140" s="217"/>
      <c r="N140" s="217"/>
      <c r="O140" s="217"/>
      <c r="P140" s="217"/>
      <c r="Q140" s="217"/>
      <c r="R140" s="217"/>
      <c r="S140" s="217"/>
      <c r="T140" s="217"/>
      <c r="U140" s="217"/>
      <c r="V140" s="155"/>
      <c r="W140" s="155"/>
    </row>
    <row r="141" spans="1:23" s="156" customFormat="1" x14ac:dyDescent="0.25">
      <c r="A141" s="113">
        <v>134</v>
      </c>
      <c r="B141" s="204"/>
      <c r="C141" s="157" t="s">
        <v>591</v>
      </c>
      <c r="D141" s="62"/>
      <c r="E141" s="153">
        <v>88</v>
      </c>
      <c r="F141" s="62" t="s">
        <v>135</v>
      </c>
      <c r="G141" s="62">
        <v>350</v>
      </c>
      <c r="H141" s="139">
        <f t="shared" si="13"/>
        <v>154000</v>
      </c>
      <c r="I141" s="140"/>
      <c r="J141" s="217"/>
      <c r="K141" s="217"/>
      <c r="L141" s="217"/>
      <c r="M141" s="217"/>
      <c r="N141" s="217"/>
      <c r="O141" s="217"/>
      <c r="P141" s="217"/>
      <c r="Q141" s="217"/>
      <c r="R141" s="217"/>
      <c r="S141" s="217"/>
      <c r="T141" s="217"/>
      <c r="U141" s="217"/>
      <c r="V141" s="155"/>
      <c r="W141" s="155"/>
    </row>
    <row r="142" spans="1:23" s="156" customFormat="1" x14ac:dyDescent="0.25">
      <c r="A142" s="113">
        <v>135</v>
      </c>
      <c r="B142" s="204"/>
      <c r="C142" s="157" t="s">
        <v>125</v>
      </c>
      <c r="D142" s="62"/>
      <c r="E142" s="153">
        <v>10</v>
      </c>
      <c r="F142" s="62" t="s">
        <v>135</v>
      </c>
      <c r="G142" s="62">
        <v>5000</v>
      </c>
      <c r="H142" s="139">
        <f t="shared" si="12"/>
        <v>50000</v>
      </c>
      <c r="I142" s="140"/>
      <c r="J142" s="217"/>
      <c r="K142" s="217"/>
      <c r="L142" s="217"/>
      <c r="M142" s="217"/>
      <c r="N142" s="217"/>
      <c r="O142" s="217"/>
      <c r="P142" s="217"/>
      <c r="Q142" s="217"/>
      <c r="R142" s="217"/>
      <c r="S142" s="217"/>
      <c r="T142" s="217"/>
      <c r="U142" s="217"/>
      <c r="V142" s="155"/>
      <c r="W142" s="155"/>
    </row>
    <row r="143" spans="1:23" s="156" customFormat="1" x14ac:dyDescent="0.25">
      <c r="A143" s="113">
        <v>136</v>
      </c>
      <c r="B143" s="204"/>
      <c r="C143" s="157" t="s">
        <v>597</v>
      </c>
      <c r="D143" s="62"/>
      <c r="E143" s="153">
        <v>24</v>
      </c>
      <c r="F143" s="62" t="s">
        <v>135</v>
      </c>
      <c r="G143" s="62">
        <v>1000</v>
      </c>
      <c r="H143" s="139">
        <f t="shared" si="12"/>
        <v>24000</v>
      </c>
      <c r="I143" s="140"/>
      <c r="J143" s="217"/>
      <c r="K143" s="217"/>
      <c r="L143" s="217"/>
      <c r="M143" s="217"/>
      <c r="N143" s="217"/>
      <c r="O143" s="217"/>
      <c r="P143" s="217"/>
      <c r="Q143" s="217"/>
      <c r="R143" s="217"/>
      <c r="S143" s="217"/>
      <c r="T143" s="217"/>
      <c r="U143" s="217"/>
      <c r="V143" s="155"/>
      <c r="W143" s="155"/>
    </row>
    <row r="144" spans="1:23" s="156" customFormat="1" x14ac:dyDescent="0.25">
      <c r="A144" s="113">
        <v>137</v>
      </c>
      <c r="B144" s="204"/>
      <c r="C144" s="157" t="s">
        <v>127</v>
      </c>
      <c r="D144" s="62"/>
      <c r="E144" s="153">
        <v>1</v>
      </c>
      <c r="F144" s="62" t="s">
        <v>147</v>
      </c>
      <c r="G144" s="62">
        <v>25000</v>
      </c>
      <c r="H144" s="139">
        <f t="shared" si="12"/>
        <v>25000</v>
      </c>
      <c r="I144" s="140"/>
      <c r="J144" s="217"/>
      <c r="K144" s="217"/>
      <c r="L144" s="217"/>
      <c r="M144" s="217"/>
      <c r="N144" s="217"/>
      <c r="O144" s="217"/>
      <c r="P144" s="217"/>
      <c r="Q144" s="217"/>
      <c r="R144" s="217"/>
      <c r="S144" s="217"/>
      <c r="T144" s="217"/>
      <c r="U144" s="217"/>
      <c r="V144" s="155"/>
      <c r="W144" s="155"/>
    </row>
    <row r="145" spans="1:23" s="156" customFormat="1" ht="25.5" x14ac:dyDescent="0.25">
      <c r="A145" s="113">
        <v>138</v>
      </c>
      <c r="B145" s="163" t="s">
        <v>99</v>
      </c>
      <c r="C145" s="158" t="s">
        <v>599</v>
      </c>
      <c r="D145" s="160" t="s">
        <v>540</v>
      </c>
      <c r="E145" s="159"/>
      <c r="F145" s="160"/>
      <c r="G145" s="160"/>
      <c r="H145" s="161">
        <f>SUM(H146:H167)</f>
        <v>800000</v>
      </c>
      <c r="I145" s="165" t="s">
        <v>40</v>
      </c>
      <c r="J145" s="216"/>
      <c r="K145" s="216"/>
      <c r="L145" s="216"/>
      <c r="M145" s="206"/>
      <c r="N145" s="206"/>
      <c r="O145" s="216"/>
      <c r="P145" s="216"/>
      <c r="Q145" s="206">
        <v>1</v>
      </c>
      <c r="R145" s="216"/>
      <c r="S145" s="216"/>
      <c r="T145" s="216"/>
      <c r="U145" s="216"/>
      <c r="V145" s="155"/>
      <c r="W145" s="155"/>
    </row>
    <row r="146" spans="1:23" s="156" customFormat="1" x14ac:dyDescent="0.25">
      <c r="A146" s="113">
        <v>139</v>
      </c>
      <c r="B146" s="204"/>
      <c r="C146" s="157" t="s">
        <v>106</v>
      </c>
      <c r="D146" s="62"/>
      <c r="E146" s="153">
        <v>75</v>
      </c>
      <c r="F146" s="62" t="s">
        <v>129</v>
      </c>
      <c r="G146" s="62">
        <v>150</v>
      </c>
      <c r="H146" s="139">
        <f>G146*E146</f>
        <v>11250</v>
      </c>
      <c r="I146" s="140"/>
      <c r="J146" s="217"/>
      <c r="K146" s="217"/>
      <c r="L146" s="217"/>
      <c r="M146" s="217"/>
      <c r="N146" s="217"/>
      <c r="O146" s="217"/>
      <c r="P146" s="217"/>
      <c r="Q146" s="217"/>
      <c r="R146" s="217"/>
      <c r="S146" s="217"/>
      <c r="T146" s="217"/>
      <c r="U146" s="217"/>
      <c r="V146" s="155"/>
      <c r="W146" s="155"/>
    </row>
    <row r="147" spans="1:23" s="156" customFormat="1" x14ac:dyDescent="0.25">
      <c r="A147" s="113">
        <v>140</v>
      </c>
      <c r="B147" s="204"/>
      <c r="C147" s="157" t="s">
        <v>581</v>
      </c>
      <c r="D147" s="62"/>
      <c r="E147" s="153">
        <v>3</v>
      </c>
      <c r="F147" s="62" t="s">
        <v>309</v>
      </c>
      <c r="G147" s="62">
        <v>2000</v>
      </c>
      <c r="H147" s="139">
        <f t="shared" ref="H147:H167" si="14">G147*E147</f>
        <v>6000</v>
      </c>
      <c r="I147" s="140"/>
      <c r="J147" s="217"/>
      <c r="K147" s="217"/>
      <c r="L147" s="217"/>
      <c r="M147" s="217"/>
      <c r="N147" s="217"/>
      <c r="O147" s="217"/>
      <c r="P147" s="217"/>
      <c r="Q147" s="217"/>
      <c r="R147" s="217"/>
      <c r="S147" s="217"/>
      <c r="T147" s="217"/>
      <c r="U147" s="217"/>
      <c r="V147" s="155"/>
      <c r="W147" s="155"/>
    </row>
    <row r="148" spans="1:23" s="156" customFormat="1" x14ac:dyDescent="0.25">
      <c r="A148" s="113">
        <v>141</v>
      </c>
      <c r="B148" s="204"/>
      <c r="C148" s="157" t="s">
        <v>108</v>
      </c>
      <c r="D148" s="62"/>
      <c r="E148" s="153">
        <v>75</v>
      </c>
      <c r="F148" s="62" t="s">
        <v>129</v>
      </c>
      <c r="G148" s="62">
        <v>150</v>
      </c>
      <c r="H148" s="139">
        <f t="shared" si="14"/>
        <v>11250</v>
      </c>
      <c r="I148" s="140"/>
      <c r="J148" s="217"/>
      <c r="K148" s="217"/>
      <c r="L148" s="217"/>
      <c r="M148" s="217"/>
      <c r="N148" s="217"/>
      <c r="O148" s="217"/>
      <c r="P148" s="217"/>
      <c r="Q148" s="217"/>
      <c r="R148" s="217"/>
      <c r="S148" s="217"/>
      <c r="T148" s="217"/>
      <c r="U148" s="217"/>
      <c r="V148" s="155"/>
      <c r="W148" s="155"/>
    </row>
    <row r="149" spans="1:23" s="156" customFormat="1" x14ac:dyDescent="0.25">
      <c r="A149" s="113">
        <v>142</v>
      </c>
      <c r="B149" s="204"/>
      <c r="C149" s="157" t="s">
        <v>582</v>
      </c>
      <c r="D149" s="62"/>
      <c r="E149" s="153">
        <v>4</v>
      </c>
      <c r="F149" s="62" t="s">
        <v>129</v>
      </c>
      <c r="G149" s="62">
        <v>2500</v>
      </c>
      <c r="H149" s="139">
        <f t="shared" si="14"/>
        <v>10000</v>
      </c>
      <c r="I149" s="140"/>
      <c r="J149" s="217"/>
      <c r="K149" s="217"/>
      <c r="L149" s="217"/>
      <c r="M149" s="217"/>
      <c r="N149" s="217"/>
      <c r="O149" s="217"/>
      <c r="P149" s="217"/>
      <c r="Q149" s="217"/>
      <c r="R149" s="217"/>
      <c r="S149" s="217"/>
      <c r="T149" s="217"/>
      <c r="U149" s="217"/>
      <c r="V149" s="155"/>
      <c r="W149" s="155"/>
    </row>
    <row r="150" spans="1:23" s="156" customFormat="1" x14ac:dyDescent="0.25">
      <c r="A150" s="113">
        <v>143</v>
      </c>
      <c r="B150" s="204"/>
      <c r="C150" s="157" t="s">
        <v>110</v>
      </c>
      <c r="D150" s="62"/>
      <c r="E150" s="153">
        <v>6</v>
      </c>
      <c r="F150" s="62" t="s">
        <v>592</v>
      </c>
      <c r="G150" s="62">
        <v>200</v>
      </c>
      <c r="H150" s="139">
        <f t="shared" si="14"/>
        <v>1200</v>
      </c>
      <c r="I150" s="140"/>
      <c r="J150" s="217"/>
      <c r="K150" s="217"/>
      <c r="L150" s="217"/>
      <c r="M150" s="217"/>
      <c r="N150" s="217"/>
      <c r="O150" s="217"/>
      <c r="P150" s="217"/>
      <c r="Q150" s="217"/>
      <c r="R150" s="217"/>
      <c r="S150" s="217"/>
      <c r="T150" s="217"/>
      <c r="U150" s="217"/>
      <c r="V150" s="155"/>
      <c r="W150" s="155"/>
    </row>
    <row r="151" spans="1:23" s="156" customFormat="1" x14ac:dyDescent="0.25">
      <c r="A151" s="113">
        <v>144</v>
      </c>
      <c r="B151" s="204"/>
      <c r="C151" s="157" t="s">
        <v>111</v>
      </c>
      <c r="D151" s="62"/>
      <c r="E151" s="153">
        <v>5</v>
      </c>
      <c r="F151" s="62" t="s">
        <v>592</v>
      </c>
      <c r="G151" s="62">
        <v>90</v>
      </c>
      <c r="H151" s="139">
        <f t="shared" si="14"/>
        <v>450</v>
      </c>
      <c r="I151" s="140"/>
      <c r="J151" s="217"/>
      <c r="K151" s="217"/>
      <c r="L151" s="217"/>
      <c r="M151" s="217"/>
      <c r="N151" s="217"/>
      <c r="O151" s="217"/>
      <c r="P151" s="217"/>
      <c r="Q151" s="217"/>
      <c r="R151" s="217"/>
      <c r="S151" s="217"/>
      <c r="T151" s="217"/>
      <c r="U151" s="217"/>
      <c r="V151" s="155"/>
      <c r="W151" s="155"/>
    </row>
    <row r="152" spans="1:23" s="156" customFormat="1" x14ac:dyDescent="0.25">
      <c r="A152" s="113">
        <v>145</v>
      </c>
      <c r="B152" s="204"/>
      <c r="C152" s="157" t="s">
        <v>113</v>
      </c>
      <c r="D152" s="62"/>
      <c r="E152" s="153">
        <v>5</v>
      </c>
      <c r="F152" s="62" t="s">
        <v>129</v>
      </c>
      <c r="G152" s="62">
        <v>600</v>
      </c>
      <c r="H152" s="139">
        <f t="shared" si="14"/>
        <v>3000</v>
      </c>
      <c r="I152" s="140"/>
      <c r="J152" s="217"/>
      <c r="K152" s="217"/>
      <c r="L152" s="217"/>
      <c r="M152" s="217"/>
      <c r="N152" s="217"/>
      <c r="O152" s="217"/>
      <c r="P152" s="217"/>
      <c r="Q152" s="217"/>
      <c r="R152" s="217"/>
      <c r="S152" s="217"/>
      <c r="T152" s="217"/>
      <c r="U152" s="217"/>
      <c r="V152" s="155"/>
      <c r="W152" s="155"/>
    </row>
    <row r="153" spans="1:23" s="156" customFormat="1" x14ac:dyDescent="0.25">
      <c r="A153" s="113">
        <v>146</v>
      </c>
      <c r="B153" s="204"/>
      <c r="C153" s="157" t="s">
        <v>114</v>
      </c>
      <c r="D153" s="62"/>
      <c r="E153" s="153">
        <v>10</v>
      </c>
      <c r="F153" s="62" t="s">
        <v>133</v>
      </c>
      <c r="G153" s="62">
        <v>80</v>
      </c>
      <c r="H153" s="139">
        <f t="shared" si="14"/>
        <v>800</v>
      </c>
      <c r="I153" s="140"/>
      <c r="J153" s="217"/>
      <c r="K153" s="217"/>
      <c r="L153" s="217"/>
      <c r="M153" s="217"/>
      <c r="N153" s="217"/>
      <c r="O153" s="217"/>
      <c r="P153" s="217"/>
      <c r="Q153" s="217"/>
      <c r="R153" s="217"/>
      <c r="S153" s="217"/>
      <c r="T153" s="217"/>
      <c r="U153" s="217"/>
      <c r="V153" s="155"/>
      <c r="W153" s="155"/>
    </row>
    <row r="154" spans="1:23" s="156" customFormat="1" x14ac:dyDescent="0.25">
      <c r="A154" s="113">
        <v>147</v>
      </c>
      <c r="B154" s="204"/>
      <c r="C154" s="157" t="s">
        <v>116</v>
      </c>
      <c r="D154" s="62"/>
      <c r="E154" s="153">
        <v>75</v>
      </c>
      <c r="F154" s="62" t="s">
        <v>129</v>
      </c>
      <c r="G154" s="62">
        <v>45</v>
      </c>
      <c r="H154" s="139">
        <f t="shared" si="14"/>
        <v>3375</v>
      </c>
      <c r="I154" s="140"/>
      <c r="J154" s="217"/>
      <c r="K154" s="217"/>
      <c r="L154" s="217"/>
      <c r="M154" s="217"/>
      <c r="N154" s="217"/>
      <c r="O154" s="217"/>
      <c r="P154" s="217"/>
      <c r="Q154" s="217"/>
      <c r="R154" s="217"/>
      <c r="S154" s="217"/>
      <c r="T154" s="217"/>
      <c r="U154" s="217"/>
      <c r="V154" s="155"/>
      <c r="W154" s="155"/>
    </row>
    <row r="155" spans="1:23" s="156" customFormat="1" x14ac:dyDescent="0.25">
      <c r="A155" s="113">
        <v>148</v>
      </c>
      <c r="B155" s="204"/>
      <c r="C155" s="157" t="s">
        <v>118</v>
      </c>
      <c r="D155" s="62"/>
      <c r="E155" s="153">
        <v>75</v>
      </c>
      <c r="F155" s="62" t="s">
        <v>129</v>
      </c>
      <c r="G155" s="62">
        <v>50</v>
      </c>
      <c r="H155" s="139">
        <f t="shared" si="14"/>
        <v>3750</v>
      </c>
      <c r="I155" s="140"/>
      <c r="J155" s="217"/>
      <c r="K155" s="217"/>
      <c r="L155" s="217"/>
      <c r="M155" s="217"/>
      <c r="N155" s="217"/>
      <c r="O155" s="217"/>
      <c r="P155" s="217"/>
      <c r="Q155" s="217"/>
      <c r="R155" s="217"/>
      <c r="S155" s="217"/>
      <c r="T155" s="217"/>
      <c r="U155" s="217"/>
      <c r="V155" s="155"/>
      <c r="W155" s="155"/>
    </row>
    <row r="156" spans="1:23" s="156" customFormat="1" x14ac:dyDescent="0.25">
      <c r="A156" s="113">
        <v>149</v>
      </c>
      <c r="B156" s="204"/>
      <c r="C156" s="157" t="s">
        <v>119</v>
      </c>
      <c r="D156" s="62"/>
      <c r="E156" s="153">
        <v>6</v>
      </c>
      <c r="F156" s="62" t="s">
        <v>592</v>
      </c>
      <c r="G156" s="62">
        <v>155</v>
      </c>
      <c r="H156" s="139">
        <f t="shared" si="14"/>
        <v>930</v>
      </c>
      <c r="I156" s="140"/>
      <c r="J156" s="217"/>
      <c r="K156" s="217"/>
      <c r="L156" s="217"/>
      <c r="M156" s="217"/>
      <c r="N156" s="217"/>
      <c r="O156" s="217"/>
      <c r="P156" s="217"/>
      <c r="Q156" s="217"/>
      <c r="R156" s="217"/>
      <c r="S156" s="217"/>
      <c r="T156" s="217"/>
      <c r="U156" s="217"/>
      <c r="V156" s="155"/>
      <c r="W156" s="155"/>
    </row>
    <row r="157" spans="1:23" s="156" customFormat="1" x14ac:dyDescent="0.25">
      <c r="A157" s="113">
        <v>150</v>
      </c>
      <c r="B157" s="204"/>
      <c r="C157" s="157" t="s">
        <v>138</v>
      </c>
      <c r="D157" s="62"/>
      <c r="E157" s="153">
        <v>1</v>
      </c>
      <c r="F157" s="62" t="s">
        <v>147</v>
      </c>
      <c r="G157" s="62">
        <v>11720</v>
      </c>
      <c r="H157" s="139">
        <f t="shared" si="14"/>
        <v>11720</v>
      </c>
      <c r="I157" s="140"/>
      <c r="J157" s="217"/>
      <c r="K157" s="217"/>
      <c r="L157" s="217"/>
      <c r="M157" s="217"/>
      <c r="N157" s="217"/>
      <c r="O157" s="217"/>
      <c r="P157" s="217"/>
      <c r="Q157" s="217"/>
      <c r="R157" s="217"/>
      <c r="S157" s="217"/>
      <c r="T157" s="217"/>
      <c r="U157" s="217"/>
      <c r="V157" s="155"/>
      <c r="W157" s="155"/>
    </row>
    <row r="158" spans="1:23" s="156" customFormat="1" x14ac:dyDescent="0.25">
      <c r="A158" s="113">
        <v>151</v>
      </c>
      <c r="B158" s="204"/>
      <c r="C158" s="157" t="s">
        <v>150</v>
      </c>
      <c r="D158" s="62"/>
      <c r="E158" s="153">
        <v>5</v>
      </c>
      <c r="F158" s="62" t="s">
        <v>156</v>
      </c>
      <c r="G158" s="62">
        <v>5000</v>
      </c>
      <c r="H158" s="139">
        <f t="shared" si="14"/>
        <v>25000</v>
      </c>
      <c r="I158" s="140"/>
      <c r="J158" s="217"/>
      <c r="K158" s="217"/>
      <c r="L158" s="217"/>
      <c r="M158" s="217"/>
      <c r="N158" s="217"/>
      <c r="O158" s="217"/>
      <c r="P158" s="217"/>
      <c r="Q158" s="217"/>
      <c r="R158" s="217"/>
      <c r="S158" s="217"/>
      <c r="T158" s="217"/>
      <c r="U158" s="217"/>
      <c r="V158" s="155"/>
      <c r="W158" s="155"/>
    </row>
    <row r="159" spans="1:23" s="156" customFormat="1" x14ac:dyDescent="0.25">
      <c r="A159" s="113">
        <v>152</v>
      </c>
      <c r="B159" s="204"/>
      <c r="C159" s="157" t="s">
        <v>151</v>
      </c>
      <c r="D159" s="62"/>
      <c r="E159" s="153">
        <v>1</v>
      </c>
      <c r="F159" s="62" t="s">
        <v>147</v>
      </c>
      <c r="G159" s="62">
        <v>33275</v>
      </c>
      <c r="H159" s="139">
        <f t="shared" si="14"/>
        <v>33275</v>
      </c>
      <c r="I159" s="140"/>
      <c r="J159" s="217"/>
      <c r="K159" s="217"/>
      <c r="L159" s="217"/>
      <c r="M159" s="217"/>
      <c r="N159" s="217"/>
      <c r="O159" s="217"/>
      <c r="P159" s="217"/>
      <c r="Q159" s="217"/>
      <c r="R159" s="217"/>
      <c r="S159" s="217"/>
      <c r="T159" s="217"/>
      <c r="U159" s="217"/>
      <c r="V159" s="155"/>
      <c r="W159" s="155"/>
    </row>
    <row r="160" spans="1:23" s="156" customFormat="1" x14ac:dyDescent="0.25">
      <c r="A160" s="113">
        <v>153</v>
      </c>
      <c r="B160" s="204"/>
      <c r="C160" s="157" t="s">
        <v>128</v>
      </c>
      <c r="D160" s="62"/>
      <c r="E160" s="153">
        <v>80</v>
      </c>
      <c r="F160" s="62" t="s">
        <v>135</v>
      </c>
      <c r="G160" s="62">
        <v>120</v>
      </c>
      <c r="H160" s="139">
        <f>G160*E160*5</f>
        <v>48000</v>
      </c>
      <c r="I160" s="140"/>
      <c r="J160" s="217"/>
      <c r="K160" s="217"/>
      <c r="L160" s="217"/>
      <c r="M160" s="217"/>
      <c r="N160" s="217"/>
      <c r="O160" s="217"/>
      <c r="P160" s="217"/>
      <c r="Q160" s="217"/>
      <c r="R160" s="217"/>
      <c r="S160" s="217"/>
      <c r="T160" s="217"/>
      <c r="U160" s="217"/>
      <c r="V160" s="155"/>
      <c r="W160" s="155"/>
    </row>
    <row r="161" spans="1:23" s="156" customFormat="1" x14ac:dyDescent="0.25">
      <c r="A161" s="113">
        <v>154</v>
      </c>
      <c r="B161" s="204"/>
      <c r="C161" s="157" t="s">
        <v>595</v>
      </c>
      <c r="D161" s="62"/>
      <c r="E161" s="153">
        <v>80</v>
      </c>
      <c r="F161" s="62" t="s">
        <v>135</v>
      </c>
      <c r="G161" s="62">
        <v>180</v>
      </c>
      <c r="H161" s="139">
        <f t="shared" ref="H161:H164" si="15">G161*E161*5</f>
        <v>72000</v>
      </c>
      <c r="I161" s="140"/>
      <c r="J161" s="217"/>
      <c r="K161" s="217"/>
      <c r="L161" s="217"/>
      <c r="M161" s="217"/>
      <c r="N161" s="217"/>
      <c r="O161" s="217"/>
      <c r="P161" s="217"/>
      <c r="Q161" s="217"/>
      <c r="R161" s="217"/>
      <c r="S161" s="217"/>
      <c r="T161" s="217"/>
      <c r="U161" s="217"/>
      <c r="V161" s="155"/>
      <c r="W161" s="155"/>
    </row>
    <row r="162" spans="1:23" s="156" customFormat="1" x14ac:dyDescent="0.25">
      <c r="A162" s="113">
        <v>155</v>
      </c>
      <c r="B162" s="204"/>
      <c r="C162" s="157" t="s">
        <v>596</v>
      </c>
      <c r="D162" s="62"/>
      <c r="E162" s="153">
        <v>80</v>
      </c>
      <c r="F162" s="62" t="s">
        <v>135</v>
      </c>
      <c r="G162" s="62">
        <v>120</v>
      </c>
      <c r="H162" s="139">
        <f t="shared" si="15"/>
        <v>48000</v>
      </c>
      <c r="I162" s="140"/>
      <c r="J162" s="217"/>
      <c r="K162" s="217"/>
      <c r="L162" s="217"/>
      <c r="M162" s="217"/>
      <c r="N162" s="217"/>
      <c r="O162" s="217"/>
      <c r="P162" s="217"/>
      <c r="Q162" s="217"/>
      <c r="R162" s="217"/>
      <c r="S162" s="217"/>
      <c r="T162" s="217"/>
      <c r="U162" s="217"/>
      <c r="V162" s="155"/>
      <c r="W162" s="155"/>
    </row>
    <row r="163" spans="1:23" s="156" customFormat="1" x14ac:dyDescent="0.25">
      <c r="A163" s="113">
        <v>156</v>
      </c>
      <c r="B163" s="204"/>
      <c r="C163" s="157" t="s">
        <v>123</v>
      </c>
      <c r="D163" s="62"/>
      <c r="E163" s="153">
        <v>95</v>
      </c>
      <c r="F163" s="62" t="s">
        <v>135</v>
      </c>
      <c r="G163" s="62">
        <v>350</v>
      </c>
      <c r="H163" s="139">
        <f t="shared" si="15"/>
        <v>166250</v>
      </c>
      <c r="I163" s="140"/>
      <c r="J163" s="217"/>
      <c r="K163" s="217"/>
      <c r="L163" s="217"/>
      <c r="M163" s="217"/>
      <c r="N163" s="217"/>
      <c r="O163" s="217"/>
      <c r="P163" s="217"/>
      <c r="Q163" s="217"/>
      <c r="R163" s="217"/>
      <c r="S163" s="217"/>
      <c r="T163" s="217"/>
      <c r="U163" s="217"/>
      <c r="V163" s="155"/>
      <c r="W163" s="155"/>
    </row>
    <row r="164" spans="1:23" s="156" customFormat="1" x14ac:dyDescent="0.25">
      <c r="A164" s="113">
        <v>157</v>
      </c>
      <c r="B164" s="204"/>
      <c r="C164" s="157" t="s">
        <v>591</v>
      </c>
      <c r="D164" s="62"/>
      <c r="E164" s="153">
        <v>105</v>
      </c>
      <c r="F164" s="62" t="s">
        <v>135</v>
      </c>
      <c r="G164" s="62">
        <v>350</v>
      </c>
      <c r="H164" s="139">
        <f t="shared" si="15"/>
        <v>183750</v>
      </c>
      <c r="I164" s="140"/>
      <c r="J164" s="217"/>
      <c r="K164" s="217"/>
      <c r="L164" s="217"/>
      <c r="M164" s="217"/>
      <c r="N164" s="217"/>
      <c r="O164" s="217"/>
      <c r="P164" s="217"/>
      <c r="Q164" s="217"/>
      <c r="R164" s="217"/>
      <c r="S164" s="217"/>
      <c r="T164" s="217"/>
      <c r="U164" s="217"/>
      <c r="V164" s="155"/>
      <c r="W164" s="155"/>
    </row>
    <row r="165" spans="1:23" s="156" customFormat="1" x14ac:dyDescent="0.25">
      <c r="A165" s="113">
        <v>158</v>
      </c>
      <c r="B165" s="204"/>
      <c r="C165" s="157" t="s">
        <v>125</v>
      </c>
      <c r="D165" s="62"/>
      <c r="E165" s="153">
        <v>15</v>
      </c>
      <c r="F165" s="62" t="s">
        <v>135</v>
      </c>
      <c r="G165" s="62">
        <v>6000</v>
      </c>
      <c r="H165" s="139">
        <f t="shared" si="14"/>
        <v>90000</v>
      </c>
      <c r="I165" s="140"/>
      <c r="J165" s="217"/>
      <c r="K165" s="217"/>
      <c r="L165" s="217"/>
      <c r="M165" s="217"/>
      <c r="N165" s="217"/>
      <c r="O165" s="217"/>
      <c r="P165" s="217"/>
      <c r="Q165" s="217"/>
      <c r="R165" s="217"/>
      <c r="S165" s="217"/>
      <c r="T165" s="217"/>
      <c r="U165" s="217"/>
      <c r="V165" s="155"/>
      <c r="W165" s="155"/>
    </row>
    <row r="166" spans="1:23" s="156" customFormat="1" x14ac:dyDescent="0.25">
      <c r="A166" s="113">
        <v>159</v>
      </c>
      <c r="B166" s="204"/>
      <c r="C166" s="157" t="s">
        <v>597</v>
      </c>
      <c r="D166" s="62"/>
      <c r="E166" s="153">
        <v>30</v>
      </c>
      <c r="F166" s="62" t="s">
        <v>135</v>
      </c>
      <c r="G166" s="62">
        <v>1500</v>
      </c>
      <c r="H166" s="139">
        <f t="shared" si="14"/>
        <v>45000</v>
      </c>
      <c r="I166" s="140"/>
      <c r="J166" s="217"/>
      <c r="K166" s="217"/>
      <c r="L166" s="217"/>
      <c r="M166" s="217"/>
      <c r="N166" s="217"/>
      <c r="O166" s="217"/>
      <c r="P166" s="217"/>
      <c r="Q166" s="217"/>
      <c r="R166" s="217"/>
      <c r="S166" s="217"/>
      <c r="T166" s="217"/>
      <c r="U166" s="217"/>
      <c r="V166" s="155"/>
      <c r="W166" s="155"/>
    </row>
    <row r="167" spans="1:23" s="156" customFormat="1" x14ac:dyDescent="0.25">
      <c r="A167" s="113">
        <v>160</v>
      </c>
      <c r="B167" s="204"/>
      <c r="C167" s="157" t="s">
        <v>127</v>
      </c>
      <c r="D167" s="62"/>
      <c r="E167" s="153">
        <v>1</v>
      </c>
      <c r="F167" s="62" t="s">
        <v>147</v>
      </c>
      <c r="G167" s="62">
        <v>25000</v>
      </c>
      <c r="H167" s="139">
        <f t="shared" si="14"/>
        <v>25000</v>
      </c>
      <c r="I167" s="140"/>
      <c r="J167" s="217"/>
      <c r="K167" s="217"/>
      <c r="L167" s="217"/>
      <c r="M167" s="217"/>
      <c r="N167" s="217"/>
      <c r="O167" s="217"/>
      <c r="P167" s="217"/>
      <c r="Q167" s="217"/>
      <c r="R167" s="217"/>
      <c r="S167" s="217"/>
      <c r="T167" s="217"/>
      <c r="U167" s="217"/>
      <c r="V167" s="155"/>
      <c r="W167" s="155"/>
    </row>
    <row r="168" spans="1:23" s="156" customFormat="1" x14ac:dyDescent="0.25">
      <c r="A168" s="113">
        <v>161</v>
      </c>
      <c r="B168" s="163" t="s">
        <v>99</v>
      </c>
      <c r="C168" s="158" t="s">
        <v>600</v>
      </c>
      <c r="D168" s="160" t="s">
        <v>540</v>
      </c>
      <c r="E168" s="159"/>
      <c r="F168" s="160"/>
      <c r="G168" s="160"/>
      <c r="H168" s="161">
        <f>SUM(H169:H189)</f>
        <v>650000</v>
      </c>
      <c r="I168" s="165" t="s">
        <v>40</v>
      </c>
      <c r="J168" s="216"/>
      <c r="K168" s="216"/>
      <c r="L168" s="216"/>
      <c r="M168" s="206"/>
      <c r="N168" s="206"/>
      <c r="O168" s="216"/>
      <c r="P168" s="216"/>
      <c r="Q168" s="206"/>
      <c r="R168" s="216"/>
      <c r="S168" s="206">
        <v>1</v>
      </c>
      <c r="T168" s="216"/>
      <c r="U168" s="216"/>
      <c r="V168" s="155"/>
      <c r="W168" s="155"/>
    </row>
    <row r="169" spans="1:23" s="156" customFormat="1" x14ac:dyDescent="0.25">
      <c r="A169" s="113">
        <v>162</v>
      </c>
      <c r="B169" s="204"/>
      <c r="C169" s="157" t="s">
        <v>106</v>
      </c>
      <c r="D169" s="62"/>
      <c r="E169" s="153">
        <v>70</v>
      </c>
      <c r="F169" s="62" t="s">
        <v>129</v>
      </c>
      <c r="G169" s="62">
        <v>150</v>
      </c>
      <c r="H169" s="139">
        <f>G169*E169</f>
        <v>10500</v>
      </c>
      <c r="I169" s="140"/>
      <c r="J169" s="217"/>
      <c r="K169" s="217"/>
      <c r="L169" s="217"/>
      <c r="M169" s="217"/>
      <c r="N169" s="217"/>
      <c r="O169" s="217"/>
      <c r="P169" s="217"/>
      <c r="Q169" s="217"/>
      <c r="R169" s="217"/>
      <c r="S169" s="217"/>
      <c r="T169" s="217"/>
      <c r="U169" s="217"/>
      <c r="V169" s="155"/>
      <c r="W169" s="155"/>
    </row>
    <row r="170" spans="1:23" s="156" customFormat="1" x14ac:dyDescent="0.25">
      <c r="A170" s="113">
        <v>163</v>
      </c>
      <c r="B170" s="204"/>
      <c r="C170" s="157" t="s">
        <v>581</v>
      </c>
      <c r="D170" s="62"/>
      <c r="E170" s="153">
        <v>3</v>
      </c>
      <c r="F170" s="62" t="s">
        <v>309</v>
      </c>
      <c r="G170" s="62">
        <v>2000</v>
      </c>
      <c r="H170" s="139">
        <f t="shared" ref="H170:H189" si="16">G170*E170</f>
        <v>6000</v>
      </c>
      <c r="I170" s="140"/>
      <c r="J170" s="217"/>
      <c r="K170" s="217"/>
      <c r="L170" s="217"/>
      <c r="M170" s="217"/>
      <c r="N170" s="217"/>
      <c r="O170" s="217"/>
      <c r="P170" s="217"/>
      <c r="Q170" s="217"/>
      <c r="R170" s="217"/>
      <c r="S170" s="217"/>
      <c r="T170" s="217"/>
      <c r="U170" s="217"/>
      <c r="V170" s="155"/>
      <c r="W170" s="155"/>
    </row>
    <row r="171" spans="1:23" s="156" customFormat="1" x14ac:dyDescent="0.25">
      <c r="A171" s="113">
        <v>164</v>
      </c>
      <c r="B171" s="204"/>
      <c r="C171" s="157" t="s">
        <v>108</v>
      </c>
      <c r="D171" s="62"/>
      <c r="E171" s="153">
        <v>70</v>
      </c>
      <c r="F171" s="62" t="s">
        <v>129</v>
      </c>
      <c r="G171" s="62">
        <v>150</v>
      </c>
      <c r="H171" s="139">
        <f t="shared" si="16"/>
        <v>10500</v>
      </c>
      <c r="I171" s="140"/>
      <c r="J171" s="217"/>
      <c r="K171" s="217"/>
      <c r="L171" s="217"/>
      <c r="M171" s="217"/>
      <c r="N171" s="217"/>
      <c r="O171" s="217"/>
      <c r="P171" s="217"/>
      <c r="Q171" s="217"/>
      <c r="R171" s="217"/>
      <c r="S171" s="217"/>
      <c r="T171" s="217"/>
      <c r="U171" s="217"/>
      <c r="V171" s="155"/>
      <c r="W171" s="155"/>
    </row>
    <row r="172" spans="1:23" s="156" customFormat="1" x14ac:dyDescent="0.25">
      <c r="A172" s="113">
        <v>165</v>
      </c>
      <c r="B172" s="204"/>
      <c r="C172" s="157" t="s">
        <v>582</v>
      </c>
      <c r="D172" s="62"/>
      <c r="E172" s="153">
        <v>4</v>
      </c>
      <c r="F172" s="62" t="s">
        <v>129</v>
      </c>
      <c r="G172" s="62">
        <v>2000</v>
      </c>
      <c r="H172" s="139">
        <f t="shared" si="16"/>
        <v>8000</v>
      </c>
      <c r="I172" s="140"/>
      <c r="J172" s="217"/>
      <c r="K172" s="217"/>
      <c r="L172" s="217"/>
      <c r="M172" s="217"/>
      <c r="N172" s="217"/>
      <c r="O172" s="217"/>
      <c r="P172" s="217"/>
      <c r="Q172" s="217"/>
      <c r="R172" s="217"/>
      <c r="S172" s="217"/>
      <c r="T172" s="217"/>
      <c r="U172" s="217"/>
      <c r="V172" s="155"/>
      <c r="W172" s="155"/>
    </row>
    <row r="173" spans="1:23" s="156" customFormat="1" x14ac:dyDescent="0.25">
      <c r="A173" s="113">
        <v>166</v>
      </c>
      <c r="B173" s="204"/>
      <c r="C173" s="157" t="s">
        <v>110</v>
      </c>
      <c r="D173" s="62"/>
      <c r="E173" s="153">
        <v>6</v>
      </c>
      <c r="F173" s="62" t="s">
        <v>592</v>
      </c>
      <c r="G173" s="62">
        <v>200</v>
      </c>
      <c r="H173" s="139">
        <f t="shared" si="16"/>
        <v>1200</v>
      </c>
      <c r="I173" s="140"/>
      <c r="J173" s="217"/>
      <c r="K173" s="217"/>
      <c r="L173" s="217"/>
      <c r="M173" s="217"/>
      <c r="N173" s="217"/>
      <c r="O173" s="217"/>
      <c r="P173" s="217"/>
      <c r="Q173" s="217"/>
      <c r="R173" s="217"/>
      <c r="S173" s="217"/>
      <c r="T173" s="217"/>
      <c r="U173" s="217"/>
      <c r="V173" s="155"/>
      <c r="W173" s="155"/>
    </row>
    <row r="174" spans="1:23" s="156" customFormat="1" x14ac:dyDescent="0.25">
      <c r="A174" s="113">
        <v>167</v>
      </c>
      <c r="B174" s="204"/>
      <c r="C174" s="157" t="s">
        <v>111</v>
      </c>
      <c r="D174" s="62"/>
      <c r="E174" s="153">
        <v>5</v>
      </c>
      <c r="F174" s="62" t="s">
        <v>592</v>
      </c>
      <c r="G174" s="62">
        <v>90</v>
      </c>
      <c r="H174" s="139">
        <f t="shared" si="16"/>
        <v>450</v>
      </c>
      <c r="I174" s="140"/>
      <c r="J174" s="217"/>
      <c r="K174" s="217"/>
      <c r="L174" s="217"/>
      <c r="M174" s="217"/>
      <c r="N174" s="217"/>
      <c r="O174" s="217"/>
      <c r="P174" s="217"/>
      <c r="Q174" s="217"/>
      <c r="R174" s="217"/>
      <c r="S174" s="217"/>
      <c r="T174" s="217"/>
      <c r="U174" s="217"/>
      <c r="V174" s="155"/>
      <c r="W174" s="155"/>
    </row>
    <row r="175" spans="1:23" s="156" customFormat="1" x14ac:dyDescent="0.25">
      <c r="A175" s="113">
        <v>168</v>
      </c>
      <c r="B175" s="204"/>
      <c r="C175" s="157" t="s">
        <v>113</v>
      </c>
      <c r="D175" s="62"/>
      <c r="E175" s="153">
        <v>5</v>
      </c>
      <c r="F175" s="62" t="s">
        <v>129</v>
      </c>
      <c r="G175" s="62">
        <v>600</v>
      </c>
      <c r="H175" s="139">
        <f t="shared" si="16"/>
        <v>3000</v>
      </c>
      <c r="I175" s="140"/>
      <c r="J175" s="217"/>
      <c r="K175" s="217"/>
      <c r="L175" s="217"/>
      <c r="M175" s="217"/>
      <c r="N175" s="217"/>
      <c r="O175" s="217"/>
      <c r="P175" s="217"/>
      <c r="Q175" s="217"/>
      <c r="R175" s="217"/>
      <c r="S175" s="217"/>
      <c r="T175" s="217"/>
      <c r="U175" s="217"/>
      <c r="V175" s="155"/>
      <c r="W175" s="155"/>
    </row>
    <row r="176" spans="1:23" s="156" customFormat="1" x14ac:dyDescent="0.25">
      <c r="A176" s="113">
        <v>169</v>
      </c>
      <c r="B176" s="204"/>
      <c r="C176" s="157" t="s">
        <v>114</v>
      </c>
      <c r="D176" s="62"/>
      <c r="E176" s="153">
        <v>10</v>
      </c>
      <c r="F176" s="62" t="s">
        <v>133</v>
      </c>
      <c r="G176" s="62">
        <v>80</v>
      </c>
      <c r="H176" s="139">
        <f t="shared" si="16"/>
        <v>800</v>
      </c>
      <c r="I176" s="140"/>
      <c r="J176" s="217"/>
      <c r="K176" s="217"/>
      <c r="L176" s="217"/>
      <c r="M176" s="217"/>
      <c r="N176" s="217"/>
      <c r="O176" s="217"/>
      <c r="P176" s="217"/>
      <c r="Q176" s="217"/>
      <c r="R176" s="217"/>
      <c r="S176" s="217"/>
      <c r="T176" s="217"/>
      <c r="U176" s="217"/>
      <c r="V176" s="155"/>
      <c r="W176" s="155"/>
    </row>
    <row r="177" spans="1:23" s="156" customFormat="1" x14ac:dyDescent="0.25">
      <c r="A177" s="113">
        <v>170</v>
      </c>
      <c r="B177" s="204"/>
      <c r="C177" s="157" t="s">
        <v>116</v>
      </c>
      <c r="D177" s="62"/>
      <c r="E177" s="153">
        <v>70</v>
      </c>
      <c r="F177" s="62" t="s">
        <v>129</v>
      </c>
      <c r="G177" s="62">
        <v>45</v>
      </c>
      <c r="H177" s="139">
        <f t="shared" si="16"/>
        <v>3150</v>
      </c>
      <c r="I177" s="140"/>
      <c r="J177" s="217"/>
      <c r="K177" s="217"/>
      <c r="L177" s="217"/>
      <c r="M177" s="217"/>
      <c r="N177" s="217"/>
      <c r="O177" s="217"/>
      <c r="P177" s="217"/>
      <c r="Q177" s="217"/>
      <c r="R177" s="217"/>
      <c r="S177" s="217"/>
      <c r="T177" s="217"/>
      <c r="U177" s="217"/>
      <c r="V177" s="155"/>
      <c r="W177" s="155"/>
    </row>
    <row r="178" spans="1:23" s="156" customFormat="1" x14ac:dyDescent="0.25">
      <c r="A178" s="113">
        <v>171</v>
      </c>
      <c r="B178" s="204"/>
      <c r="C178" s="157" t="s">
        <v>118</v>
      </c>
      <c r="D178" s="62"/>
      <c r="E178" s="153">
        <v>70</v>
      </c>
      <c r="F178" s="62" t="s">
        <v>129</v>
      </c>
      <c r="G178" s="62">
        <v>50</v>
      </c>
      <c r="H178" s="139">
        <f t="shared" si="16"/>
        <v>3500</v>
      </c>
      <c r="I178" s="140"/>
      <c r="J178" s="217"/>
      <c r="K178" s="217"/>
      <c r="L178" s="217"/>
      <c r="M178" s="217"/>
      <c r="N178" s="217"/>
      <c r="O178" s="217"/>
      <c r="P178" s="217"/>
      <c r="Q178" s="217"/>
      <c r="R178" s="217"/>
      <c r="S178" s="217"/>
      <c r="T178" s="217"/>
      <c r="U178" s="217"/>
      <c r="V178" s="155"/>
      <c r="W178" s="155"/>
    </row>
    <row r="179" spans="1:23" s="156" customFormat="1" x14ac:dyDescent="0.25">
      <c r="A179" s="113">
        <v>172</v>
      </c>
      <c r="B179" s="204"/>
      <c r="C179" s="157" t="s">
        <v>119</v>
      </c>
      <c r="D179" s="62"/>
      <c r="E179" s="153">
        <v>6</v>
      </c>
      <c r="F179" s="62" t="s">
        <v>592</v>
      </c>
      <c r="G179" s="62">
        <v>155</v>
      </c>
      <c r="H179" s="139">
        <f t="shared" si="16"/>
        <v>930</v>
      </c>
      <c r="I179" s="140"/>
      <c r="J179" s="217"/>
      <c r="K179" s="217"/>
      <c r="L179" s="217"/>
      <c r="M179" s="217"/>
      <c r="N179" s="217"/>
      <c r="O179" s="217"/>
      <c r="P179" s="217"/>
      <c r="Q179" s="217"/>
      <c r="R179" s="217"/>
      <c r="S179" s="217"/>
      <c r="T179" s="217"/>
      <c r="U179" s="217"/>
      <c r="V179" s="155"/>
      <c r="W179" s="155"/>
    </row>
    <row r="180" spans="1:23" s="156" customFormat="1" x14ac:dyDescent="0.25">
      <c r="A180" s="113">
        <v>173</v>
      </c>
      <c r="B180" s="204"/>
      <c r="C180" s="157" t="s">
        <v>138</v>
      </c>
      <c r="D180" s="62"/>
      <c r="E180" s="153">
        <v>1</v>
      </c>
      <c r="F180" s="62" t="s">
        <v>147</v>
      </c>
      <c r="G180" s="62">
        <v>11720</v>
      </c>
      <c r="H180" s="139">
        <f t="shared" si="16"/>
        <v>11720</v>
      </c>
      <c r="I180" s="140"/>
      <c r="J180" s="217"/>
      <c r="K180" s="217"/>
      <c r="L180" s="217"/>
      <c r="M180" s="217"/>
      <c r="N180" s="217"/>
      <c r="O180" s="217"/>
      <c r="P180" s="217"/>
      <c r="Q180" s="217"/>
      <c r="R180" s="217"/>
      <c r="S180" s="217"/>
      <c r="T180" s="217"/>
      <c r="U180" s="217"/>
      <c r="V180" s="155"/>
      <c r="W180" s="155"/>
    </row>
    <row r="181" spans="1:23" s="156" customFormat="1" x14ac:dyDescent="0.25">
      <c r="A181" s="113">
        <v>174</v>
      </c>
      <c r="B181" s="204"/>
      <c r="C181" s="157" t="s">
        <v>150</v>
      </c>
      <c r="D181" s="62"/>
      <c r="E181" s="153">
        <v>5</v>
      </c>
      <c r="F181" s="62" t="s">
        <v>156</v>
      </c>
      <c r="G181" s="62">
        <v>5000</v>
      </c>
      <c r="H181" s="139">
        <f t="shared" si="16"/>
        <v>25000</v>
      </c>
      <c r="I181" s="140"/>
      <c r="J181" s="217"/>
      <c r="K181" s="217"/>
      <c r="L181" s="217"/>
      <c r="M181" s="217"/>
      <c r="N181" s="217"/>
      <c r="O181" s="217"/>
      <c r="P181" s="217"/>
      <c r="Q181" s="217"/>
      <c r="R181" s="217"/>
      <c r="S181" s="217"/>
      <c r="T181" s="217"/>
      <c r="U181" s="217"/>
      <c r="V181" s="155"/>
      <c r="W181" s="155"/>
    </row>
    <row r="182" spans="1:23" s="156" customFormat="1" x14ac:dyDescent="0.25">
      <c r="A182" s="113">
        <v>175</v>
      </c>
      <c r="B182" s="204"/>
      <c r="C182" s="157" t="s">
        <v>151</v>
      </c>
      <c r="D182" s="62"/>
      <c r="E182" s="153">
        <v>1</v>
      </c>
      <c r="F182" s="62" t="s">
        <v>147</v>
      </c>
      <c r="G182" s="62">
        <v>33250</v>
      </c>
      <c r="H182" s="139">
        <f t="shared" si="16"/>
        <v>33250</v>
      </c>
      <c r="I182" s="140"/>
      <c r="J182" s="217"/>
      <c r="K182" s="217"/>
      <c r="L182" s="217"/>
      <c r="M182" s="217"/>
      <c r="N182" s="217"/>
      <c r="O182" s="217"/>
      <c r="P182" s="217"/>
      <c r="Q182" s="217"/>
      <c r="R182" s="217"/>
      <c r="S182" s="217"/>
      <c r="T182" s="217"/>
      <c r="U182" s="217"/>
      <c r="V182" s="155"/>
      <c r="W182" s="155"/>
    </row>
    <row r="183" spans="1:23" s="156" customFormat="1" x14ac:dyDescent="0.25">
      <c r="A183" s="113">
        <v>176</v>
      </c>
      <c r="B183" s="204"/>
      <c r="C183" s="157" t="s">
        <v>128</v>
      </c>
      <c r="D183" s="62"/>
      <c r="E183" s="153">
        <v>70</v>
      </c>
      <c r="F183" s="62" t="s">
        <v>135</v>
      </c>
      <c r="G183" s="62">
        <v>120</v>
      </c>
      <c r="H183" s="139">
        <f>G183*E183*5</f>
        <v>42000</v>
      </c>
      <c r="I183" s="140"/>
      <c r="J183" s="217"/>
      <c r="K183" s="217"/>
      <c r="L183" s="217"/>
      <c r="M183" s="217"/>
      <c r="N183" s="217"/>
      <c r="O183" s="217"/>
      <c r="P183" s="217"/>
      <c r="Q183" s="217"/>
      <c r="R183" s="217"/>
      <c r="S183" s="217"/>
      <c r="T183" s="217"/>
      <c r="U183" s="217"/>
      <c r="V183" s="155"/>
      <c r="W183" s="155"/>
    </row>
    <row r="184" spans="1:23" s="156" customFormat="1" x14ac:dyDescent="0.25">
      <c r="A184" s="113">
        <v>177</v>
      </c>
      <c r="B184" s="204"/>
      <c r="C184" s="157" t="s">
        <v>595</v>
      </c>
      <c r="D184" s="62"/>
      <c r="E184" s="153">
        <v>70</v>
      </c>
      <c r="F184" s="62" t="s">
        <v>135</v>
      </c>
      <c r="G184" s="62">
        <v>180</v>
      </c>
      <c r="H184" s="139">
        <f t="shared" ref="H184:H187" si="17">G184*E184*5</f>
        <v>63000</v>
      </c>
      <c r="I184" s="140"/>
      <c r="J184" s="217"/>
      <c r="K184" s="217"/>
      <c r="L184" s="217"/>
      <c r="M184" s="217"/>
      <c r="N184" s="217"/>
      <c r="O184" s="217"/>
      <c r="P184" s="217"/>
      <c r="Q184" s="217"/>
      <c r="R184" s="217"/>
      <c r="S184" s="217"/>
      <c r="T184" s="217"/>
      <c r="U184" s="217"/>
      <c r="V184" s="155"/>
      <c r="W184" s="155"/>
    </row>
    <row r="185" spans="1:23" s="156" customFormat="1" x14ac:dyDescent="0.25">
      <c r="A185" s="113">
        <v>178</v>
      </c>
      <c r="B185" s="204"/>
      <c r="C185" s="157" t="s">
        <v>596</v>
      </c>
      <c r="D185" s="62"/>
      <c r="E185" s="153">
        <v>70</v>
      </c>
      <c r="F185" s="62" t="s">
        <v>135</v>
      </c>
      <c r="G185" s="62">
        <v>120</v>
      </c>
      <c r="H185" s="139">
        <f t="shared" si="17"/>
        <v>42000</v>
      </c>
      <c r="I185" s="140"/>
      <c r="J185" s="217"/>
      <c r="K185" s="217"/>
      <c r="L185" s="217"/>
      <c r="M185" s="217"/>
      <c r="N185" s="217"/>
      <c r="O185" s="217"/>
      <c r="P185" s="217"/>
      <c r="Q185" s="217"/>
      <c r="R185" s="217"/>
      <c r="S185" s="217"/>
      <c r="T185" s="217"/>
      <c r="U185" s="217"/>
      <c r="V185" s="155"/>
      <c r="W185" s="155"/>
    </row>
    <row r="186" spans="1:23" s="156" customFormat="1" x14ac:dyDescent="0.25">
      <c r="A186" s="113">
        <v>179</v>
      </c>
      <c r="B186" s="204"/>
      <c r="C186" s="157" t="s">
        <v>123</v>
      </c>
      <c r="D186" s="62"/>
      <c r="E186" s="153">
        <v>90</v>
      </c>
      <c r="F186" s="62" t="s">
        <v>135</v>
      </c>
      <c r="G186" s="62">
        <v>350</v>
      </c>
      <c r="H186" s="139">
        <f t="shared" si="17"/>
        <v>157500</v>
      </c>
      <c r="I186" s="140"/>
      <c r="J186" s="217"/>
      <c r="K186" s="217"/>
      <c r="L186" s="217"/>
      <c r="M186" s="217"/>
      <c r="N186" s="217"/>
      <c r="O186" s="217"/>
      <c r="P186" s="217"/>
      <c r="Q186" s="217"/>
      <c r="R186" s="217"/>
      <c r="S186" s="217"/>
      <c r="T186" s="217"/>
      <c r="U186" s="217"/>
      <c r="V186" s="155"/>
      <c r="W186" s="155"/>
    </row>
    <row r="187" spans="1:23" s="156" customFormat="1" x14ac:dyDescent="0.25">
      <c r="A187" s="113">
        <v>180</v>
      </c>
      <c r="B187" s="204"/>
      <c r="C187" s="157" t="s">
        <v>591</v>
      </c>
      <c r="D187" s="62"/>
      <c r="E187" s="153">
        <v>90</v>
      </c>
      <c r="F187" s="62" t="s">
        <v>135</v>
      </c>
      <c r="G187" s="62">
        <v>350</v>
      </c>
      <c r="H187" s="139">
        <f t="shared" si="17"/>
        <v>157500</v>
      </c>
      <c r="I187" s="140"/>
      <c r="J187" s="217"/>
      <c r="K187" s="217"/>
      <c r="L187" s="217"/>
      <c r="M187" s="217"/>
      <c r="N187" s="217"/>
      <c r="O187" s="217"/>
      <c r="P187" s="217"/>
      <c r="Q187" s="217"/>
      <c r="R187" s="217"/>
      <c r="S187" s="217"/>
      <c r="T187" s="217"/>
      <c r="U187" s="217"/>
      <c r="V187" s="155"/>
      <c r="W187" s="155"/>
    </row>
    <row r="188" spans="1:23" s="156" customFormat="1" x14ac:dyDescent="0.25">
      <c r="A188" s="113">
        <v>181</v>
      </c>
      <c r="B188" s="204"/>
      <c r="C188" s="157" t="s">
        <v>125</v>
      </c>
      <c r="D188" s="62"/>
      <c r="E188" s="153">
        <v>10</v>
      </c>
      <c r="F188" s="62" t="s">
        <v>135</v>
      </c>
      <c r="G188" s="62">
        <v>4500</v>
      </c>
      <c r="H188" s="139">
        <f t="shared" si="16"/>
        <v>45000</v>
      </c>
      <c r="I188" s="140"/>
      <c r="J188" s="217"/>
      <c r="K188" s="217"/>
      <c r="L188" s="217"/>
      <c r="M188" s="217"/>
      <c r="N188" s="217"/>
      <c r="O188" s="217"/>
      <c r="P188" s="217"/>
      <c r="Q188" s="217"/>
      <c r="R188" s="217"/>
      <c r="S188" s="217"/>
      <c r="T188" s="217"/>
      <c r="U188" s="217"/>
      <c r="V188" s="155"/>
      <c r="W188" s="155"/>
    </row>
    <row r="189" spans="1:23" s="156" customFormat="1" x14ac:dyDescent="0.25">
      <c r="A189" s="113">
        <v>182</v>
      </c>
      <c r="B189" s="204"/>
      <c r="C189" s="157" t="s">
        <v>127</v>
      </c>
      <c r="D189" s="62"/>
      <c r="E189" s="153">
        <v>1</v>
      </c>
      <c r="F189" s="62" t="s">
        <v>147</v>
      </c>
      <c r="G189" s="62">
        <v>25000</v>
      </c>
      <c r="H189" s="139">
        <f t="shared" si="16"/>
        <v>25000</v>
      </c>
      <c r="I189" s="140"/>
      <c r="J189" s="217"/>
      <c r="K189" s="217"/>
      <c r="L189" s="217"/>
      <c r="M189" s="217"/>
      <c r="N189" s="217"/>
      <c r="O189" s="217"/>
      <c r="P189" s="217"/>
      <c r="Q189" s="217"/>
      <c r="R189" s="217"/>
      <c r="S189" s="217"/>
      <c r="T189" s="217"/>
      <c r="U189" s="217"/>
      <c r="V189" s="155"/>
      <c r="W189" s="155"/>
    </row>
    <row r="190" spans="1:23" s="156" customFormat="1" x14ac:dyDescent="0.25">
      <c r="A190" s="113">
        <v>183</v>
      </c>
      <c r="B190" s="163" t="s">
        <v>99</v>
      </c>
      <c r="C190" s="164" t="s">
        <v>601</v>
      </c>
      <c r="D190" s="160" t="s">
        <v>540</v>
      </c>
      <c r="E190" s="159">
        <v>2</v>
      </c>
      <c r="F190" s="160"/>
      <c r="G190" s="160">
        <f>SUM(H191:H221)</f>
        <v>900000</v>
      </c>
      <c r="H190" s="161">
        <f>G190*E190</f>
        <v>1800000</v>
      </c>
      <c r="I190" s="165" t="s">
        <v>40</v>
      </c>
      <c r="J190" s="206"/>
      <c r="K190" s="206"/>
      <c r="L190" s="206"/>
      <c r="M190" s="206">
        <v>1</v>
      </c>
      <c r="N190" s="206"/>
      <c r="O190" s="206"/>
      <c r="P190" s="206"/>
      <c r="Q190" s="206"/>
      <c r="R190" s="206"/>
      <c r="S190" s="206">
        <v>1</v>
      </c>
      <c r="T190" s="206"/>
      <c r="U190" s="216"/>
      <c r="V190" s="155"/>
      <c r="W190" s="155"/>
    </row>
    <row r="191" spans="1:23" s="156" customFormat="1" x14ac:dyDescent="0.25">
      <c r="A191" s="113">
        <v>184</v>
      </c>
      <c r="B191" s="204"/>
      <c r="C191" s="157" t="s">
        <v>166</v>
      </c>
      <c r="D191" s="62"/>
      <c r="E191" s="153">
        <v>250</v>
      </c>
      <c r="F191" s="62" t="s">
        <v>129</v>
      </c>
      <c r="G191" s="62">
        <v>25</v>
      </c>
      <c r="H191" s="139">
        <f>G191*E191</f>
        <v>6250</v>
      </c>
      <c r="I191" s="139"/>
      <c r="J191" s="217"/>
      <c r="K191" s="217"/>
      <c r="L191" s="217"/>
      <c r="M191" s="217"/>
      <c r="N191" s="217"/>
      <c r="O191" s="217"/>
      <c r="P191" s="217"/>
      <c r="Q191" s="217"/>
      <c r="R191" s="217"/>
      <c r="S191" s="217"/>
      <c r="T191" s="217"/>
      <c r="U191" s="217"/>
      <c r="V191" s="155"/>
      <c r="W191" s="155"/>
    </row>
    <row r="192" spans="1:23" s="156" customFormat="1" x14ac:dyDescent="0.25">
      <c r="A192" s="113">
        <v>185</v>
      </c>
      <c r="B192" s="204"/>
      <c r="C192" s="157" t="s">
        <v>165</v>
      </c>
      <c r="D192" s="62"/>
      <c r="E192" s="153">
        <v>250</v>
      </c>
      <c r="F192" s="62" t="s">
        <v>129</v>
      </c>
      <c r="G192" s="62">
        <v>15</v>
      </c>
      <c r="H192" s="139">
        <f t="shared" ref="H192:H216" si="18">G192*E192</f>
        <v>3750</v>
      </c>
      <c r="I192" s="139"/>
      <c r="J192" s="217"/>
      <c r="K192" s="217"/>
      <c r="L192" s="217"/>
      <c r="M192" s="217"/>
      <c r="N192" s="217"/>
      <c r="O192" s="217"/>
      <c r="P192" s="217"/>
      <c r="Q192" s="217"/>
      <c r="R192" s="217"/>
      <c r="S192" s="217"/>
      <c r="T192" s="217"/>
      <c r="U192" s="217"/>
      <c r="V192" s="155"/>
      <c r="W192" s="155"/>
    </row>
    <row r="193" spans="1:23" s="156" customFormat="1" x14ac:dyDescent="0.25">
      <c r="A193" s="113">
        <v>186</v>
      </c>
      <c r="B193" s="204"/>
      <c r="C193" s="157" t="s">
        <v>602</v>
      </c>
      <c r="D193" s="62"/>
      <c r="E193" s="153">
        <v>10</v>
      </c>
      <c r="F193" s="62" t="s">
        <v>130</v>
      </c>
      <c r="G193" s="62">
        <v>2750</v>
      </c>
      <c r="H193" s="139">
        <f t="shared" si="18"/>
        <v>27500</v>
      </c>
      <c r="I193" s="139"/>
      <c r="J193" s="217"/>
      <c r="K193" s="217"/>
      <c r="L193" s="217"/>
      <c r="M193" s="217"/>
      <c r="N193" s="217"/>
      <c r="O193" s="217"/>
      <c r="P193" s="217"/>
      <c r="Q193" s="217"/>
      <c r="R193" s="217"/>
      <c r="S193" s="217"/>
      <c r="T193" s="217"/>
      <c r="U193" s="217"/>
      <c r="V193" s="155"/>
      <c r="W193" s="155"/>
    </row>
    <row r="194" spans="1:23" s="156" customFormat="1" x14ac:dyDescent="0.25">
      <c r="A194" s="113">
        <v>187</v>
      </c>
      <c r="B194" s="204"/>
      <c r="C194" s="157" t="s">
        <v>603</v>
      </c>
      <c r="D194" s="62"/>
      <c r="E194" s="153">
        <v>10</v>
      </c>
      <c r="F194" s="62" t="s">
        <v>625</v>
      </c>
      <c r="G194" s="62">
        <v>250</v>
      </c>
      <c r="H194" s="139">
        <f t="shared" si="18"/>
        <v>2500</v>
      </c>
      <c r="I194" s="140"/>
      <c r="J194" s="217"/>
      <c r="K194" s="217"/>
      <c r="L194" s="217"/>
      <c r="M194" s="217"/>
      <c r="N194" s="217"/>
      <c r="O194" s="217"/>
      <c r="P194" s="217"/>
      <c r="Q194" s="217"/>
      <c r="R194" s="217"/>
      <c r="S194" s="217"/>
      <c r="T194" s="217"/>
      <c r="U194" s="217"/>
      <c r="V194" s="155"/>
      <c r="W194" s="155"/>
    </row>
    <row r="195" spans="1:23" s="156" customFormat="1" x14ac:dyDescent="0.25">
      <c r="A195" s="113">
        <v>188</v>
      </c>
      <c r="B195" s="204"/>
      <c r="C195" s="157" t="s">
        <v>110</v>
      </c>
      <c r="D195" s="62"/>
      <c r="E195" s="153">
        <v>30</v>
      </c>
      <c r="F195" s="62" t="s">
        <v>132</v>
      </c>
      <c r="G195" s="62">
        <v>284</v>
      </c>
      <c r="H195" s="139">
        <f t="shared" si="18"/>
        <v>8520</v>
      </c>
      <c r="I195" s="140"/>
      <c r="J195" s="217"/>
      <c r="K195" s="217"/>
      <c r="L195" s="217"/>
      <c r="M195" s="217"/>
      <c r="N195" s="217"/>
      <c r="O195" s="217"/>
      <c r="P195" s="217"/>
      <c r="Q195" s="217"/>
      <c r="R195" s="217"/>
      <c r="S195" s="217"/>
      <c r="T195" s="217"/>
      <c r="U195" s="217"/>
      <c r="V195" s="155"/>
      <c r="W195" s="155"/>
    </row>
    <row r="196" spans="1:23" s="156" customFormat="1" x14ac:dyDescent="0.25">
      <c r="A196" s="113">
        <v>189</v>
      </c>
      <c r="B196" s="204"/>
      <c r="C196" s="157" t="s">
        <v>182</v>
      </c>
      <c r="D196" s="62"/>
      <c r="E196" s="153">
        <v>10</v>
      </c>
      <c r="F196" s="62" t="s">
        <v>129</v>
      </c>
      <c r="G196" s="62">
        <v>250</v>
      </c>
      <c r="H196" s="139">
        <f t="shared" si="18"/>
        <v>2500</v>
      </c>
      <c r="I196" s="140"/>
      <c r="J196" s="217"/>
      <c r="K196" s="217"/>
      <c r="L196" s="217"/>
      <c r="M196" s="217"/>
      <c r="N196" s="217"/>
      <c r="O196" s="217"/>
      <c r="P196" s="217"/>
      <c r="Q196" s="217"/>
      <c r="R196" s="217"/>
      <c r="S196" s="217"/>
      <c r="T196" s="217"/>
      <c r="U196" s="217"/>
      <c r="V196" s="155"/>
      <c r="W196" s="155"/>
    </row>
    <row r="197" spans="1:23" s="156" customFormat="1" x14ac:dyDescent="0.25">
      <c r="A197" s="113">
        <v>190</v>
      </c>
      <c r="B197" s="204"/>
      <c r="C197" s="157" t="s">
        <v>209</v>
      </c>
      <c r="D197" s="62"/>
      <c r="E197" s="153">
        <v>15</v>
      </c>
      <c r="F197" s="62" t="s">
        <v>129</v>
      </c>
      <c r="G197" s="62">
        <v>250</v>
      </c>
      <c r="H197" s="139">
        <f t="shared" si="18"/>
        <v>3750</v>
      </c>
      <c r="I197" s="140"/>
      <c r="J197" s="217"/>
      <c r="K197" s="217"/>
      <c r="L197" s="217"/>
      <c r="M197" s="217"/>
      <c r="N197" s="217"/>
      <c r="O197" s="217"/>
      <c r="P197" s="217"/>
      <c r="Q197" s="217"/>
      <c r="R197" s="217"/>
      <c r="S197" s="217"/>
      <c r="T197" s="217"/>
      <c r="U197" s="217"/>
      <c r="V197" s="155"/>
      <c r="W197" s="155"/>
    </row>
    <row r="198" spans="1:23" s="156" customFormat="1" x14ac:dyDescent="0.25">
      <c r="A198" s="113">
        <v>191</v>
      </c>
      <c r="B198" s="204"/>
      <c r="C198" s="157" t="s">
        <v>604</v>
      </c>
      <c r="D198" s="62"/>
      <c r="E198" s="153">
        <v>15</v>
      </c>
      <c r="F198" s="62" t="s">
        <v>129</v>
      </c>
      <c r="G198" s="62">
        <v>41</v>
      </c>
      <c r="H198" s="139">
        <f t="shared" si="18"/>
        <v>615</v>
      </c>
      <c r="I198" s="140"/>
      <c r="J198" s="217"/>
      <c r="K198" s="217"/>
      <c r="L198" s="217"/>
      <c r="M198" s="217"/>
      <c r="N198" s="217"/>
      <c r="O198" s="217"/>
      <c r="P198" s="217"/>
      <c r="Q198" s="217"/>
      <c r="R198" s="217"/>
      <c r="S198" s="217"/>
      <c r="T198" s="217"/>
      <c r="U198" s="217"/>
      <c r="V198" s="155"/>
      <c r="W198" s="155"/>
    </row>
    <row r="199" spans="1:23" s="156" customFormat="1" x14ac:dyDescent="0.25">
      <c r="A199" s="113">
        <v>192</v>
      </c>
      <c r="B199" s="204"/>
      <c r="C199" s="157" t="s">
        <v>605</v>
      </c>
      <c r="D199" s="62"/>
      <c r="E199" s="153">
        <v>25</v>
      </c>
      <c r="F199" s="62" t="s">
        <v>132</v>
      </c>
      <c r="G199" s="62">
        <v>150</v>
      </c>
      <c r="H199" s="139">
        <f t="shared" si="18"/>
        <v>3750</v>
      </c>
      <c r="I199" s="140"/>
      <c r="J199" s="217"/>
      <c r="K199" s="217"/>
      <c r="L199" s="217"/>
      <c r="M199" s="217"/>
      <c r="N199" s="217"/>
      <c r="O199" s="217"/>
      <c r="P199" s="217"/>
      <c r="Q199" s="217"/>
      <c r="R199" s="217"/>
      <c r="S199" s="217"/>
      <c r="T199" s="217"/>
      <c r="U199" s="217"/>
      <c r="V199" s="155"/>
      <c r="W199" s="155"/>
    </row>
    <row r="200" spans="1:23" s="156" customFormat="1" x14ac:dyDescent="0.25">
      <c r="A200" s="113">
        <v>193</v>
      </c>
      <c r="B200" s="204"/>
      <c r="C200" s="157" t="s">
        <v>606</v>
      </c>
      <c r="D200" s="62"/>
      <c r="E200" s="153">
        <v>250</v>
      </c>
      <c r="F200" s="62" t="s">
        <v>129</v>
      </c>
      <c r="G200" s="62">
        <v>200</v>
      </c>
      <c r="H200" s="139">
        <f t="shared" si="18"/>
        <v>50000</v>
      </c>
      <c r="I200" s="140"/>
      <c r="J200" s="217"/>
      <c r="K200" s="217"/>
      <c r="L200" s="217"/>
      <c r="M200" s="217"/>
      <c r="N200" s="217"/>
      <c r="O200" s="217"/>
      <c r="P200" s="217"/>
      <c r="Q200" s="217"/>
      <c r="R200" s="217"/>
      <c r="S200" s="217"/>
      <c r="T200" s="217"/>
      <c r="U200" s="217"/>
      <c r="V200" s="155"/>
      <c r="W200" s="155"/>
    </row>
    <row r="201" spans="1:23" s="156" customFormat="1" x14ac:dyDescent="0.25">
      <c r="A201" s="113">
        <v>194</v>
      </c>
      <c r="B201" s="204"/>
      <c r="C201" s="157" t="s">
        <v>607</v>
      </c>
      <c r="D201" s="62"/>
      <c r="E201" s="153">
        <v>8</v>
      </c>
      <c r="F201" s="62" t="s">
        <v>129</v>
      </c>
      <c r="G201" s="62">
        <v>300</v>
      </c>
      <c r="H201" s="139">
        <f t="shared" si="18"/>
        <v>2400</v>
      </c>
      <c r="I201" s="140"/>
      <c r="J201" s="217"/>
      <c r="K201" s="217"/>
      <c r="L201" s="217"/>
      <c r="M201" s="217"/>
      <c r="N201" s="217"/>
      <c r="O201" s="217"/>
      <c r="P201" s="217"/>
      <c r="Q201" s="217"/>
      <c r="R201" s="217"/>
      <c r="S201" s="217"/>
      <c r="T201" s="217"/>
      <c r="U201" s="217"/>
      <c r="V201" s="155"/>
      <c r="W201" s="155"/>
    </row>
    <row r="202" spans="1:23" s="156" customFormat="1" x14ac:dyDescent="0.25">
      <c r="A202" s="113">
        <v>195</v>
      </c>
      <c r="B202" s="204"/>
      <c r="C202" s="157" t="s">
        <v>608</v>
      </c>
      <c r="D202" s="62"/>
      <c r="E202" s="153">
        <v>10</v>
      </c>
      <c r="F202" s="62" t="s">
        <v>626</v>
      </c>
      <c r="G202" s="62">
        <v>200</v>
      </c>
      <c r="H202" s="139">
        <f t="shared" si="18"/>
        <v>2000</v>
      </c>
      <c r="I202" s="140"/>
      <c r="J202" s="217"/>
      <c r="K202" s="217"/>
      <c r="L202" s="217"/>
      <c r="M202" s="217"/>
      <c r="N202" s="217"/>
      <c r="O202" s="217"/>
      <c r="P202" s="217"/>
      <c r="Q202" s="217"/>
      <c r="R202" s="217"/>
      <c r="S202" s="217"/>
      <c r="T202" s="217"/>
      <c r="U202" s="217"/>
      <c r="V202" s="155"/>
      <c r="W202" s="155"/>
    </row>
    <row r="203" spans="1:23" s="156" customFormat="1" x14ac:dyDescent="0.25">
      <c r="A203" s="113">
        <v>196</v>
      </c>
      <c r="B203" s="204"/>
      <c r="C203" s="157" t="s">
        <v>609</v>
      </c>
      <c r="D203" s="62"/>
      <c r="E203" s="153">
        <v>250</v>
      </c>
      <c r="F203" s="62" t="s">
        <v>129</v>
      </c>
      <c r="G203" s="62">
        <v>100</v>
      </c>
      <c r="H203" s="139">
        <f t="shared" si="18"/>
        <v>25000</v>
      </c>
      <c r="I203" s="140"/>
      <c r="J203" s="217"/>
      <c r="K203" s="217"/>
      <c r="L203" s="217"/>
      <c r="M203" s="217"/>
      <c r="N203" s="217"/>
      <c r="O203" s="217"/>
      <c r="P203" s="217"/>
      <c r="Q203" s="217"/>
      <c r="R203" s="217"/>
      <c r="S203" s="217"/>
      <c r="T203" s="217"/>
      <c r="U203" s="217"/>
      <c r="V203" s="155"/>
      <c r="W203" s="155"/>
    </row>
    <row r="204" spans="1:23" s="156" customFormat="1" x14ac:dyDescent="0.25">
      <c r="A204" s="113">
        <v>197</v>
      </c>
      <c r="B204" s="204"/>
      <c r="C204" s="157" t="s">
        <v>610</v>
      </c>
      <c r="D204" s="62"/>
      <c r="E204" s="153">
        <v>250</v>
      </c>
      <c r="F204" s="62" t="s">
        <v>129</v>
      </c>
      <c r="G204" s="62">
        <v>150</v>
      </c>
      <c r="H204" s="139">
        <f t="shared" si="18"/>
        <v>37500</v>
      </c>
      <c r="I204" s="140"/>
      <c r="J204" s="217"/>
      <c r="K204" s="217"/>
      <c r="L204" s="217"/>
      <c r="M204" s="217"/>
      <c r="N204" s="217"/>
      <c r="O204" s="217"/>
      <c r="P204" s="217"/>
      <c r="Q204" s="217"/>
      <c r="R204" s="217"/>
      <c r="S204" s="217"/>
      <c r="T204" s="217"/>
      <c r="U204" s="217"/>
      <c r="V204" s="155"/>
      <c r="W204" s="155"/>
    </row>
    <row r="205" spans="1:23" s="156" customFormat="1" x14ac:dyDescent="0.25">
      <c r="A205" s="113">
        <v>198</v>
      </c>
      <c r="B205" s="204"/>
      <c r="C205" s="157" t="s">
        <v>111</v>
      </c>
      <c r="D205" s="62"/>
      <c r="E205" s="153">
        <v>20</v>
      </c>
      <c r="F205" s="62" t="s">
        <v>132</v>
      </c>
      <c r="G205" s="62">
        <v>130</v>
      </c>
      <c r="H205" s="139">
        <f t="shared" si="18"/>
        <v>2600</v>
      </c>
      <c r="I205" s="140"/>
      <c r="J205" s="217"/>
      <c r="K205" s="217"/>
      <c r="L205" s="217"/>
      <c r="M205" s="217"/>
      <c r="N205" s="217"/>
      <c r="O205" s="217"/>
      <c r="P205" s="217"/>
      <c r="Q205" s="217"/>
      <c r="R205" s="217"/>
      <c r="S205" s="217"/>
      <c r="T205" s="217"/>
      <c r="U205" s="217"/>
      <c r="V205" s="155"/>
      <c r="W205" s="155"/>
    </row>
    <row r="206" spans="1:23" s="156" customFormat="1" x14ac:dyDescent="0.25">
      <c r="A206" s="113">
        <v>199</v>
      </c>
      <c r="B206" s="204"/>
      <c r="C206" s="157" t="s">
        <v>195</v>
      </c>
      <c r="D206" s="62"/>
      <c r="E206" s="153">
        <v>1</v>
      </c>
      <c r="F206" s="62" t="s">
        <v>309</v>
      </c>
      <c r="G206" s="62">
        <v>49962</v>
      </c>
      <c r="H206" s="139">
        <f t="shared" si="18"/>
        <v>49962</v>
      </c>
      <c r="I206" s="140"/>
      <c r="J206" s="217"/>
      <c r="K206" s="217"/>
      <c r="L206" s="217"/>
      <c r="M206" s="217"/>
      <c r="N206" s="217"/>
      <c r="O206" s="217"/>
      <c r="P206" s="217"/>
      <c r="Q206" s="217"/>
      <c r="R206" s="217"/>
      <c r="S206" s="217"/>
      <c r="T206" s="217"/>
      <c r="U206" s="217"/>
      <c r="V206" s="155"/>
      <c r="W206" s="155"/>
    </row>
    <row r="207" spans="1:23" s="156" customFormat="1" x14ac:dyDescent="0.25">
      <c r="A207" s="113">
        <v>200</v>
      </c>
      <c r="B207" s="204"/>
      <c r="C207" s="157" t="s">
        <v>611</v>
      </c>
      <c r="D207" s="62"/>
      <c r="E207" s="153">
        <v>1</v>
      </c>
      <c r="F207" s="62" t="s">
        <v>129</v>
      </c>
      <c r="G207" s="62">
        <v>11725</v>
      </c>
      <c r="H207" s="139">
        <f t="shared" si="18"/>
        <v>11725</v>
      </c>
      <c r="I207" s="140"/>
      <c r="J207" s="217"/>
      <c r="K207" s="217"/>
      <c r="L207" s="217"/>
      <c r="M207" s="217"/>
      <c r="N207" s="217"/>
      <c r="O207" s="217"/>
      <c r="P207" s="217"/>
      <c r="Q207" s="217"/>
      <c r="R207" s="217"/>
      <c r="S207" s="217"/>
      <c r="T207" s="217"/>
      <c r="U207" s="217"/>
      <c r="V207" s="155"/>
      <c r="W207" s="155"/>
    </row>
    <row r="208" spans="1:23" s="156" customFormat="1" x14ac:dyDescent="0.25">
      <c r="A208" s="113">
        <v>201</v>
      </c>
      <c r="B208" s="204"/>
      <c r="C208" s="157" t="s">
        <v>184</v>
      </c>
      <c r="D208" s="62"/>
      <c r="E208" s="153">
        <v>1</v>
      </c>
      <c r="F208" s="62" t="s">
        <v>534</v>
      </c>
      <c r="G208" s="62">
        <v>12711</v>
      </c>
      <c r="H208" s="139">
        <f t="shared" si="18"/>
        <v>12711</v>
      </c>
      <c r="I208" s="140"/>
      <c r="J208" s="217"/>
      <c r="K208" s="217"/>
      <c r="L208" s="217"/>
      <c r="M208" s="217"/>
      <c r="N208" s="217"/>
      <c r="O208" s="217"/>
      <c r="P208" s="217"/>
      <c r="Q208" s="217"/>
      <c r="R208" s="217"/>
      <c r="S208" s="217"/>
      <c r="T208" s="217"/>
      <c r="U208" s="217"/>
      <c r="V208" s="155"/>
      <c r="W208" s="155"/>
    </row>
    <row r="209" spans="1:23" s="156" customFormat="1" x14ac:dyDescent="0.25">
      <c r="A209" s="113">
        <v>202</v>
      </c>
      <c r="B209" s="204"/>
      <c r="C209" s="157" t="s">
        <v>612</v>
      </c>
      <c r="D209" s="62"/>
      <c r="E209" s="153">
        <v>1</v>
      </c>
      <c r="F209" s="62" t="s">
        <v>129</v>
      </c>
      <c r="G209" s="62">
        <v>2500</v>
      </c>
      <c r="H209" s="139">
        <f t="shared" si="18"/>
        <v>2500</v>
      </c>
      <c r="I209" s="140"/>
      <c r="J209" s="217"/>
      <c r="K209" s="217"/>
      <c r="L209" s="217"/>
      <c r="M209" s="217"/>
      <c r="N209" s="217"/>
      <c r="O209" s="217"/>
      <c r="P209" s="217"/>
      <c r="Q209" s="217"/>
      <c r="R209" s="217"/>
      <c r="S209" s="217"/>
      <c r="T209" s="217"/>
      <c r="U209" s="217"/>
      <c r="V209" s="155"/>
      <c r="W209" s="155"/>
    </row>
    <row r="210" spans="1:23" s="156" customFormat="1" x14ac:dyDescent="0.25">
      <c r="A210" s="113">
        <v>203</v>
      </c>
      <c r="B210" s="204"/>
      <c r="C210" s="157" t="s">
        <v>613</v>
      </c>
      <c r="D210" s="62"/>
      <c r="E210" s="153">
        <v>1</v>
      </c>
      <c r="F210" s="62" t="s">
        <v>129</v>
      </c>
      <c r="G210" s="62">
        <v>6000</v>
      </c>
      <c r="H210" s="139">
        <f t="shared" si="18"/>
        <v>6000</v>
      </c>
      <c r="I210" s="140"/>
      <c r="J210" s="217"/>
      <c r="K210" s="217"/>
      <c r="L210" s="217"/>
      <c r="M210" s="217"/>
      <c r="N210" s="217"/>
      <c r="O210" s="217"/>
      <c r="P210" s="217"/>
      <c r="Q210" s="217"/>
      <c r="R210" s="217"/>
      <c r="S210" s="217"/>
      <c r="T210" s="217"/>
      <c r="U210" s="217"/>
      <c r="V210" s="155"/>
      <c r="W210" s="155"/>
    </row>
    <row r="211" spans="1:23" s="156" customFormat="1" x14ac:dyDescent="0.25">
      <c r="A211" s="113">
        <v>204</v>
      </c>
      <c r="B211" s="204"/>
      <c r="C211" s="157" t="s">
        <v>614</v>
      </c>
      <c r="D211" s="62"/>
      <c r="E211" s="153">
        <v>1</v>
      </c>
      <c r="F211" s="62" t="s">
        <v>129</v>
      </c>
      <c r="G211" s="62">
        <v>6039</v>
      </c>
      <c r="H211" s="139">
        <f t="shared" si="18"/>
        <v>6039</v>
      </c>
      <c r="I211" s="140"/>
      <c r="J211" s="217"/>
      <c r="K211" s="217"/>
      <c r="L211" s="217"/>
      <c r="M211" s="217"/>
      <c r="N211" s="217"/>
      <c r="O211" s="217"/>
      <c r="P211" s="217"/>
      <c r="Q211" s="217"/>
      <c r="R211" s="217"/>
      <c r="S211" s="217"/>
      <c r="T211" s="217"/>
      <c r="U211" s="217"/>
      <c r="V211" s="155"/>
      <c r="W211" s="155"/>
    </row>
    <row r="212" spans="1:23" s="156" customFormat="1" x14ac:dyDescent="0.25">
      <c r="A212" s="113">
        <v>205</v>
      </c>
      <c r="B212" s="204"/>
      <c r="C212" s="157" t="s">
        <v>615</v>
      </c>
      <c r="D212" s="62"/>
      <c r="E212" s="153">
        <v>1</v>
      </c>
      <c r="F212" s="62" t="s">
        <v>129</v>
      </c>
      <c r="G212" s="62">
        <v>1336</v>
      </c>
      <c r="H212" s="139">
        <f t="shared" si="18"/>
        <v>1336</v>
      </c>
      <c r="I212" s="140"/>
      <c r="J212" s="217"/>
      <c r="K212" s="217"/>
      <c r="L212" s="217"/>
      <c r="M212" s="217"/>
      <c r="N212" s="217"/>
      <c r="O212" s="217"/>
      <c r="P212" s="217"/>
      <c r="Q212" s="217"/>
      <c r="R212" s="217"/>
      <c r="S212" s="217"/>
      <c r="T212" s="217"/>
      <c r="U212" s="217"/>
      <c r="V212" s="155"/>
      <c r="W212" s="155"/>
    </row>
    <row r="213" spans="1:23" s="156" customFormat="1" x14ac:dyDescent="0.25">
      <c r="A213" s="113">
        <v>206</v>
      </c>
      <c r="B213" s="204"/>
      <c r="C213" s="157" t="s">
        <v>616</v>
      </c>
      <c r="D213" s="62"/>
      <c r="E213" s="153">
        <v>1</v>
      </c>
      <c r="F213" s="62" t="s">
        <v>129</v>
      </c>
      <c r="G213" s="62">
        <v>842</v>
      </c>
      <c r="H213" s="139">
        <f t="shared" si="18"/>
        <v>842</v>
      </c>
      <c r="I213" s="140"/>
      <c r="J213" s="217"/>
      <c r="K213" s="217"/>
      <c r="L213" s="217"/>
      <c r="M213" s="217"/>
      <c r="N213" s="217"/>
      <c r="O213" s="217"/>
      <c r="P213" s="217"/>
      <c r="Q213" s="217"/>
      <c r="R213" s="217"/>
      <c r="S213" s="217"/>
      <c r="T213" s="217"/>
      <c r="U213" s="217"/>
      <c r="V213" s="155"/>
      <c r="W213" s="155"/>
    </row>
    <row r="214" spans="1:23" s="156" customFormat="1" x14ac:dyDescent="0.25">
      <c r="A214" s="113">
        <v>207</v>
      </c>
      <c r="B214" s="204"/>
      <c r="C214" s="157" t="s">
        <v>617</v>
      </c>
      <c r="D214" s="62"/>
      <c r="E214" s="153">
        <v>1</v>
      </c>
      <c r="F214" s="62" t="s">
        <v>129</v>
      </c>
      <c r="G214" s="62">
        <v>7500</v>
      </c>
      <c r="H214" s="139">
        <f t="shared" si="18"/>
        <v>7500</v>
      </c>
      <c r="I214" s="140"/>
      <c r="J214" s="217"/>
      <c r="K214" s="217"/>
      <c r="L214" s="217"/>
      <c r="M214" s="217"/>
      <c r="N214" s="217"/>
      <c r="O214" s="217"/>
      <c r="P214" s="217"/>
      <c r="Q214" s="217"/>
      <c r="R214" s="217"/>
      <c r="S214" s="217"/>
      <c r="T214" s="217"/>
      <c r="U214" s="217"/>
      <c r="V214" s="155"/>
      <c r="W214" s="155"/>
    </row>
    <row r="215" spans="1:23" s="156" customFormat="1" x14ac:dyDescent="0.25">
      <c r="A215" s="113">
        <v>208</v>
      </c>
      <c r="B215" s="204"/>
      <c r="C215" s="157" t="s">
        <v>618</v>
      </c>
      <c r="D215" s="62"/>
      <c r="E215" s="153">
        <v>1</v>
      </c>
      <c r="F215" s="62" t="s">
        <v>129</v>
      </c>
      <c r="G215" s="62">
        <v>14500</v>
      </c>
      <c r="H215" s="139">
        <f t="shared" si="18"/>
        <v>14500</v>
      </c>
      <c r="I215" s="140"/>
      <c r="J215" s="217"/>
      <c r="K215" s="217"/>
      <c r="L215" s="217"/>
      <c r="M215" s="217"/>
      <c r="N215" s="217"/>
      <c r="O215" s="217"/>
      <c r="P215" s="217"/>
      <c r="Q215" s="217"/>
      <c r="R215" s="217"/>
      <c r="S215" s="217"/>
      <c r="T215" s="217"/>
      <c r="U215" s="217"/>
      <c r="V215" s="155"/>
      <c r="W215" s="155"/>
    </row>
    <row r="216" spans="1:23" s="156" customFormat="1" x14ac:dyDescent="0.25">
      <c r="A216" s="113">
        <v>209</v>
      </c>
      <c r="B216" s="204"/>
      <c r="C216" s="157" t="s">
        <v>619</v>
      </c>
      <c r="D216" s="62"/>
      <c r="E216" s="153">
        <v>1</v>
      </c>
      <c r="F216" s="62" t="s">
        <v>129</v>
      </c>
      <c r="G216" s="62">
        <v>4500</v>
      </c>
      <c r="H216" s="139">
        <f t="shared" si="18"/>
        <v>4500</v>
      </c>
      <c r="I216" s="140"/>
      <c r="J216" s="217"/>
      <c r="K216" s="217"/>
      <c r="L216" s="217"/>
      <c r="M216" s="217"/>
      <c r="N216" s="217"/>
      <c r="O216" s="217"/>
      <c r="P216" s="217"/>
      <c r="Q216" s="217"/>
      <c r="R216" s="217"/>
      <c r="S216" s="217"/>
      <c r="T216" s="217"/>
      <c r="U216" s="217"/>
      <c r="V216" s="155"/>
      <c r="W216" s="155"/>
    </row>
    <row r="217" spans="1:23" s="156" customFormat="1" x14ac:dyDescent="0.25">
      <c r="A217" s="113">
        <v>210</v>
      </c>
      <c r="B217" s="204"/>
      <c r="C217" s="157" t="s">
        <v>620</v>
      </c>
      <c r="D217" s="62"/>
      <c r="E217" s="153">
        <v>165</v>
      </c>
      <c r="F217" s="62" t="s">
        <v>135</v>
      </c>
      <c r="G217" s="62">
        <v>150</v>
      </c>
      <c r="H217" s="139">
        <f>G217*E217*5</f>
        <v>123750</v>
      </c>
      <c r="I217" s="140"/>
      <c r="J217" s="217"/>
      <c r="K217" s="217"/>
      <c r="L217" s="217"/>
      <c r="M217" s="217"/>
      <c r="N217" s="217"/>
      <c r="O217" s="217"/>
      <c r="P217" s="217"/>
      <c r="Q217" s="217"/>
      <c r="R217" s="217"/>
      <c r="S217" s="217"/>
      <c r="T217" s="217"/>
      <c r="U217" s="217"/>
      <c r="V217" s="155"/>
      <c r="W217" s="155"/>
    </row>
    <row r="218" spans="1:23" s="156" customFormat="1" x14ac:dyDescent="0.25">
      <c r="A218" s="113">
        <v>211</v>
      </c>
      <c r="B218" s="204"/>
      <c r="C218" s="157" t="s">
        <v>621</v>
      </c>
      <c r="D218" s="62"/>
      <c r="E218" s="153">
        <v>160</v>
      </c>
      <c r="F218" s="62" t="s">
        <v>135</v>
      </c>
      <c r="G218" s="62">
        <v>120</v>
      </c>
      <c r="H218" s="139">
        <f t="shared" ref="H218:H221" si="19">G218*E218*5</f>
        <v>96000</v>
      </c>
      <c r="I218" s="140"/>
      <c r="J218" s="217"/>
      <c r="K218" s="217"/>
      <c r="L218" s="217"/>
      <c r="M218" s="217"/>
      <c r="N218" s="217"/>
      <c r="O218" s="217"/>
      <c r="P218" s="217"/>
      <c r="Q218" s="217"/>
      <c r="R218" s="217"/>
      <c r="S218" s="217"/>
      <c r="T218" s="217"/>
      <c r="U218" s="217"/>
      <c r="V218" s="155"/>
      <c r="W218" s="155"/>
    </row>
    <row r="219" spans="1:23" s="156" customFormat="1" x14ac:dyDescent="0.25">
      <c r="A219" s="113">
        <v>212</v>
      </c>
      <c r="B219" s="204"/>
      <c r="C219" s="157" t="s">
        <v>622</v>
      </c>
      <c r="D219" s="62"/>
      <c r="E219" s="153">
        <v>160</v>
      </c>
      <c r="F219" s="62" t="s">
        <v>135</v>
      </c>
      <c r="G219" s="62">
        <v>180</v>
      </c>
      <c r="H219" s="139">
        <f t="shared" si="19"/>
        <v>144000</v>
      </c>
      <c r="I219" s="140"/>
      <c r="J219" s="217"/>
      <c r="K219" s="217"/>
      <c r="L219" s="217"/>
      <c r="M219" s="217"/>
      <c r="N219" s="217"/>
      <c r="O219" s="217"/>
      <c r="P219" s="217"/>
      <c r="Q219" s="217"/>
      <c r="R219" s="217"/>
      <c r="S219" s="217"/>
      <c r="T219" s="217"/>
      <c r="U219" s="217"/>
      <c r="V219" s="155"/>
      <c r="W219" s="155"/>
    </row>
    <row r="220" spans="1:23" s="156" customFormat="1" x14ac:dyDescent="0.25">
      <c r="A220" s="113">
        <v>213</v>
      </c>
      <c r="B220" s="204"/>
      <c r="C220" s="157" t="s">
        <v>623</v>
      </c>
      <c r="D220" s="62"/>
      <c r="E220" s="153">
        <v>160</v>
      </c>
      <c r="F220" s="62" t="s">
        <v>135</v>
      </c>
      <c r="G220" s="62">
        <v>120</v>
      </c>
      <c r="H220" s="139">
        <f t="shared" si="19"/>
        <v>96000</v>
      </c>
      <c r="I220" s="140"/>
      <c r="J220" s="217"/>
      <c r="K220" s="217"/>
      <c r="L220" s="217"/>
      <c r="M220" s="217"/>
      <c r="N220" s="217"/>
      <c r="O220" s="217"/>
      <c r="P220" s="217"/>
      <c r="Q220" s="217"/>
      <c r="R220" s="217"/>
      <c r="S220" s="217"/>
      <c r="T220" s="217"/>
      <c r="U220" s="217"/>
      <c r="V220" s="155"/>
      <c r="W220" s="155"/>
    </row>
    <row r="221" spans="1:23" s="156" customFormat="1" x14ac:dyDescent="0.25">
      <c r="A221" s="113">
        <v>214</v>
      </c>
      <c r="B221" s="204"/>
      <c r="C221" s="157" t="s">
        <v>624</v>
      </c>
      <c r="D221" s="62"/>
      <c r="E221" s="153">
        <v>160</v>
      </c>
      <c r="F221" s="62" t="s">
        <v>135</v>
      </c>
      <c r="G221" s="62">
        <v>180</v>
      </c>
      <c r="H221" s="139">
        <f t="shared" si="19"/>
        <v>144000</v>
      </c>
      <c r="I221" s="140"/>
      <c r="J221" s="217"/>
      <c r="K221" s="217"/>
      <c r="L221" s="217"/>
      <c r="M221" s="217"/>
      <c r="N221" s="217"/>
      <c r="O221" s="217"/>
      <c r="P221" s="217"/>
      <c r="Q221" s="217"/>
      <c r="R221" s="217"/>
      <c r="S221" s="217"/>
      <c r="T221" s="217"/>
      <c r="U221" s="217"/>
      <c r="V221" s="155"/>
      <c r="W221" s="155"/>
    </row>
    <row r="222" spans="1:23" s="156" customFormat="1" x14ac:dyDescent="0.25">
      <c r="A222" s="113">
        <v>215</v>
      </c>
      <c r="B222" s="163" t="s">
        <v>99</v>
      </c>
      <c r="C222" s="164" t="s">
        <v>200</v>
      </c>
      <c r="D222" s="160" t="s">
        <v>540</v>
      </c>
      <c r="E222" s="159"/>
      <c r="F222" s="160"/>
      <c r="G222" s="160"/>
      <c r="H222" s="161">
        <f>SUM(H223:H274)</f>
        <v>980000</v>
      </c>
      <c r="I222" s="165" t="s">
        <v>40</v>
      </c>
      <c r="J222" s="216"/>
      <c r="K222" s="216"/>
      <c r="L222" s="216"/>
      <c r="M222" s="206"/>
      <c r="N222" s="216"/>
      <c r="O222" s="216"/>
      <c r="P222" s="206">
        <v>1</v>
      </c>
      <c r="Q222" s="216"/>
      <c r="R222" s="216"/>
      <c r="S222" s="216"/>
      <c r="T222" s="216"/>
      <c r="U222" s="216"/>
      <c r="V222" s="155"/>
      <c r="W222" s="155"/>
    </row>
    <row r="223" spans="1:23" s="156" customFormat="1" x14ac:dyDescent="0.25">
      <c r="A223" s="113">
        <v>216</v>
      </c>
      <c r="B223" s="204"/>
      <c r="C223" s="157" t="s">
        <v>166</v>
      </c>
      <c r="D223" s="62"/>
      <c r="E223" s="153">
        <v>250</v>
      </c>
      <c r="F223" s="62" t="s">
        <v>129</v>
      </c>
      <c r="G223" s="62">
        <v>25</v>
      </c>
      <c r="H223" s="139">
        <f>G223*E223</f>
        <v>6250</v>
      </c>
      <c r="I223" s="140"/>
      <c r="J223" s="217"/>
      <c r="K223" s="217"/>
      <c r="L223" s="217"/>
      <c r="M223" s="217"/>
      <c r="N223" s="217"/>
      <c r="O223" s="217"/>
      <c r="P223" s="217"/>
      <c r="Q223" s="217"/>
      <c r="R223" s="217"/>
      <c r="S223" s="217"/>
      <c r="T223" s="217"/>
      <c r="U223" s="217"/>
      <c r="V223" s="155"/>
      <c r="W223" s="155"/>
    </row>
    <row r="224" spans="1:23" s="156" customFormat="1" x14ac:dyDescent="0.25">
      <c r="A224" s="113">
        <v>217</v>
      </c>
      <c r="B224" s="204"/>
      <c r="C224" s="157" t="s">
        <v>165</v>
      </c>
      <c r="D224" s="62"/>
      <c r="E224" s="153">
        <v>250</v>
      </c>
      <c r="F224" s="62" t="s">
        <v>129</v>
      </c>
      <c r="G224" s="62">
        <v>15</v>
      </c>
      <c r="H224" s="139">
        <f t="shared" ref="H224:H258" si="20">G224*E224</f>
        <v>3750</v>
      </c>
      <c r="I224" s="140"/>
      <c r="J224" s="217"/>
      <c r="K224" s="217"/>
      <c r="L224" s="217"/>
      <c r="M224" s="217"/>
      <c r="N224" s="217"/>
      <c r="O224" s="217"/>
      <c r="P224" s="217"/>
      <c r="Q224" s="217"/>
      <c r="R224" s="217"/>
      <c r="S224" s="217"/>
      <c r="T224" s="217"/>
      <c r="U224" s="217"/>
      <c r="V224" s="155"/>
      <c r="W224" s="155"/>
    </row>
    <row r="225" spans="1:23" s="156" customFormat="1" x14ac:dyDescent="0.25">
      <c r="A225" s="113">
        <v>218</v>
      </c>
      <c r="B225" s="204"/>
      <c r="C225" s="157" t="s">
        <v>602</v>
      </c>
      <c r="D225" s="62"/>
      <c r="E225" s="153">
        <v>10</v>
      </c>
      <c r="F225" s="62" t="s">
        <v>130</v>
      </c>
      <c r="G225" s="62">
        <v>2750</v>
      </c>
      <c r="H225" s="139">
        <f t="shared" si="20"/>
        <v>27500</v>
      </c>
      <c r="I225" s="140"/>
      <c r="J225" s="217"/>
      <c r="K225" s="217"/>
      <c r="L225" s="217"/>
      <c r="M225" s="217"/>
      <c r="N225" s="217"/>
      <c r="O225" s="217"/>
      <c r="P225" s="217"/>
      <c r="Q225" s="217"/>
      <c r="R225" s="217"/>
      <c r="S225" s="217"/>
      <c r="T225" s="217"/>
      <c r="U225" s="217"/>
      <c r="V225" s="155"/>
      <c r="W225" s="155"/>
    </row>
    <row r="226" spans="1:23" s="156" customFormat="1" x14ac:dyDescent="0.25">
      <c r="A226" s="113">
        <v>219</v>
      </c>
      <c r="B226" s="204"/>
      <c r="C226" s="157" t="s">
        <v>603</v>
      </c>
      <c r="D226" s="62"/>
      <c r="E226" s="153">
        <v>10</v>
      </c>
      <c r="F226" s="62" t="s">
        <v>625</v>
      </c>
      <c r="G226" s="62">
        <v>250</v>
      </c>
      <c r="H226" s="139">
        <f t="shared" si="20"/>
        <v>2500</v>
      </c>
      <c r="I226" s="140"/>
      <c r="J226" s="217"/>
      <c r="K226" s="217"/>
      <c r="L226" s="217"/>
      <c r="M226" s="217"/>
      <c r="N226" s="217"/>
      <c r="O226" s="217"/>
      <c r="P226" s="217"/>
      <c r="Q226" s="217"/>
      <c r="R226" s="217"/>
      <c r="S226" s="217"/>
      <c r="T226" s="217"/>
      <c r="U226" s="217"/>
      <c r="V226" s="155"/>
      <c r="W226" s="155"/>
    </row>
    <row r="227" spans="1:23" s="156" customFormat="1" x14ac:dyDescent="0.25">
      <c r="A227" s="113">
        <v>220</v>
      </c>
      <c r="B227" s="204"/>
      <c r="C227" s="157" t="s">
        <v>110</v>
      </c>
      <c r="D227" s="62"/>
      <c r="E227" s="153">
        <v>40</v>
      </c>
      <c r="F227" s="62" t="s">
        <v>132</v>
      </c>
      <c r="G227" s="62">
        <v>284</v>
      </c>
      <c r="H227" s="139">
        <f t="shared" si="20"/>
        <v>11360</v>
      </c>
      <c r="I227" s="140"/>
      <c r="J227" s="217"/>
      <c r="K227" s="217"/>
      <c r="L227" s="217"/>
      <c r="M227" s="217"/>
      <c r="N227" s="217"/>
      <c r="O227" s="217"/>
      <c r="P227" s="217"/>
      <c r="Q227" s="217"/>
      <c r="R227" s="217"/>
      <c r="S227" s="217"/>
      <c r="T227" s="217"/>
      <c r="U227" s="217"/>
      <c r="V227" s="155"/>
      <c r="W227" s="155"/>
    </row>
    <row r="228" spans="1:23" s="156" customFormat="1" x14ac:dyDescent="0.25">
      <c r="A228" s="113">
        <v>221</v>
      </c>
      <c r="B228" s="204"/>
      <c r="C228" s="157" t="s">
        <v>182</v>
      </c>
      <c r="D228" s="62"/>
      <c r="E228" s="153">
        <v>15</v>
      </c>
      <c r="F228" s="62" t="s">
        <v>129</v>
      </c>
      <c r="G228" s="62">
        <v>250</v>
      </c>
      <c r="H228" s="139">
        <f t="shared" si="20"/>
        <v>3750</v>
      </c>
      <c r="I228" s="140"/>
      <c r="J228" s="217"/>
      <c r="K228" s="217"/>
      <c r="L228" s="217"/>
      <c r="M228" s="217"/>
      <c r="N228" s="217"/>
      <c r="O228" s="217"/>
      <c r="P228" s="217"/>
      <c r="Q228" s="217"/>
      <c r="R228" s="217"/>
      <c r="S228" s="217"/>
      <c r="T228" s="217"/>
      <c r="U228" s="217"/>
      <c r="V228" s="155"/>
      <c r="W228" s="155"/>
    </row>
    <row r="229" spans="1:23" s="156" customFormat="1" x14ac:dyDescent="0.25">
      <c r="A229" s="113">
        <v>222</v>
      </c>
      <c r="B229" s="204"/>
      <c r="C229" s="157" t="s">
        <v>209</v>
      </c>
      <c r="D229" s="62"/>
      <c r="E229" s="153">
        <v>16</v>
      </c>
      <c r="F229" s="62" t="s">
        <v>129</v>
      </c>
      <c r="G229" s="62">
        <v>250</v>
      </c>
      <c r="H229" s="139">
        <f t="shared" si="20"/>
        <v>4000</v>
      </c>
      <c r="I229" s="140"/>
      <c r="J229" s="217"/>
      <c r="K229" s="217"/>
      <c r="L229" s="217"/>
      <c r="M229" s="217"/>
      <c r="N229" s="217"/>
      <c r="O229" s="217"/>
      <c r="P229" s="217"/>
      <c r="Q229" s="217"/>
      <c r="R229" s="217"/>
      <c r="S229" s="217"/>
      <c r="T229" s="217"/>
      <c r="U229" s="217"/>
      <c r="V229" s="155"/>
      <c r="W229" s="155"/>
    </row>
    <row r="230" spans="1:23" s="156" customFormat="1" x14ac:dyDescent="0.25">
      <c r="A230" s="113">
        <v>223</v>
      </c>
      <c r="B230" s="204"/>
      <c r="C230" s="157" t="s">
        <v>604</v>
      </c>
      <c r="D230" s="62"/>
      <c r="E230" s="153">
        <v>17</v>
      </c>
      <c r="F230" s="62" t="s">
        <v>129</v>
      </c>
      <c r="G230" s="62">
        <v>41</v>
      </c>
      <c r="H230" s="139">
        <f t="shared" si="20"/>
        <v>697</v>
      </c>
      <c r="I230" s="140"/>
      <c r="J230" s="217"/>
      <c r="K230" s="217"/>
      <c r="L230" s="217"/>
      <c r="M230" s="217"/>
      <c r="N230" s="217"/>
      <c r="O230" s="217"/>
      <c r="P230" s="217"/>
      <c r="Q230" s="217"/>
      <c r="R230" s="217"/>
      <c r="S230" s="217"/>
      <c r="T230" s="217"/>
      <c r="U230" s="217"/>
      <c r="V230" s="155"/>
      <c r="W230" s="155"/>
    </row>
    <row r="231" spans="1:23" s="156" customFormat="1" x14ac:dyDescent="0.25">
      <c r="A231" s="113">
        <v>224</v>
      </c>
      <c r="B231" s="204"/>
      <c r="C231" s="157" t="s">
        <v>605</v>
      </c>
      <c r="D231" s="62"/>
      <c r="E231" s="153">
        <v>30</v>
      </c>
      <c r="F231" s="62" t="s">
        <v>132</v>
      </c>
      <c r="G231" s="62">
        <v>150</v>
      </c>
      <c r="H231" s="139">
        <f t="shared" si="20"/>
        <v>4500</v>
      </c>
      <c r="I231" s="140"/>
      <c r="J231" s="217"/>
      <c r="K231" s="217"/>
      <c r="L231" s="217"/>
      <c r="M231" s="217"/>
      <c r="N231" s="217"/>
      <c r="O231" s="217"/>
      <c r="P231" s="217"/>
      <c r="Q231" s="217"/>
      <c r="R231" s="217"/>
      <c r="S231" s="217"/>
      <c r="T231" s="217"/>
      <c r="U231" s="217"/>
      <c r="V231" s="155"/>
      <c r="W231" s="155"/>
    </row>
    <row r="232" spans="1:23" s="156" customFormat="1" x14ac:dyDescent="0.25">
      <c r="A232" s="113">
        <v>225</v>
      </c>
      <c r="B232" s="204"/>
      <c r="C232" s="157" t="s">
        <v>606</v>
      </c>
      <c r="D232" s="62"/>
      <c r="E232" s="153">
        <v>250</v>
      </c>
      <c r="F232" s="62" t="s">
        <v>129</v>
      </c>
      <c r="G232" s="62">
        <v>200</v>
      </c>
      <c r="H232" s="139">
        <f t="shared" si="20"/>
        <v>50000</v>
      </c>
      <c r="I232" s="140"/>
      <c r="J232" s="217"/>
      <c r="K232" s="217"/>
      <c r="L232" s="217"/>
      <c r="M232" s="217"/>
      <c r="N232" s="217"/>
      <c r="O232" s="217"/>
      <c r="P232" s="217"/>
      <c r="Q232" s="217"/>
      <c r="R232" s="217"/>
      <c r="S232" s="217"/>
      <c r="T232" s="217"/>
      <c r="U232" s="217"/>
      <c r="V232" s="155"/>
      <c r="W232" s="155"/>
    </row>
    <row r="233" spans="1:23" s="156" customFormat="1" x14ac:dyDescent="0.25">
      <c r="A233" s="113">
        <v>226</v>
      </c>
      <c r="B233" s="204"/>
      <c r="C233" s="157" t="s">
        <v>607</v>
      </c>
      <c r="D233" s="62"/>
      <c r="E233" s="153">
        <v>10</v>
      </c>
      <c r="F233" s="62" t="s">
        <v>129</v>
      </c>
      <c r="G233" s="62">
        <v>225</v>
      </c>
      <c r="H233" s="139">
        <f t="shared" si="20"/>
        <v>2250</v>
      </c>
      <c r="I233" s="140"/>
      <c r="J233" s="217"/>
      <c r="K233" s="217"/>
      <c r="L233" s="217"/>
      <c r="M233" s="217"/>
      <c r="N233" s="217"/>
      <c r="O233" s="217"/>
      <c r="P233" s="217"/>
      <c r="Q233" s="217"/>
      <c r="R233" s="217"/>
      <c r="S233" s="217"/>
      <c r="T233" s="217"/>
      <c r="U233" s="217"/>
      <c r="V233" s="155"/>
      <c r="W233" s="155"/>
    </row>
    <row r="234" spans="1:23" s="156" customFormat="1" x14ac:dyDescent="0.25">
      <c r="A234" s="113">
        <v>227</v>
      </c>
      <c r="B234" s="204"/>
      <c r="C234" s="157" t="s">
        <v>608</v>
      </c>
      <c r="D234" s="62"/>
      <c r="E234" s="153">
        <v>10</v>
      </c>
      <c r="F234" s="62" t="s">
        <v>626</v>
      </c>
      <c r="G234" s="62">
        <v>200</v>
      </c>
      <c r="H234" s="139">
        <f t="shared" si="20"/>
        <v>2000</v>
      </c>
      <c r="I234" s="140"/>
      <c r="J234" s="217"/>
      <c r="K234" s="217"/>
      <c r="L234" s="217"/>
      <c r="M234" s="217"/>
      <c r="N234" s="217"/>
      <c r="O234" s="217"/>
      <c r="P234" s="217"/>
      <c r="Q234" s="217"/>
      <c r="R234" s="217"/>
      <c r="S234" s="217"/>
      <c r="T234" s="217"/>
      <c r="U234" s="217"/>
      <c r="V234" s="155"/>
      <c r="W234" s="155"/>
    </row>
    <row r="235" spans="1:23" s="156" customFormat="1" x14ac:dyDescent="0.25">
      <c r="A235" s="113">
        <v>228</v>
      </c>
      <c r="B235" s="204"/>
      <c r="C235" s="157" t="s">
        <v>609</v>
      </c>
      <c r="D235" s="62"/>
      <c r="E235" s="153">
        <v>250</v>
      </c>
      <c r="F235" s="62" t="s">
        <v>129</v>
      </c>
      <c r="G235" s="62">
        <v>100</v>
      </c>
      <c r="H235" s="139">
        <f t="shared" si="20"/>
        <v>25000</v>
      </c>
      <c r="I235" s="140"/>
      <c r="J235" s="217"/>
      <c r="K235" s="217"/>
      <c r="L235" s="217"/>
      <c r="M235" s="217"/>
      <c r="N235" s="217"/>
      <c r="O235" s="217"/>
      <c r="P235" s="217"/>
      <c r="Q235" s="217"/>
      <c r="R235" s="217"/>
      <c r="S235" s="217"/>
      <c r="T235" s="217"/>
      <c r="U235" s="217"/>
      <c r="V235" s="155"/>
      <c r="W235" s="155"/>
    </row>
    <row r="236" spans="1:23" s="156" customFormat="1" x14ac:dyDescent="0.25">
      <c r="A236" s="113">
        <v>229</v>
      </c>
      <c r="B236" s="204"/>
      <c r="C236" s="157" t="s">
        <v>610</v>
      </c>
      <c r="D236" s="62"/>
      <c r="E236" s="153">
        <v>250</v>
      </c>
      <c r="F236" s="62" t="s">
        <v>129</v>
      </c>
      <c r="G236" s="62">
        <v>150</v>
      </c>
      <c r="H236" s="139">
        <f t="shared" si="20"/>
        <v>37500</v>
      </c>
      <c r="I236" s="140"/>
      <c r="J236" s="217"/>
      <c r="K236" s="217"/>
      <c r="L236" s="217"/>
      <c r="M236" s="217"/>
      <c r="N236" s="217"/>
      <c r="O236" s="217"/>
      <c r="P236" s="217"/>
      <c r="Q236" s="217"/>
      <c r="R236" s="217"/>
      <c r="S236" s="217"/>
      <c r="T236" s="217"/>
      <c r="U236" s="217"/>
      <c r="V236" s="155"/>
      <c r="W236" s="155"/>
    </row>
    <row r="237" spans="1:23" s="156" customFormat="1" x14ac:dyDescent="0.25">
      <c r="A237" s="113">
        <v>230</v>
      </c>
      <c r="B237" s="204"/>
      <c r="C237" s="157" t="s">
        <v>111</v>
      </c>
      <c r="D237" s="62"/>
      <c r="E237" s="153">
        <v>30</v>
      </c>
      <c r="F237" s="62" t="s">
        <v>132</v>
      </c>
      <c r="G237" s="62">
        <v>130</v>
      </c>
      <c r="H237" s="139">
        <f t="shared" si="20"/>
        <v>3900</v>
      </c>
      <c r="I237" s="140"/>
      <c r="J237" s="217"/>
      <c r="K237" s="217"/>
      <c r="L237" s="217"/>
      <c r="M237" s="217"/>
      <c r="N237" s="217"/>
      <c r="O237" s="217"/>
      <c r="P237" s="217"/>
      <c r="Q237" s="217"/>
      <c r="R237" s="217"/>
      <c r="S237" s="217"/>
      <c r="T237" s="217"/>
      <c r="U237" s="217"/>
      <c r="V237" s="155"/>
      <c r="W237" s="155"/>
    </row>
    <row r="238" spans="1:23" s="156" customFormat="1" x14ac:dyDescent="0.25">
      <c r="A238" s="113">
        <v>231</v>
      </c>
      <c r="B238" s="204"/>
      <c r="C238" s="157" t="s">
        <v>195</v>
      </c>
      <c r="D238" s="62"/>
      <c r="E238" s="153">
        <v>1</v>
      </c>
      <c r="F238" s="62" t="s">
        <v>309</v>
      </c>
      <c r="G238" s="62">
        <v>49962</v>
      </c>
      <c r="H238" s="139">
        <f t="shared" si="20"/>
        <v>49962</v>
      </c>
      <c r="I238" s="140"/>
      <c r="J238" s="217"/>
      <c r="K238" s="217"/>
      <c r="L238" s="217"/>
      <c r="M238" s="217"/>
      <c r="N238" s="217"/>
      <c r="O238" s="217"/>
      <c r="P238" s="217"/>
      <c r="Q238" s="217"/>
      <c r="R238" s="217"/>
      <c r="S238" s="217"/>
      <c r="T238" s="217"/>
      <c r="U238" s="217"/>
      <c r="V238" s="155"/>
      <c r="W238" s="155"/>
    </row>
    <row r="239" spans="1:23" s="156" customFormat="1" x14ac:dyDescent="0.25">
      <c r="A239" s="113">
        <v>232</v>
      </c>
      <c r="B239" s="204"/>
      <c r="C239" s="157" t="s">
        <v>611</v>
      </c>
      <c r="D239" s="62"/>
      <c r="E239" s="153">
        <v>3</v>
      </c>
      <c r="F239" s="62" t="s">
        <v>129</v>
      </c>
      <c r="G239" s="62">
        <v>11725</v>
      </c>
      <c r="H239" s="139">
        <f t="shared" si="20"/>
        <v>35175</v>
      </c>
      <c r="I239" s="140"/>
      <c r="J239" s="217"/>
      <c r="K239" s="217"/>
      <c r="L239" s="217"/>
      <c r="M239" s="217"/>
      <c r="N239" s="217"/>
      <c r="O239" s="217"/>
      <c r="P239" s="217"/>
      <c r="Q239" s="217"/>
      <c r="R239" s="217"/>
      <c r="S239" s="217"/>
      <c r="T239" s="217"/>
      <c r="U239" s="217"/>
      <c r="V239" s="155"/>
      <c r="W239" s="155"/>
    </row>
    <row r="240" spans="1:23" s="156" customFormat="1" x14ac:dyDescent="0.25">
      <c r="A240" s="113">
        <v>233</v>
      </c>
      <c r="B240" s="204"/>
      <c r="C240" s="157" t="s">
        <v>184</v>
      </c>
      <c r="D240" s="62"/>
      <c r="E240" s="153">
        <v>1</v>
      </c>
      <c r="F240" s="62" t="s">
        <v>534</v>
      </c>
      <c r="G240" s="62">
        <v>12711</v>
      </c>
      <c r="H240" s="139">
        <f t="shared" si="20"/>
        <v>12711</v>
      </c>
      <c r="I240" s="140"/>
      <c r="J240" s="217"/>
      <c r="K240" s="217"/>
      <c r="L240" s="217"/>
      <c r="M240" s="217"/>
      <c r="N240" s="217"/>
      <c r="O240" s="217"/>
      <c r="P240" s="217"/>
      <c r="Q240" s="217"/>
      <c r="R240" s="217"/>
      <c r="S240" s="217"/>
      <c r="T240" s="217"/>
      <c r="U240" s="217"/>
      <c r="V240" s="155"/>
      <c r="W240" s="155"/>
    </row>
    <row r="241" spans="1:23" s="156" customFormat="1" x14ac:dyDescent="0.25">
      <c r="A241" s="113">
        <v>234</v>
      </c>
      <c r="B241" s="204"/>
      <c r="C241" s="157" t="s">
        <v>612</v>
      </c>
      <c r="D241" s="62"/>
      <c r="E241" s="153">
        <v>1</v>
      </c>
      <c r="F241" s="62" t="s">
        <v>129</v>
      </c>
      <c r="G241" s="62">
        <v>2510</v>
      </c>
      <c r="H241" s="139">
        <f t="shared" si="20"/>
        <v>2510</v>
      </c>
      <c r="I241" s="140"/>
      <c r="J241" s="217"/>
      <c r="K241" s="217"/>
      <c r="L241" s="217"/>
      <c r="M241" s="217"/>
      <c r="N241" s="217"/>
      <c r="O241" s="217"/>
      <c r="P241" s="217"/>
      <c r="Q241" s="217"/>
      <c r="R241" s="217"/>
      <c r="S241" s="217"/>
      <c r="T241" s="217"/>
      <c r="U241" s="217"/>
      <c r="V241" s="155"/>
      <c r="W241" s="155"/>
    </row>
    <row r="242" spans="1:23" s="156" customFormat="1" x14ac:dyDescent="0.25">
      <c r="A242" s="113">
        <v>235</v>
      </c>
      <c r="B242" s="204"/>
      <c r="C242" s="157" t="s">
        <v>613</v>
      </c>
      <c r="D242" s="62"/>
      <c r="E242" s="153">
        <v>3</v>
      </c>
      <c r="F242" s="62" t="s">
        <v>129</v>
      </c>
      <c r="G242" s="62">
        <v>6000</v>
      </c>
      <c r="H242" s="139">
        <f t="shared" si="20"/>
        <v>18000</v>
      </c>
      <c r="I242" s="140"/>
      <c r="J242" s="217"/>
      <c r="K242" s="217"/>
      <c r="L242" s="217"/>
      <c r="M242" s="217"/>
      <c r="N242" s="217"/>
      <c r="O242" s="217"/>
      <c r="P242" s="217"/>
      <c r="Q242" s="217"/>
      <c r="R242" s="217"/>
      <c r="S242" s="217"/>
      <c r="T242" s="217"/>
      <c r="U242" s="217"/>
      <c r="V242" s="155"/>
      <c r="W242" s="155"/>
    </row>
    <row r="243" spans="1:23" s="156" customFormat="1" x14ac:dyDescent="0.25">
      <c r="A243" s="113">
        <v>236</v>
      </c>
      <c r="B243" s="204"/>
      <c r="C243" s="157" t="s">
        <v>614</v>
      </c>
      <c r="D243" s="62"/>
      <c r="E243" s="153">
        <v>3</v>
      </c>
      <c r="F243" s="62" t="s">
        <v>129</v>
      </c>
      <c r="G243" s="62">
        <v>6075</v>
      </c>
      <c r="H243" s="139">
        <f t="shared" si="20"/>
        <v>18225</v>
      </c>
      <c r="I243" s="140"/>
      <c r="J243" s="217"/>
      <c r="K243" s="217"/>
      <c r="L243" s="217"/>
      <c r="M243" s="217"/>
      <c r="N243" s="217"/>
      <c r="O243" s="217"/>
      <c r="P243" s="217"/>
      <c r="Q243" s="217"/>
      <c r="R243" s="217"/>
      <c r="S243" s="217"/>
      <c r="T243" s="217"/>
      <c r="U243" s="217"/>
      <c r="V243" s="155"/>
      <c r="W243" s="155"/>
    </row>
    <row r="244" spans="1:23" s="156" customFormat="1" x14ac:dyDescent="0.25">
      <c r="A244" s="113">
        <v>237</v>
      </c>
      <c r="B244" s="204"/>
      <c r="C244" s="157" t="s">
        <v>615</v>
      </c>
      <c r="D244" s="62"/>
      <c r="E244" s="153">
        <v>10</v>
      </c>
      <c r="F244" s="62" t="s">
        <v>129</v>
      </c>
      <c r="G244" s="62">
        <v>1300</v>
      </c>
      <c r="H244" s="139">
        <f t="shared" si="20"/>
        <v>13000</v>
      </c>
      <c r="I244" s="140"/>
      <c r="J244" s="217"/>
      <c r="K244" s="217"/>
      <c r="L244" s="217"/>
      <c r="M244" s="217"/>
      <c r="N244" s="217"/>
      <c r="O244" s="217"/>
      <c r="P244" s="217"/>
      <c r="Q244" s="217"/>
      <c r="R244" s="217"/>
      <c r="S244" s="217"/>
      <c r="T244" s="217"/>
      <c r="U244" s="217"/>
      <c r="V244" s="155"/>
      <c r="W244" s="155"/>
    </row>
    <row r="245" spans="1:23" s="156" customFormat="1" x14ac:dyDescent="0.25">
      <c r="A245" s="113">
        <v>238</v>
      </c>
      <c r="B245" s="204"/>
      <c r="C245" s="157" t="s">
        <v>616</v>
      </c>
      <c r="D245" s="62"/>
      <c r="E245" s="153">
        <v>3</v>
      </c>
      <c r="F245" s="62" t="s">
        <v>129</v>
      </c>
      <c r="G245" s="62">
        <v>850</v>
      </c>
      <c r="H245" s="139">
        <f t="shared" si="20"/>
        <v>2550</v>
      </c>
      <c r="I245" s="140"/>
      <c r="J245" s="217"/>
      <c r="K245" s="217"/>
      <c r="L245" s="217"/>
      <c r="M245" s="217"/>
      <c r="N245" s="217"/>
      <c r="O245" s="217"/>
      <c r="P245" s="217"/>
      <c r="Q245" s="217"/>
      <c r="R245" s="217"/>
      <c r="S245" s="217"/>
      <c r="T245" s="217"/>
      <c r="U245" s="217"/>
      <c r="V245" s="155"/>
      <c r="W245" s="155"/>
    </row>
    <row r="246" spans="1:23" s="156" customFormat="1" x14ac:dyDescent="0.25">
      <c r="A246" s="113">
        <v>239</v>
      </c>
      <c r="B246" s="204"/>
      <c r="C246" s="157" t="s">
        <v>326</v>
      </c>
      <c r="D246" s="62"/>
      <c r="E246" s="153">
        <v>3</v>
      </c>
      <c r="F246" s="62" t="s">
        <v>129</v>
      </c>
      <c r="G246" s="62">
        <v>8500</v>
      </c>
      <c r="H246" s="139">
        <f t="shared" si="20"/>
        <v>25500</v>
      </c>
      <c r="I246" s="140"/>
      <c r="J246" s="217"/>
      <c r="K246" s="217"/>
      <c r="L246" s="217"/>
      <c r="M246" s="217"/>
      <c r="N246" s="217"/>
      <c r="O246" s="217"/>
      <c r="P246" s="217"/>
      <c r="Q246" s="217"/>
      <c r="R246" s="217"/>
      <c r="S246" s="217"/>
      <c r="T246" s="217"/>
      <c r="U246" s="217"/>
      <c r="V246" s="155"/>
      <c r="W246" s="155"/>
    </row>
    <row r="247" spans="1:23" s="156" customFormat="1" x14ac:dyDescent="0.25">
      <c r="A247" s="113">
        <v>240</v>
      </c>
      <c r="B247" s="204"/>
      <c r="C247" s="157" t="s">
        <v>617</v>
      </c>
      <c r="D247" s="62"/>
      <c r="E247" s="153">
        <v>3</v>
      </c>
      <c r="F247" s="62" t="s">
        <v>129</v>
      </c>
      <c r="G247" s="62">
        <v>7500</v>
      </c>
      <c r="H247" s="139">
        <f t="shared" si="20"/>
        <v>22500</v>
      </c>
      <c r="I247" s="140"/>
      <c r="J247" s="217"/>
      <c r="K247" s="217"/>
      <c r="L247" s="217"/>
      <c r="M247" s="217"/>
      <c r="N247" s="217"/>
      <c r="O247" s="217"/>
      <c r="P247" s="217"/>
      <c r="Q247" s="217"/>
      <c r="R247" s="217"/>
      <c r="S247" s="217"/>
      <c r="T247" s="217"/>
      <c r="U247" s="217"/>
      <c r="V247" s="155"/>
      <c r="W247" s="155"/>
    </row>
    <row r="248" spans="1:23" s="156" customFormat="1" x14ac:dyDescent="0.25">
      <c r="A248" s="113">
        <v>241</v>
      </c>
      <c r="B248" s="204"/>
      <c r="C248" s="157" t="s">
        <v>618</v>
      </c>
      <c r="D248" s="62"/>
      <c r="E248" s="153">
        <v>3</v>
      </c>
      <c r="F248" s="62" t="s">
        <v>129</v>
      </c>
      <c r="G248" s="62">
        <v>14500</v>
      </c>
      <c r="H248" s="139">
        <f t="shared" si="20"/>
        <v>43500</v>
      </c>
      <c r="I248" s="140"/>
      <c r="J248" s="217"/>
      <c r="K248" s="217"/>
      <c r="L248" s="217"/>
      <c r="M248" s="217"/>
      <c r="N248" s="217"/>
      <c r="O248" s="217"/>
      <c r="P248" s="217"/>
      <c r="Q248" s="217"/>
      <c r="R248" s="217"/>
      <c r="S248" s="217"/>
      <c r="T248" s="217"/>
      <c r="U248" s="217"/>
      <c r="V248" s="155"/>
      <c r="W248" s="155"/>
    </row>
    <row r="249" spans="1:23" s="156" customFormat="1" x14ac:dyDescent="0.25">
      <c r="A249" s="113">
        <v>242</v>
      </c>
      <c r="B249" s="204"/>
      <c r="C249" s="157" t="s">
        <v>619</v>
      </c>
      <c r="D249" s="62"/>
      <c r="E249" s="153">
        <v>3</v>
      </c>
      <c r="F249" s="62" t="s">
        <v>129</v>
      </c>
      <c r="G249" s="62">
        <v>4500</v>
      </c>
      <c r="H249" s="139">
        <f t="shared" si="20"/>
        <v>13500</v>
      </c>
      <c r="I249" s="140"/>
      <c r="J249" s="217"/>
      <c r="K249" s="217"/>
      <c r="L249" s="217"/>
      <c r="M249" s="217"/>
      <c r="N249" s="217"/>
      <c r="O249" s="217"/>
      <c r="P249" s="217"/>
      <c r="Q249" s="217"/>
      <c r="R249" s="217"/>
      <c r="S249" s="217"/>
      <c r="T249" s="217"/>
      <c r="U249" s="217"/>
      <c r="V249" s="155"/>
      <c r="W249" s="155"/>
    </row>
    <row r="250" spans="1:23" s="156" customFormat="1" x14ac:dyDescent="0.25">
      <c r="A250" s="113">
        <v>243</v>
      </c>
      <c r="B250" s="204"/>
      <c r="C250" s="157" t="s">
        <v>627</v>
      </c>
      <c r="D250" s="62"/>
      <c r="E250" s="153"/>
      <c r="F250" s="62"/>
      <c r="G250" s="62"/>
      <c r="H250" s="139">
        <f t="shared" si="20"/>
        <v>0</v>
      </c>
      <c r="I250" s="140"/>
      <c r="J250" s="217"/>
      <c r="K250" s="217"/>
      <c r="L250" s="217"/>
      <c r="M250" s="217"/>
      <c r="N250" s="217"/>
      <c r="O250" s="217"/>
      <c r="P250" s="217"/>
      <c r="Q250" s="217"/>
      <c r="R250" s="217"/>
      <c r="S250" s="217"/>
      <c r="T250" s="217"/>
      <c r="U250" s="217"/>
      <c r="V250" s="155"/>
      <c r="W250" s="155"/>
    </row>
    <row r="251" spans="1:23" s="156" customFormat="1" x14ac:dyDescent="0.25">
      <c r="A251" s="113">
        <v>244</v>
      </c>
      <c r="B251" s="204"/>
      <c r="C251" s="157" t="s">
        <v>628</v>
      </c>
      <c r="D251" s="62"/>
      <c r="E251" s="153">
        <v>133</v>
      </c>
      <c r="F251" s="62" t="s">
        <v>135</v>
      </c>
      <c r="G251" s="62">
        <v>150</v>
      </c>
      <c r="H251" s="139">
        <f t="shared" si="20"/>
        <v>19950</v>
      </c>
      <c r="I251" s="140"/>
      <c r="J251" s="217"/>
      <c r="K251" s="217"/>
      <c r="L251" s="217"/>
      <c r="M251" s="217"/>
      <c r="N251" s="217"/>
      <c r="O251" s="217"/>
      <c r="P251" s="217"/>
      <c r="Q251" s="217"/>
      <c r="R251" s="217"/>
      <c r="S251" s="217"/>
      <c r="T251" s="217"/>
      <c r="U251" s="217"/>
      <c r="V251" s="155"/>
      <c r="W251" s="155"/>
    </row>
    <row r="252" spans="1:23" s="156" customFormat="1" x14ac:dyDescent="0.25">
      <c r="A252" s="113">
        <v>245</v>
      </c>
      <c r="B252" s="204"/>
      <c r="C252" s="157" t="s">
        <v>629</v>
      </c>
      <c r="D252" s="62"/>
      <c r="E252" s="153">
        <v>133</v>
      </c>
      <c r="F252" s="62" t="s">
        <v>135</v>
      </c>
      <c r="G252" s="62">
        <v>180</v>
      </c>
      <c r="H252" s="139">
        <f t="shared" si="20"/>
        <v>23940</v>
      </c>
      <c r="I252" s="140"/>
      <c r="J252" s="217"/>
      <c r="K252" s="217"/>
      <c r="L252" s="217"/>
      <c r="M252" s="217"/>
      <c r="N252" s="217"/>
      <c r="O252" s="217"/>
      <c r="P252" s="217"/>
      <c r="Q252" s="217"/>
      <c r="R252" s="217"/>
      <c r="S252" s="217"/>
      <c r="T252" s="217"/>
      <c r="U252" s="217"/>
      <c r="V252" s="155"/>
      <c r="W252" s="155"/>
    </row>
    <row r="253" spans="1:23" s="156" customFormat="1" x14ac:dyDescent="0.25">
      <c r="A253" s="113">
        <v>246</v>
      </c>
      <c r="B253" s="204"/>
      <c r="C253" s="157" t="s">
        <v>630</v>
      </c>
      <c r="D253" s="62"/>
      <c r="E253" s="153">
        <v>266</v>
      </c>
      <c r="F253" s="62" t="s">
        <v>135</v>
      </c>
      <c r="G253" s="62">
        <v>120</v>
      </c>
      <c r="H253" s="139">
        <f t="shared" si="20"/>
        <v>31920</v>
      </c>
      <c r="I253" s="140"/>
      <c r="J253" s="217"/>
      <c r="K253" s="217"/>
      <c r="L253" s="217"/>
      <c r="M253" s="217"/>
      <c r="N253" s="217"/>
      <c r="O253" s="217"/>
      <c r="P253" s="217"/>
      <c r="Q253" s="217"/>
      <c r="R253" s="217"/>
      <c r="S253" s="217"/>
      <c r="T253" s="217"/>
      <c r="U253" s="217"/>
      <c r="V253" s="155"/>
      <c r="W253" s="155"/>
    </row>
    <row r="254" spans="1:23" s="156" customFormat="1" x14ac:dyDescent="0.25">
      <c r="A254" s="113">
        <v>247</v>
      </c>
      <c r="B254" s="204"/>
      <c r="C254" s="157" t="s">
        <v>631</v>
      </c>
      <c r="D254" s="62"/>
      <c r="E254" s="153"/>
      <c r="F254" s="62"/>
      <c r="G254" s="62"/>
      <c r="H254" s="139">
        <f t="shared" si="20"/>
        <v>0</v>
      </c>
      <c r="I254" s="140"/>
      <c r="J254" s="217"/>
      <c r="K254" s="217"/>
      <c r="L254" s="217"/>
      <c r="M254" s="217"/>
      <c r="N254" s="217"/>
      <c r="O254" s="217"/>
      <c r="P254" s="217"/>
      <c r="Q254" s="217"/>
      <c r="R254" s="217"/>
      <c r="S254" s="217"/>
      <c r="T254" s="217"/>
      <c r="U254" s="217"/>
      <c r="V254" s="155"/>
      <c r="W254" s="155"/>
    </row>
    <row r="255" spans="1:23" s="156" customFormat="1" x14ac:dyDescent="0.25">
      <c r="A255" s="113">
        <v>248</v>
      </c>
      <c r="B255" s="204"/>
      <c r="C255" s="157" t="s">
        <v>628</v>
      </c>
      <c r="D255" s="62"/>
      <c r="E255" s="153">
        <v>240</v>
      </c>
      <c r="F255" s="62" t="s">
        <v>135</v>
      </c>
      <c r="G255" s="62">
        <v>180</v>
      </c>
      <c r="H255" s="139">
        <f t="shared" si="20"/>
        <v>43200</v>
      </c>
      <c r="I255" s="140"/>
      <c r="J255" s="217"/>
      <c r="K255" s="217"/>
      <c r="L255" s="217"/>
      <c r="M255" s="217"/>
      <c r="N255" s="217"/>
      <c r="O255" s="217"/>
      <c r="P255" s="217"/>
      <c r="Q255" s="217"/>
      <c r="R255" s="217"/>
      <c r="S255" s="217"/>
      <c r="T255" s="217"/>
      <c r="U255" s="217"/>
      <c r="V255" s="155"/>
      <c r="W255" s="155"/>
    </row>
    <row r="256" spans="1:23" s="156" customFormat="1" x14ac:dyDescent="0.25">
      <c r="A256" s="113">
        <v>249</v>
      </c>
      <c r="B256" s="204"/>
      <c r="C256" s="157" t="s">
        <v>629</v>
      </c>
      <c r="D256" s="62"/>
      <c r="E256" s="153">
        <v>240</v>
      </c>
      <c r="F256" s="62" t="s">
        <v>135</v>
      </c>
      <c r="G256" s="62">
        <v>250</v>
      </c>
      <c r="H256" s="139">
        <f t="shared" si="20"/>
        <v>60000</v>
      </c>
      <c r="I256" s="140"/>
      <c r="J256" s="217"/>
      <c r="K256" s="217"/>
      <c r="L256" s="217"/>
      <c r="M256" s="217"/>
      <c r="N256" s="217"/>
      <c r="O256" s="217"/>
      <c r="P256" s="217"/>
      <c r="Q256" s="217"/>
      <c r="R256" s="217"/>
      <c r="S256" s="217"/>
      <c r="T256" s="217"/>
      <c r="U256" s="217"/>
      <c r="V256" s="155"/>
      <c r="W256" s="155"/>
    </row>
    <row r="257" spans="1:23" s="156" customFormat="1" x14ac:dyDescent="0.25">
      <c r="A257" s="113">
        <v>250</v>
      </c>
      <c r="B257" s="204"/>
      <c r="C257" s="157" t="s">
        <v>630</v>
      </c>
      <c r="D257" s="62"/>
      <c r="E257" s="153">
        <v>480</v>
      </c>
      <c r="F257" s="62" t="s">
        <v>135</v>
      </c>
      <c r="G257" s="62">
        <v>150</v>
      </c>
      <c r="H257" s="139">
        <f t="shared" si="20"/>
        <v>72000</v>
      </c>
      <c r="I257" s="140"/>
      <c r="J257" s="217"/>
      <c r="K257" s="217"/>
      <c r="L257" s="217"/>
      <c r="M257" s="217"/>
      <c r="N257" s="217"/>
      <c r="O257" s="217"/>
      <c r="P257" s="217"/>
      <c r="Q257" s="217"/>
      <c r="R257" s="217"/>
      <c r="S257" s="217"/>
      <c r="T257" s="217"/>
      <c r="U257" s="217"/>
      <c r="V257" s="155"/>
      <c r="W257" s="155"/>
    </row>
    <row r="258" spans="1:23" s="156" customFormat="1" x14ac:dyDescent="0.25">
      <c r="A258" s="113">
        <v>251</v>
      </c>
      <c r="B258" s="204"/>
      <c r="C258" s="157" t="s">
        <v>632</v>
      </c>
      <c r="D258" s="62"/>
      <c r="E258" s="153">
        <v>240</v>
      </c>
      <c r="F258" s="62" t="s">
        <v>135</v>
      </c>
      <c r="G258" s="62">
        <v>300</v>
      </c>
      <c r="H258" s="139">
        <f t="shared" si="20"/>
        <v>72000</v>
      </c>
      <c r="I258" s="140"/>
      <c r="J258" s="217"/>
      <c r="K258" s="217"/>
      <c r="L258" s="217"/>
      <c r="M258" s="217"/>
      <c r="N258" s="217"/>
      <c r="O258" s="217"/>
      <c r="P258" s="217"/>
      <c r="Q258" s="217"/>
      <c r="R258" s="217"/>
      <c r="S258" s="217"/>
      <c r="T258" s="217"/>
      <c r="U258" s="217"/>
      <c r="V258" s="155"/>
      <c r="W258" s="155"/>
    </row>
    <row r="259" spans="1:23" s="156" customFormat="1" x14ac:dyDescent="0.25">
      <c r="A259" s="113">
        <v>252</v>
      </c>
      <c r="B259" s="204"/>
      <c r="C259" s="157" t="s">
        <v>633</v>
      </c>
      <c r="D259" s="62"/>
      <c r="E259" s="153"/>
      <c r="F259" s="62"/>
      <c r="G259" s="62"/>
      <c r="H259" s="139"/>
      <c r="I259" s="140"/>
      <c r="J259" s="217"/>
      <c r="K259" s="217"/>
      <c r="L259" s="217"/>
      <c r="M259" s="217"/>
      <c r="N259" s="217"/>
      <c r="O259" s="217"/>
      <c r="P259" s="217"/>
      <c r="Q259" s="217"/>
      <c r="R259" s="217"/>
      <c r="S259" s="217"/>
      <c r="T259" s="217"/>
      <c r="U259" s="217"/>
      <c r="V259" s="155"/>
      <c r="W259" s="155"/>
    </row>
    <row r="260" spans="1:23" s="156" customFormat="1" x14ac:dyDescent="0.25">
      <c r="A260" s="113">
        <v>253</v>
      </c>
      <c r="B260" s="204"/>
      <c r="C260" s="157" t="s">
        <v>634</v>
      </c>
      <c r="D260" s="62"/>
      <c r="E260" s="153">
        <v>2</v>
      </c>
      <c r="F260" s="62" t="s">
        <v>135</v>
      </c>
      <c r="G260" s="62">
        <v>9100</v>
      </c>
      <c r="H260" s="139">
        <f>G260*E260</f>
        <v>18200</v>
      </c>
      <c r="I260" s="140"/>
      <c r="J260" s="217"/>
      <c r="K260" s="217"/>
      <c r="L260" s="217"/>
      <c r="M260" s="217"/>
      <c r="N260" s="217"/>
      <c r="O260" s="217"/>
      <c r="P260" s="217"/>
      <c r="Q260" s="217"/>
      <c r="R260" s="217"/>
      <c r="S260" s="217"/>
      <c r="T260" s="217"/>
      <c r="U260" s="217"/>
      <c r="V260" s="155"/>
      <c r="W260" s="155"/>
    </row>
    <row r="261" spans="1:23" s="156" customFormat="1" x14ac:dyDescent="0.25">
      <c r="A261" s="113">
        <v>254</v>
      </c>
      <c r="B261" s="204"/>
      <c r="C261" s="157" t="s">
        <v>635</v>
      </c>
      <c r="D261" s="62"/>
      <c r="E261" s="153">
        <v>2</v>
      </c>
      <c r="F261" s="62" t="s">
        <v>135</v>
      </c>
      <c r="G261" s="62">
        <v>8500</v>
      </c>
      <c r="H261" s="139">
        <f>G261*E261</f>
        <v>17000</v>
      </c>
      <c r="I261" s="140"/>
      <c r="J261" s="217"/>
      <c r="K261" s="217"/>
      <c r="L261" s="217"/>
      <c r="M261" s="217"/>
      <c r="N261" s="217"/>
      <c r="O261" s="217"/>
      <c r="P261" s="217"/>
      <c r="Q261" s="217"/>
      <c r="R261" s="217"/>
      <c r="S261" s="217"/>
      <c r="T261" s="217"/>
      <c r="U261" s="217"/>
      <c r="V261" s="155"/>
      <c r="W261" s="155"/>
    </row>
    <row r="262" spans="1:23" s="156" customFormat="1" x14ac:dyDescent="0.25">
      <c r="A262" s="113">
        <v>255</v>
      </c>
      <c r="B262" s="204"/>
      <c r="C262" s="157" t="s">
        <v>636</v>
      </c>
      <c r="D262" s="62"/>
      <c r="E262" s="153"/>
      <c r="F262" s="62"/>
      <c r="G262" s="62"/>
      <c r="H262" s="139"/>
      <c r="I262" s="140"/>
      <c r="J262" s="217"/>
      <c r="K262" s="217"/>
      <c r="L262" s="217"/>
      <c r="M262" s="217"/>
      <c r="N262" s="217"/>
      <c r="O262" s="217"/>
      <c r="P262" s="217"/>
      <c r="Q262" s="217"/>
      <c r="R262" s="217"/>
      <c r="S262" s="217"/>
      <c r="T262" s="217"/>
      <c r="U262" s="217"/>
      <c r="V262" s="155"/>
      <c r="W262" s="155"/>
    </row>
    <row r="263" spans="1:23" s="156" customFormat="1" x14ac:dyDescent="0.25">
      <c r="A263" s="113">
        <v>256</v>
      </c>
      <c r="B263" s="204"/>
      <c r="C263" s="157" t="s">
        <v>637</v>
      </c>
      <c r="D263" s="62"/>
      <c r="E263" s="153">
        <v>2</v>
      </c>
      <c r="F263" s="62" t="s">
        <v>135</v>
      </c>
      <c r="G263" s="62">
        <v>8800</v>
      </c>
      <c r="H263" s="139">
        <f>G263*E263</f>
        <v>17600</v>
      </c>
      <c r="I263" s="140"/>
      <c r="J263" s="217"/>
      <c r="K263" s="217"/>
      <c r="L263" s="217"/>
      <c r="M263" s="217"/>
      <c r="N263" s="217"/>
      <c r="O263" s="217"/>
      <c r="P263" s="217"/>
      <c r="Q263" s="217"/>
      <c r="R263" s="217"/>
      <c r="S263" s="217"/>
      <c r="T263" s="217"/>
      <c r="U263" s="217"/>
      <c r="V263" s="155"/>
      <c r="W263" s="155"/>
    </row>
    <row r="264" spans="1:23" s="156" customFormat="1" x14ac:dyDescent="0.25">
      <c r="A264" s="113">
        <v>257</v>
      </c>
      <c r="B264" s="204"/>
      <c r="C264" s="157" t="s">
        <v>638</v>
      </c>
      <c r="D264" s="62"/>
      <c r="E264" s="153">
        <v>2</v>
      </c>
      <c r="F264" s="62" t="s">
        <v>135</v>
      </c>
      <c r="G264" s="62">
        <v>10100</v>
      </c>
      <c r="H264" s="139">
        <f t="shared" ref="H264:H265" si="21">G264*E264</f>
        <v>20200</v>
      </c>
      <c r="I264" s="140"/>
      <c r="J264" s="217"/>
      <c r="K264" s="217"/>
      <c r="L264" s="217"/>
      <c r="M264" s="217"/>
      <c r="N264" s="217"/>
      <c r="O264" s="217"/>
      <c r="P264" s="217"/>
      <c r="Q264" s="217"/>
      <c r="R264" s="217"/>
      <c r="S264" s="217"/>
      <c r="T264" s="217"/>
      <c r="U264" s="217"/>
      <c r="V264" s="155"/>
      <c r="W264" s="155"/>
    </row>
    <row r="265" spans="1:23" s="156" customFormat="1" x14ac:dyDescent="0.25">
      <c r="A265" s="113">
        <v>258</v>
      </c>
      <c r="B265" s="204"/>
      <c r="C265" s="157" t="s">
        <v>639</v>
      </c>
      <c r="D265" s="62"/>
      <c r="E265" s="153">
        <v>1</v>
      </c>
      <c r="F265" s="62" t="s">
        <v>135</v>
      </c>
      <c r="G265" s="62">
        <v>8700</v>
      </c>
      <c r="H265" s="139">
        <f t="shared" si="21"/>
        <v>8700</v>
      </c>
      <c r="I265" s="140"/>
      <c r="J265" s="217"/>
      <c r="K265" s="217"/>
      <c r="L265" s="217"/>
      <c r="M265" s="217"/>
      <c r="N265" s="217"/>
      <c r="O265" s="217"/>
      <c r="P265" s="217"/>
      <c r="Q265" s="217"/>
      <c r="R265" s="217"/>
      <c r="S265" s="217"/>
      <c r="T265" s="217"/>
      <c r="U265" s="217"/>
      <c r="V265" s="155"/>
      <c r="W265" s="155"/>
    </row>
    <row r="266" spans="1:23" s="156" customFormat="1" x14ac:dyDescent="0.25">
      <c r="A266" s="113">
        <v>259</v>
      </c>
      <c r="B266" s="204"/>
      <c r="C266" s="157" t="s">
        <v>640</v>
      </c>
      <c r="D266" s="62"/>
      <c r="E266" s="153"/>
      <c r="F266" s="62"/>
      <c r="G266" s="62"/>
      <c r="H266" s="139"/>
      <c r="I266" s="140"/>
      <c r="J266" s="217"/>
      <c r="K266" s="217"/>
      <c r="L266" s="217"/>
      <c r="M266" s="217"/>
      <c r="N266" s="217"/>
      <c r="O266" s="217"/>
      <c r="P266" s="217"/>
      <c r="Q266" s="217"/>
      <c r="R266" s="217"/>
      <c r="S266" s="217"/>
      <c r="T266" s="217"/>
      <c r="U266" s="217"/>
      <c r="V266" s="155"/>
      <c r="W266" s="155"/>
    </row>
    <row r="267" spans="1:23" s="156" customFormat="1" x14ac:dyDescent="0.25">
      <c r="A267" s="113">
        <v>260</v>
      </c>
      <c r="B267" s="204"/>
      <c r="C267" s="157" t="s">
        <v>641</v>
      </c>
      <c r="D267" s="62"/>
      <c r="E267" s="153">
        <v>2</v>
      </c>
      <c r="F267" s="62" t="s">
        <v>135</v>
      </c>
      <c r="G267" s="62">
        <v>11500</v>
      </c>
      <c r="H267" s="139">
        <f>G267*E267</f>
        <v>23000</v>
      </c>
      <c r="I267" s="140"/>
      <c r="J267" s="217"/>
      <c r="K267" s="217"/>
      <c r="L267" s="217"/>
      <c r="M267" s="217"/>
      <c r="N267" s="217"/>
      <c r="O267" s="217"/>
      <c r="P267" s="217"/>
      <c r="Q267" s="217"/>
      <c r="R267" s="217"/>
      <c r="S267" s="217"/>
      <c r="T267" s="217"/>
      <c r="U267" s="217"/>
      <c r="V267" s="155"/>
      <c r="W267" s="155"/>
    </row>
    <row r="268" spans="1:23" s="156" customFormat="1" x14ac:dyDescent="0.25">
      <c r="A268" s="113">
        <v>261</v>
      </c>
      <c r="B268" s="204"/>
      <c r="C268" s="157" t="s">
        <v>642</v>
      </c>
      <c r="D268" s="62"/>
      <c r="E268" s="153">
        <v>2</v>
      </c>
      <c r="F268" s="62" t="s">
        <v>135</v>
      </c>
      <c r="G268" s="62">
        <v>9200</v>
      </c>
      <c r="H268" s="139">
        <f t="shared" ref="H268:H274" si="22">G268*E268</f>
        <v>18400</v>
      </c>
      <c r="I268" s="140"/>
      <c r="J268" s="217"/>
      <c r="K268" s="217"/>
      <c r="L268" s="217"/>
      <c r="M268" s="217"/>
      <c r="N268" s="217"/>
      <c r="O268" s="217"/>
      <c r="P268" s="217"/>
      <c r="Q268" s="217"/>
      <c r="R268" s="217"/>
      <c r="S268" s="217"/>
      <c r="T268" s="217"/>
      <c r="U268" s="217"/>
      <c r="V268" s="155"/>
      <c r="W268" s="155"/>
    </row>
    <row r="269" spans="1:23" s="156" customFormat="1" x14ac:dyDescent="0.25">
      <c r="A269" s="113">
        <v>262</v>
      </c>
      <c r="B269" s="204"/>
      <c r="C269" s="157" t="s">
        <v>643</v>
      </c>
      <c r="D269" s="62"/>
      <c r="E269" s="153">
        <v>2</v>
      </c>
      <c r="F269" s="62" t="s">
        <v>135</v>
      </c>
      <c r="G269" s="62">
        <v>10000</v>
      </c>
      <c r="H269" s="139">
        <f t="shared" si="22"/>
        <v>20000</v>
      </c>
      <c r="I269" s="140"/>
      <c r="J269" s="217"/>
      <c r="K269" s="217"/>
      <c r="L269" s="217"/>
      <c r="M269" s="217"/>
      <c r="N269" s="217"/>
      <c r="O269" s="217"/>
      <c r="P269" s="217"/>
      <c r="Q269" s="217"/>
      <c r="R269" s="217"/>
      <c r="S269" s="217"/>
      <c r="T269" s="217"/>
      <c r="U269" s="217"/>
      <c r="V269" s="155"/>
      <c r="W269" s="155"/>
    </row>
    <row r="270" spans="1:23" s="156" customFormat="1" x14ac:dyDescent="0.25">
      <c r="A270" s="113">
        <v>263</v>
      </c>
      <c r="B270" s="204"/>
      <c r="C270" s="157" t="s">
        <v>644</v>
      </c>
      <c r="D270" s="62"/>
      <c r="E270" s="153">
        <v>2</v>
      </c>
      <c r="F270" s="62" t="s">
        <v>135</v>
      </c>
      <c r="G270" s="62">
        <v>10200</v>
      </c>
      <c r="H270" s="139">
        <f t="shared" si="22"/>
        <v>20400</v>
      </c>
      <c r="I270" s="140"/>
      <c r="J270" s="217"/>
      <c r="K270" s="217"/>
      <c r="L270" s="217"/>
      <c r="M270" s="217"/>
      <c r="N270" s="217"/>
      <c r="O270" s="217"/>
      <c r="P270" s="217"/>
      <c r="Q270" s="217"/>
      <c r="R270" s="217"/>
      <c r="S270" s="217"/>
      <c r="T270" s="217"/>
      <c r="U270" s="217"/>
      <c r="V270" s="155"/>
      <c r="W270" s="155"/>
    </row>
    <row r="271" spans="1:23" s="156" customFormat="1" x14ac:dyDescent="0.25">
      <c r="A271" s="113">
        <v>264</v>
      </c>
      <c r="B271" s="204"/>
      <c r="C271" s="157" t="s">
        <v>645</v>
      </c>
      <c r="D271" s="62"/>
      <c r="E271" s="153">
        <v>2</v>
      </c>
      <c r="F271" s="62" t="s">
        <v>135</v>
      </c>
      <c r="G271" s="62">
        <v>11600</v>
      </c>
      <c r="H271" s="139">
        <f t="shared" si="22"/>
        <v>23200</v>
      </c>
      <c r="I271" s="140"/>
      <c r="J271" s="217"/>
      <c r="K271" s="217"/>
      <c r="L271" s="217"/>
      <c r="M271" s="217"/>
      <c r="N271" s="217"/>
      <c r="O271" s="217"/>
      <c r="P271" s="217"/>
      <c r="Q271" s="217"/>
      <c r="R271" s="217"/>
      <c r="S271" s="217"/>
      <c r="T271" s="217"/>
      <c r="U271" s="217"/>
      <c r="V271" s="155"/>
      <c r="W271" s="155"/>
    </row>
    <row r="272" spans="1:23" s="156" customFormat="1" x14ac:dyDescent="0.25">
      <c r="A272" s="113">
        <v>265</v>
      </c>
      <c r="B272" s="204"/>
      <c r="C272" s="157" t="s">
        <v>646</v>
      </c>
      <c r="D272" s="62"/>
      <c r="E272" s="153">
        <v>1</v>
      </c>
      <c r="F272" s="62" t="s">
        <v>135</v>
      </c>
      <c r="G272" s="62">
        <v>9500</v>
      </c>
      <c r="H272" s="139">
        <f t="shared" si="22"/>
        <v>9500</v>
      </c>
      <c r="I272" s="140"/>
      <c r="J272" s="217"/>
      <c r="K272" s="217"/>
      <c r="L272" s="217"/>
      <c r="M272" s="217"/>
      <c r="N272" s="217"/>
      <c r="O272" s="217"/>
      <c r="P272" s="217"/>
      <c r="Q272" s="217"/>
      <c r="R272" s="217"/>
      <c r="S272" s="217"/>
      <c r="T272" s="217"/>
      <c r="U272" s="217"/>
      <c r="V272" s="155"/>
      <c r="W272" s="155"/>
    </row>
    <row r="273" spans="1:23" s="156" customFormat="1" x14ac:dyDescent="0.25">
      <c r="A273" s="113">
        <v>266</v>
      </c>
      <c r="B273" s="204"/>
      <c r="C273" s="157" t="s">
        <v>647</v>
      </c>
      <c r="D273" s="62"/>
      <c r="E273" s="153">
        <v>1</v>
      </c>
      <c r="F273" s="62" t="s">
        <v>135</v>
      </c>
      <c r="G273" s="62">
        <v>9400</v>
      </c>
      <c r="H273" s="139">
        <f t="shared" si="22"/>
        <v>9400</v>
      </c>
      <c r="I273" s="140"/>
      <c r="J273" s="217"/>
      <c r="K273" s="217"/>
      <c r="L273" s="217"/>
      <c r="M273" s="217"/>
      <c r="N273" s="217"/>
      <c r="O273" s="217"/>
      <c r="P273" s="217"/>
      <c r="Q273" s="217"/>
      <c r="R273" s="217"/>
      <c r="S273" s="217"/>
      <c r="T273" s="217"/>
      <c r="U273" s="217"/>
      <c r="V273" s="155"/>
      <c r="W273" s="155"/>
    </row>
    <row r="274" spans="1:23" s="156" customFormat="1" x14ac:dyDescent="0.25">
      <c r="A274" s="113">
        <v>267</v>
      </c>
      <c r="B274" s="204"/>
      <c r="C274" s="157" t="s">
        <v>648</v>
      </c>
      <c r="D274" s="62"/>
      <c r="E274" s="153">
        <v>1</v>
      </c>
      <c r="F274" s="62" t="s">
        <v>135</v>
      </c>
      <c r="G274" s="62">
        <v>9300</v>
      </c>
      <c r="H274" s="139">
        <f t="shared" si="22"/>
        <v>9300</v>
      </c>
      <c r="I274" s="140"/>
      <c r="J274" s="217"/>
      <c r="K274" s="217"/>
      <c r="L274" s="217"/>
      <c r="M274" s="217"/>
      <c r="N274" s="217"/>
      <c r="O274" s="217"/>
      <c r="P274" s="217"/>
      <c r="Q274" s="217"/>
      <c r="R274" s="217"/>
      <c r="S274" s="217"/>
      <c r="T274" s="217"/>
      <c r="U274" s="217"/>
      <c r="V274" s="155"/>
      <c r="W274" s="155"/>
    </row>
    <row r="275" spans="1:23" s="156" customFormat="1" x14ac:dyDescent="0.25">
      <c r="A275" s="113">
        <v>268</v>
      </c>
      <c r="B275" s="163" t="s">
        <v>99</v>
      </c>
      <c r="C275" s="164" t="s">
        <v>649</v>
      </c>
      <c r="D275" s="160" t="s">
        <v>540</v>
      </c>
      <c r="E275" s="159"/>
      <c r="F275" s="160"/>
      <c r="G275" s="160"/>
      <c r="H275" s="161">
        <f>SUM(H276:H306)</f>
        <v>900000</v>
      </c>
      <c r="I275" s="165" t="s">
        <v>40</v>
      </c>
      <c r="J275" s="216"/>
      <c r="K275" s="216"/>
      <c r="L275" s="216"/>
      <c r="M275" s="206"/>
      <c r="N275" s="216"/>
      <c r="O275" s="216"/>
      <c r="P275" s="206">
        <v>1</v>
      </c>
      <c r="Q275" s="216"/>
      <c r="R275" s="216"/>
      <c r="S275" s="216"/>
      <c r="T275" s="216"/>
      <c r="U275" s="216"/>
      <c r="V275" s="155"/>
      <c r="W275" s="155"/>
    </row>
    <row r="276" spans="1:23" s="156" customFormat="1" x14ac:dyDescent="0.25">
      <c r="A276" s="113">
        <v>269</v>
      </c>
      <c r="B276" s="204"/>
      <c r="C276" s="157" t="s">
        <v>166</v>
      </c>
      <c r="D276" s="62"/>
      <c r="E276" s="153">
        <v>150</v>
      </c>
      <c r="F276" s="62" t="s">
        <v>129</v>
      </c>
      <c r="G276" s="62">
        <v>35</v>
      </c>
      <c r="H276" s="139">
        <f>G276*E276</f>
        <v>5250</v>
      </c>
      <c r="I276" s="140"/>
      <c r="J276" s="217"/>
      <c r="K276" s="217"/>
      <c r="L276" s="217"/>
      <c r="M276" s="217"/>
      <c r="N276" s="217"/>
      <c r="O276" s="217"/>
      <c r="P276" s="217"/>
      <c r="Q276" s="217"/>
      <c r="R276" s="217"/>
      <c r="S276" s="217"/>
      <c r="T276" s="217"/>
      <c r="U276" s="217"/>
      <c r="V276" s="155"/>
      <c r="W276" s="155"/>
    </row>
    <row r="277" spans="1:23" s="156" customFormat="1" x14ac:dyDescent="0.25">
      <c r="A277" s="113">
        <v>270</v>
      </c>
      <c r="B277" s="204"/>
      <c r="C277" s="157" t="s">
        <v>165</v>
      </c>
      <c r="D277" s="62"/>
      <c r="E277" s="153">
        <v>150</v>
      </c>
      <c r="F277" s="62" t="s">
        <v>129</v>
      </c>
      <c r="G277" s="62">
        <v>15</v>
      </c>
      <c r="H277" s="139">
        <f t="shared" ref="H277:H306" si="23">G277*E277</f>
        <v>2250</v>
      </c>
      <c r="I277" s="140"/>
      <c r="J277" s="217"/>
      <c r="K277" s="217"/>
      <c r="L277" s="217"/>
      <c r="M277" s="217"/>
      <c r="N277" s="217"/>
      <c r="O277" s="217"/>
      <c r="P277" s="217"/>
      <c r="Q277" s="217"/>
      <c r="R277" s="217"/>
      <c r="S277" s="217"/>
      <c r="T277" s="217"/>
      <c r="U277" s="217"/>
      <c r="V277" s="155"/>
      <c r="W277" s="155"/>
    </row>
    <row r="278" spans="1:23" s="156" customFormat="1" x14ac:dyDescent="0.25">
      <c r="A278" s="113">
        <v>271</v>
      </c>
      <c r="B278" s="204"/>
      <c r="C278" s="157" t="s">
        <v>602</v>
      </c>
      <c r="D278" s="62"/>
      <c r="E278" s="153">
        <v>2</v>
      </c>
      <c r="F278" s="62" t="s">
        <v>130</v>
      </c>
      <c r="G278" s="62">
        <v>2750</v>
      </c>
      <c r="H278" s="139">
        <f t="shared" si="23"/>
        <v>5500</v>
      </c>
      <c r="I278" s="140"/>
      <c r="J278" s="217"/>
      <c r="K278" s="217"/>
      <c r="L278" s="217"/>
      <c r="M278" s="217"/>
      <c r="N278" s="217"/>
      <c r="O278" s="217"/>
      <c r="P278" s="217"/>
      <c r="Q278" s="217"/>
      <c r="R278" s="217"/>
      <c r="S278" s="217"/>
      <c r="T278" s="217"/>
      <c r="U278" s="217"/>
      <c r="V278" s="155"/>
      <c r="W278" s="155"/>
    </row>
    <row r="279" spans="1:23" s="156" customFormat="1" x14ac:dyDescent="0.25">
      <c r="A279" s="113">
        <v>272</v>
      </c>
      <c r="B279" s="204"/>
      <c r="C279" s="157" t="s">
        <v>603</v>
      </c>
      <c r="D279" s="62"/>
      <c r="E279" s="153">
        <v>3</v>
      </c>
      <c r="F279" s="62" t="s">
        <v>625</v>
      </c>
      <c r="G279" s="62">
        <v>280</v>
      </c>
      <c r="H279" s="139">
        <f t="shared" si="23"/>
        <v>840</v>
      </c>
      <c r="I279" s="140"/>
      <c r="J279" s="217"/>
      <c r="K279" s="217"/>
      <c r="L279" s="217"/>
      <c r="M279" s="217"/>
      <c r="N279" s="217"/>
      <c r="O279" s="217"/>
      <c r="P279" s="217"/>
      <c r="Q279" s="217"/>
      <c r="R279" s="217"/>
      <c r="S279" s="217"/>
      <c r="T279" s="217"/>
      <c r="U279" s="217"/>
      <c r="V279" s="155"/>
      <c r="W279" s="155"/>
    </row>
    <row r="280" spans="1:23" s="156" customFormat="1" x14ac:dyDescent="0.25">
      <c r="A280" s="113">
        <v>273</v>
      </c>
      <c r="B280" s="204"/>
      <c r="C280" s="157" t="s">
        <v>110</v>
      </c>
      <c r="D280" s="62"/>
      <c r="E280" s="153">
        <v>5</v>
      </c>
      <c r="F280" s="62" t="s">
        <v>132</v>
      </c>
      <c r="G280" s="62">
        <v>284</v>
      </c>
      <c r="H280" s="139">
        <f t="shared" si="23"/>
        <v>1420</v>
      </c>
      <c r="I280" s="140"/>
      <c r="J280" s="217"/>
      <c r="K280" s="217"/>
      <c r="L280" s="217"/>
      <c r="M280" s="217"/>
      <c r="N280" s="217"/>
      <c r="O280" s="217"/>
      <c r="P280" s="217"/>
      <c r="Q280" s="217"/>
      <c r="R280" s="217"/>
      <c r="S280" s="217"/>
      <c r="T280" s="217"/>
      <c r="U280" s="217"/>
      <c r="V280" s="155"/>
      <c r="W280" s="155"/>
    </row>
    <row r="281" spans="1:23" s="156" customFormat="1" x14ac:dyDescent="0.25">
      <c r="A281" s="113">
        <v>274</v>
      </c>
      <c r="B281" s="204"/>
      <c r="C281" s="157" t="s">
        <v>182</v>
      </c>
      <c r="D281" s="62"/>
      <c r="E281" s="153">
        <v>5</v>
      </c>
      <c r="F281" s="62" t="s">
        <v>129</v>
      </c>
      <c r="G281" s="62">
        <v>250</v>
      </c>
      <c r="H281" s="139">
        <f t="shared" si="23"/>
        <v>1250</v>
      </c>
      <c r="I281" s="140"/>
      <c r="J281" s="217"/>
      <c r="K281" s="217"/>
      <c r="L281" s="217"/>
      <c r="M281" s="217"/>
      <c r="N281" s="217"/>
      <c r="O281" s="217"/>
      <c r="P281" s="217"/>
      <c r="Q281" s="217"/>
      <c r="R281" s="217"/>
      <c r="S281" s="217"/>
      <c r="T281" s="217"/>
      <c r="U281" s="217"/>
      <c r="V281" s="155"/>
      <c r="W281" s="155"/>
    </row>
    <row r="282" spans="1:23" s="156" customFormat="1" x14ac:dyDescent="0.25">
      <c r="A282" s="113">
        <v>275</v>
      </c>
      <c r="B282" s="204"/>
      <c r="C282" s="157" t="s">
        <v>209</v>
      </c>
      <c r="D282" s="62"/>
      <c r="E282" s="153">
        <v>10</v>
      </c>
      <c r="F282" s="62" t="s">
        <v>129</v>
      </c>
      <c r="G282" s="62">
        <v>250</v>
      </c>
      <c r="H282" s="139">
        <f t="shared" si="23"/>
        <v>2500</v>
      </c>
      <c r="I282" s="140"/>
      <c r="J282" s="217"/>
      <c r="K282" s="217"/>
      <c r="L282" s="217"/>
      <c r="M282" s="217"/>
      <c r="N282" s="217"/>
      <c r="O282" s="217"/>
      <c r="P282" s="217"/>
      <c r="Q282" s="217"/>
      <c r="R282" s="217"/>
      <c r="S282" s="217"/>
      <c r="T282" s="217"/>
      <c r="U282" s="217"/>
      <c r="V282" s="155"/>
      <c r="W282" s="155"/>
    </row>
    <row r="283" spans="1:23" s="156" customFormat="1" x14ac:dyDescent="0.25">
      <c r="A283" s="113">
        <v>276</v>
      </c>
      <c r="B283" s="204"/>
      <c r="C283" s="157" t="s">
        <v>605</v>
      </c>
      <c r="D283" s="62"/>
      <c r="E283" s="153">
        <v>30</v>
      </c>
      <c r="F283" s="62" t="s">
        <v>132</v>
      </c>
      <c r="G283" s="62">
        <v>150</v>
      </c>
      <c r="H283" s="139">
        <f t="shared" si="23"/>
        <v>4500</v>
      </c>
      <c r="I283" s="140"/>
      <c r="J283" s="217"/>
      <c r="K283" s="217"/>
      <c r="L283" s="217"/>
      <c r="M283" s="217"/>
      <c r="N283" s="217"/>
      <c r="O283" s="217"/>
      <c r="P283" s="217"/>
      <c r="Q283" s="217"/>
      <c r="R283" s="217"/>
      <c r="S283" s="217"/>
      <c r="T283" s="217"/>
      <c r="U283" s="217"/>
      <c r="V283" s="155"/>
      <c r="W283" s="155"/>
    </row>
    <row r="284" spans="1:23" s="156" customFormat="1" x14ac:dyDescent="0.25">
      <c r="A284" s="113">
        <v>277</v>
      </c>
      <c r="B284" s="204"/>
      <c r="C284" s="157" t="s">
        <v>606</v>
      </c>
      <c r="D284" s="62"/>
      <c r="E284" s="153">
        <v>150</v>
      </c>
      <c r="F284" s="62" t="s">
        <v>129</v>
      </c>
      <c r="G284" s="62">
        <v>200</v>
      </c>
      <c r="H284" s="139">
        <f t="shared" si="23"/>
        <v>30000</v>
      </c>
      <c r="I284" s="140"/>
      <c r="J284" s="217"/>
      <c r="K284" s="217"/>
      <c r="L284" s="217"/>
      <c r="M284" s="217"/>
      <c r="N284" s="217"/>
      <c r="O284" s="217"/>
      <c r="P284" s="217"/>
      <c r="Q284" s="217"/>
      <c r="R284" s="217"/>
      <c r="S284" s="217"/>
      <c r="T284" s="217"/>
      <c r="U284" s="217"/>
      <c r="V284" s="155"/>
      <c r="W284" s="155"/>
    </row>
    <row r="285" spans="1:23" s="156" customFormat="1" x14ac:dyDescent="0.25">
      <c r="A285" s="113">
        <v>278</v>
      </c>
      <c r="B285" s="204"/>
      <c r="C285" s="157" t="s">
        <v>608</v>
      </c>
      <c r="D285" s="62"/>
      <c r="E285" s="153">
        <v>2</v>
      </c>
      <c r="F285" s="62" t="s">
        <v>626</v>
      </c>
      <c r="G285" s="62">
        <v>200</v>
      </c>
      <c r="H285" s="139">
        <f t="shared" si="23"/>
        <v>400</v>
      </c>
      <c r="I285" s="140"/>
      <c r="J285" s="217"/>
      <c r="K285" s="217"/>
      <c r="L285" s="217"/>
      <c r="M285" s="217"/>
      <c r="N285" s="217"/>
      <c r="O285" s="217"/>
      <c r="P285" s="217"/>
      <c r="Q285" s="217"/>
      <c r="R285" s="217"/>
      <c r="S285" s="217"/>
      <c r="T285" s="217"/>
      <c r="U285" s="217"/>
      <c r="V285" s="155"/>
      <c r="W285" s="155"/>
    </row>
    <row r="286" spans="1:23" s="156" customFormat="1" x14ac:dyDescent="0.25">
      <c r="A286" s="113">
        <v>279</v>
      </c>
      <c r="B286" s="204"/>
      <c r="C286" s="157" t="s">
        <v>609</v>
      </c>
      <c r="D286" s="62"/>
      <c r="E286" s="153">
        <v>3</v>
      </c>
      <c r="F286" s="62" t="s">
        <v>129</v>
      </c>
      <c r="G286" s="62">
        <v>200</v>
      </c>
      <c r="H286" s="139">
        <f t="shared" si="23"/>
        <v>600</v>
      </c>
      <c r="I286" s="140"/>
      <c r="J286" s="217"/>
      <c r="K286" s="217"/>
      <c r="L286" s="217"/>
      <c r="M286" s="217"/>
      <c r="N286" s="217"/>
      <c r="O286" s="217"/>
      <c r="P286" s="217"/>
      <c r="Q286" s="217"/>
      <c r="R286" s="217"/>
      <c r="S286" s="217"/>
      <c r="T286" s="217"/>
      <c r="U286" s="217"/>
      <c r="V286" s="155"/>
      <c r="W286" s="155"/>
    </row>
    <row r="287" spans="1:23" s="156" customFormat="1" x14ac:dyDescent="0.25">
      <c r="A287" s="113">
        <v>280</v>
      </c>
      <c r="B287" s="204"/>
      <c r="C287" s="157" t="s">
        <v>610</v>
      </c>
      <c r="D287" s="62"/>
      <c r="E287" s="153">
        <v>200</v>
      </c>
      <c r="F287" s="62" t="s">
        <v>129</v>
      </c>
      <c r="G287" s="62">
        <v>200</v>
      </c>
      <c r="H287" s="139">
        <f t="shared" si="23"/>
        <v>40000</v>
      </c>
      <c r="I287" s="140"/>
      <c r="J287" s="217"/>
      <c r="K287" s="217"/>
      <c r="L287" s="217"/>
      <c r="M287" s="217"/>
      <c r="N287" s="217"/>
      <c r="O287" s="217"/>
      <c r="P287" s="217"/>
      <c r="Q287" s="217"/>
      <c r="R287" s="217"/>
      <c r="S287" s="217"/>
      <c r="T287" s="217"/>
      <c r="U287" s="217"/>
      <c r="V287" s="155"/>
      <c r="W287" s="155"/>
    </row>
    <row r="288" spans="1:23" s="156" customFormat="1" x14ac:dyDescent="0.25">
      <c r="A288" s="113">
        <v>281</v>
      </c>
      <c r="B288" s="204"/>
      <c r="C288" s="157" t="s">
        <v>111</v>
      </c>
      <c r="D288" s="62"/>
      <c r="E288" s="153">
        <v>3</v>
      </c>
      <c r="F288" s="62" t="s">
        <v>132</v>
      </c>
      <c r="G288" s="62">
        <v>130</v>
      </c>
      <c r="H288" s="139">
        <f t="shared" si="23"/>
        <v>390</v>
      </c>
      <c r="I288" s="140"/>
      <c r="J288" s="217"/>
      <c r="K288" s="217"/>
      <c r="L288" s="217"/>
      <c r="M288" s="217"/>
      <c r="N288" s="217"/>
      <c r="O288" s="217"/>
      <c r="P288" s="217"/>
      <c r="Q288" s="217"/>
      <c r="R288" s="217"/>
      <c r="S288" s="217"/>
      <c r="T288" s="217"/>
      <c r="U288" s="217"/>
      <c r="V288" s="155"/>
      <c r="W288" s="155"/>
    </row>
    <row r="289" spans="1:23" s="156" customFormat="1" x14ac:dyDescent="0.25">
      <c r="A289" s="113">
        <v>282</v>
      </c>
      <c r="B289" s="204"/>
      <c r="C289" s="157" t="s">
        <v>184</v>
      </c>
      <c r="D289" s="62"/>
      <c r="E289" s="153">
        <v>2</v>
      </c>
      <c r="F289" s="62" t="s">
        <v>497</v>
      </c>
      <c r="G289" s="62">
        <v>12338</v>
      </c>
      <c r="H289" s="139">
        <f t="shared" si="23"/>
        <v>24676</v>
      </c>
      <c r="I289" s="140"/>
      <c r="J289" s="217"/>
      <c r="K289" s="217"/>
      <c r="L289" s="217"/>
      <c r="M289" s="217"/>
      <c r="N289" s="217"/>
      <c r="O289" s="217"/>
      <c r="P289" s="217"/>
      <c r="Q289" s="217"/>
      <c r="R289" s="217"/>
      <c r="S289" s="217"/>
      <c r="T289" s="217"/>
      <c r="U289" s="217"/>
      <c r="V289" s="155"/>
      <c r="W289" s="155"/>
    </row>
    <row r="290" spans="1:23" s="156" customFormat="1" x14ac:dyDescent="0.25">
      <c r="A290" s="113">
        <v>283</v>
      </c>
      <c r="B290" s="204"/>
      <c r="C290" s="157" t="s">
        <v>612</v>
      </c>
      <c r="D290" s="62"/>
      <c r="E290" s="153">
        <v>3</v>
      </c>
      <c r="F290" s="62" t="s">
        <v>129</v>
      </c>
      <c r="G290" s="62">
        <v>8500</v>
      </c>
      <c r="H290" s="139">
        <f t="shared" si="23"/>
        <v>25500</v>
      </c>
      <c r="I290" s="140"/>
      <c r="J290" s="217"/>
      <c r="K290" s="217"/>
      <c r="L290" s="217"/>
      <c r="M290" s="217"/>
      <c r="N290" s="217"/>
      <c r="O290" s="217"/>
      <c r="P290" s="217"/>
      <c r="Q290" s="217"/>
      <c r="R290" s="217"/>
      <c r="S290" s="217"/>
      <c r="T290" s="217"/>
      <c r="U290" s="217"/>
      <c r="V290" s="155"/>
      <c r="W290" s="155"/>
    </row>
    <row r="291" spans="1:23" s="156" customFormat="1" x14ac:dyDescent="0.25">
      <c r="A291" s="113">
        <v>284</v>
      </c>
      <c r="B291" s="204"/>
      <c r="C291" s="157" t="s">
        <v>613</v>
      </c>
      <c r="D291" s="62"/>
      <c r="E291" s="153">
        <v>2</v>
      </c>
      <c r="F291" s="62" t="s">
        <v>129</v>
      </c>
      <c r="G291" s="62">
        <v>6000</v>
      </c>
      <c r="H291" s="139">
        <f t="shared" si="23"/>
        <v>12000</v>
      </c>
      <c r="I291" s="140"/>
      <c r="J291" s="217"/>
      <c r="K291" s="217"/>
      <c r="L291" s="217"/>
      <c r="M291" s="217"/>
      <c r="N291" s="217"/>
      <c r="O291" s="217"/>
      <c r="P291" s="217"/>
      <c r="Q291" s="217"/>
      <c r="R291" s="217"/>
      <c r="S291" s="217"/>
      <c r="T291" s="217"/>
      <c r="U291" s="217"/>
      <c r="V291" s="155"/>
      <c r="W291" s="155"/>
    </row>
    <row r="292" spans="1:23" s="156" customFormat="1" x14ac:dyDescent="0.25">
      <c r="A292" s="113">
        <v>285</v>
      </c>
      <c r="B292" s="204"/>
      <c r="C292" s="157" t="s">
        <v>615</v>
      </c>
      <c r="D292" s="62"/>
      <c r="E292" s="153">
        <v>4</v>
      </c>
      <c r="F292" s="62" t="s">
        <v>129</v>
      </c>
      <c r="G292" s="62">
        <v>1300</v>
      </c>
      <c r="H292" s="139">
        <f t="shared" si="23"/>
        <v>5200</v>
      </c>
      <c r="I292" s="140"/>
      <c r="J292" s="217"/>
      <c r="K292" s="217"/>
      <c r="L292" s="217"/>
      <c r="M292" s="217"/>
      <c r="N292" s="217"/>
      <c r="O292" s="217"/>
      <c r="P292" s="217"/>
      <c r="Q292" s="217"/>
      <c r="R292" s="217"/>
      <c r="S292" s="217"/>
      <c r="T292" s="217"/>
      <c r="U292" s="217"/>
      <c r="V292" s="155"/>
      <c r="W292" s="155"/>
    </row>
    <row r="293" spans="1:23" s="156" customFormat="1" x14ac:dyDescent="0.25">
      <c r="A293" s="113">
        <v>286</v>
      </c>
      <c r="B293" s="204"/>
      <c r="C293" s="157" t="s">
        <v>650</v>
      </c>
      <c r="D293" s="62"/>
      <c r="E293" s="153">
        <v>2</v>
      </c>
      <c r="F293" s="62" t="s">
        <v>129</v>
      </c>
      <c r="G293" s="62">
        <v>2500</v>
      </c>
      <c r="H293" s="139">
        <f t="shared" si="23"/>
        <v>5000</v>
      </c>
      <c r="I293" s="140"/>
      <c r="J293" s="217"/>
      <c r="K293" s="217"/>
      <c r="L293" s="217"/>
      <c r="M293" s="217"/>
      <c r="N293" s="217"/>
      <c r="O293" s="217"/>
      <c r="P293" s="217"/>
      <c r="Q293" s="217"/>
      <c r="R293" s="217"/>
      <c r="S293" s="217"/>
      <c r="T293" s="217"/>
      <c r="U293" s="217"/>
      <c r="V293" s="155"/>
      <c r="W293" s="155"/>
    </row>
    <row r="294" spans="1:23" s="156" customFormat="1" x14ac:dyDescent="0.25">
      <c r="A294" s="113">
        <v>287</v>
      </c>
      <c r="B294" s="204"/>
      <c r="C294" s="157" t="s">
        <v>616</v>
      </c>
      <c r="D294" s="62"/>
      <c r="E294" s="153">
        <v>8</v>
      </c>
      <c r="F294" s="62" t="s">
        <v>129</v>
      </c>
      <c r="G294" s="62">
        <v>850</v>
      </c>
      <c r="H294" s="139">
        <f t="shared" si="23"/>
        <v>6800</v>
      </c>
      <c r="I294" s="140"/>
      <c r="J294" s="217"/>
      <c r="K294" s="217"/>
      <c r="L294" s="217"/>
      <c r="M294" s="217"/>
      <c r="N294" s="217"/>
      <c r="O294" s="217"/>
      <c r="P294" s="217"/>
      <c r="Q294" s="217"/>
      <c r="R294" s="217"/>
      <c r="S294" s="217"/>
      <c r="T294" s="217"/>
      <c r="U294" s="217"/>
      <c r="V294" s="155"/>
      <c r="W294" s="155"/>
    </row>
    <row r="295" spans="1:23" s="156" customFormat="1" x14ac:dyDescent="0.25">
      <c r="A295" s="113">
        <v>288</v>
      </c>
      <c r="B295" s="204"/>
      <c r="C295" s="157" t="s">
        <v>651</v>
      </c>
      <c r="D295" s="62"/>
      <c r="E295" s="153">
        <v>2</v>
      </c>
      <c r="F295" s="62" t="s">
        <v>129</v>
      </c>
      <c r="G295" s="62">
        <v>2500</v>
      </c>
      <c r="H295" s="139">
        <f t="shared" si="23"/>
        <v>5000</v>
      </c>
      <c r="I295" s="140"/>
      <c r="J295" s="217"/>
      <c r="K295" s="217"/>
      <c r="L295" s="217"/>
      <c r="M295" s="217"/>
      <c r="N295" s="217"/>
      <c r="O295" s="217"/>
      <c r="P295" s="217"/>
      <c r="Q295" s="217"/>
      <c r="R295" s="217"/>
      <c r="S295" s="217"/>
      <c r="T295" s="217"/>
      <c r="U295" s="217"/>
      <c r="V295" s="155"/>
      <c r="W295" s="155"/>
    </row>
    <row r="296" spans="1:23" s="156" customFormat="1" x14ac:dyDescent="0.25">
      <c r="A296" s="113">
        <v>289</v>
      </c>
      <c r="B296" s="204"/>
      <c r="C296" s="157" t="s">
        <v>652</v>
      </c>
      <c r="D296" s="62"/>
      <c r="E296" s="153">
        <v>160</v>
      </c>
      <c r="F296" s="62" t="s">
        <v>129</v>
      </c>
      <c r="G296" s="62">
        <v>2225</v>
      </c>
      <c r="H296" s="139">
        <f t="shared" si="23"/>
        <v>356000</v>
      </c>
      <c r="I296" s="140"/>
      <c r="J296" s="217"/>
      <c r="K296" s="217"/>
      <c r="L296" s="217"/>
      <c r="M296" s="217"/>
      <c r="N296" s="217"/>
      <c r="O296" s="217"/>
      <c r="P296" s="217"/>
      <c r="Q296" s="217"/>
      <c r="R296" s="217"/>
      <c r="S296" s="217"/>
      <c r="T296" s="217"/>
      <c r="U296" s="217"/>
      <c r="V296" s="155"/>
      <c r="W296" s="155"/>
    </row>
    <row r="297" spans="1:23" s="156" customFormat="1" x14ac:dyDescent="0.25">
      <c r="A297" s="113">
        <v>290</v>
      </c>
      <c r="B297" s="204"/>
      <c r="C297" s="157" t="s">
        <v>195</v>
      </c>
      <c r="D297" s="62"/>
      <c r="E297" s="153">
        <v>2</v>
      </c>
      <c r="F297" s="62" t="s">
        <v>129</v>
      </c>
      <c r="G297" s="62">
        <v>49962</v>
      </c>
      <c r="H297" s="139">
        <f t="shared" si="23"/>
        <v>99924</v>
      </c>
      <c r="I297" s="140"/>
      <c r="J297" s="217"/>
      <c r="K297" s="217"/>
      <c r="L297" s="217"/>
      <c r="M297" s="217"/>
      <c r="N297" s="217"/>
      <c r="O297" s="217"/>
      <c r="P297" s="217"/>
      <c r="Q297" s="217"/>
      <c r="R297" s="217"/>
      <c r="S297" s="217"/>
      <c r="T297" s="217"/>
      <c r="U297" s="217"/>
      <c r="V297" s="155"/>
      <c r="W297" s="155"/>
    </row>
    <row r="298" spans="1:23" s="156" customFormat="1" x14ac:dyDescent="0.25">
      <c r="A298" s="113">
        <v>291</v>
      </c>
      <c r="B298" s="204"/>
      <c r="C298" s="157" t="s">
        <v>326</v>
      </c>
      <c r="D298" s="62"/>
      <c r="E298" s="153">
        <v>2</v>
      </c>
      <c r="F298" s="62" t="s">
        <v>129</v>
      </c>
      <c r="G298" s="62">
        <v>8500</v>
      </c>
      <c r="H298" s="139">
        <f t="shared" si="23"/>
        <v>17000</v>
      </c>
      <c r="I298" s="140"/>
      <c r="J298" s="217"/>
      <c r="K298" s="217"/>
      <c r="L298" s="217"/>
      <c r="M298" s="217"/>
      <c r="N298" s="217"/>
      <c r="O298" s="217"/>
      <c r="P298" s="217"/>
      <c r="Q298" s="217"/>
      <c r="R298" s="217"/>
      <c r="S298" s="217"/>
      <c r="T298" s="217"/>
      <c r="U298" s="217"/>
      <c r="V298" s="155"/>
      <c r="W298" s="155"/>
    </row>
    <row r="299" spans="1:23" s="156" customFormat="1" x14ac:dyDescent="0.25">
      <c r="A299" s="113">
        <v>292</v>
      </c>
      <c r="B299" s="204"/>
      <c r="C299" s="157" t="s">
        <v>617</v>
      </c>
      <c r="D299" s="62"/>
      <c r="E299" s="153">
        <v>2</v>
      </c>
      <c r="F299" s="62" t="s">
        <v>129</v>
      </c>
      <c r="G299" s="62">
        <v>7500</v>
      </c>
      <c r="H299" s="139">
        <f t="shared" si="23"/>
        <v>15000</v>
      </c>
      <c r="I299" s="140"/>
      <c r="J299" s="217"/>
      <c r="K299" s="217"/>
      <c r="L299" s="217"/>
      <c r="M299" s="217"/>
      <c r="N299" s="217"/>
      <c r="O299" s="217"/>
      <c r="P299" s="217"/>
      <c r="Q299" s="217"/>
      <c r="R299" s="217"/>
      <c r="S299" s="217"/>
      <c r="T299" s="217"/>
      <c r="U299" s="217"/>
      <c r="V299" s="155"/>
      <c r="W299" s="155"/>
    </row>
    <row r="300" spans="1:23" s="156" customFormat="1" x14ac:dyDescent="0.25">
      <c r="A300" s="113">
        <v>293</v>
      </c>
      <c r="B300" s="204"/>
      <c r="C300" s="157" t="s">
        <v>619</v>
      </c>
      <c r="D300" s="62"/>
      <c r="E300" s="153">
        <v>2</v>
      </c>
      <c r="F300" s="62" t="s">
        <v>129</v>
      </c>
      <c r="G300" s="62">
        <v>2500</v>
      </c>
      <c r="H300" s="139">
        <f t="shared" si="23"/>
        <v>5000</v>
      </c>
      <c r="I300" s="140"/>
      <c r="J300" s="217"/>
      <c r="K300" s="217"/>
      <c r="L300" s="217"/>
      <c r="M300" s="217"/>
      <c r="N300" s="217"/>
      <c r="O300" s="217"/>
      <c r="P300" s="217"/>
      <c r="Q300" s="217"/>
      <c r="R300" s="217"/>
      <c r="S300" s="217"/>
      <c r="T300" s="217"/>
      <c r="U300" s="217"/>
      <c r="V300" s="155"/>
      <c r="W300" s="155"/>
    </row>
    <row r="301" spans="1:23" s="156" customFormat="1" x14ac:dyDescent="0.25">
      <c r="A301" s="113">
        <v>294</v>
      </c>
      <c r="B301" s="204"/>
      <c r="C301" s="157" t="s">
        <v>653</v>
      </c>
      <c r="D301" s="62"/>
      <c r="E301" s="153">
        <v>1</v>
      </c>
      <c r="F301" s="62" t="s">
        <v>156</v>
      </c>
      <c r="G301" s="62">
        <v>7000</v>
      </c>
      <c r="H301" s="139">
        <f t="shared" si="23"/>
        <v>7000</v>
      </c>
      <c r="I301" s="140"/>
      <c r="J301" s="217"/>
      <c r="K301" s="217"/>
      <c r="L301" s="217"/>
      <c r="M301" s="217"/>
      <c r="N301" s="217"/>
      <c r="O301" s="217"/>
      <c r="P301" s="217"/>
      <c r="Q301" s="217"/>
      <c r="R301" s="217"/>
      <c r="S301" s="217"/>
      <c r="T301" s="217"/>
      <c r="U301" s="217"/>
      <c r="V301" s="155"/>
      <c r="W301" s="155"/>
    </row>
    <row r="302" spans="1:23" s="156" customFormat="1" x14ac:dyDescent="0.25">
      <c r="A302" s="113">
        <v>295</v>
      </c>
      <c r="B302" s="204"/>
      <c r="C302" s="157" t="s">
        <v>654</v>
      </c>
      <c r="D302" s="62"/>
      <c r="E302" s="153">
        <v>10</v>
      </c>
      <c r="F302" s="62" t="s">
        <v>132</v>
      </c>
      <c r="G302" s="62">
        <v>7500</v>
      </c>
      <c r="H302" s="139">
        <f t="shared" si="23"/>
        <v>75000</v>
      </c>
      <c r="I302" s="140"/>
      <c r="J302" s="217"/>
      <c r="K302" s="217"/>
      <c r="L302" s="217"/>
      <c r="M302" s="217"/>
      <c r="N302" s="217"/>
      <c r="O302" s="217"/>
      <c r="P302" s="217"/>
      <c r="Q302" s="217"/>
      <c r="R302" s="217"/>
      <c r="S302" s="217"/>
      <c r="T302" s="217"/>
      <c r="U302" s="217"/>
      <c r="V302" s="155"/>
      <c r="W302" s="155"/>
    </row>
    <row r="303" spans="1:23" s="156" customFormat="1" x14ac:dyDescent="0.25">
      <c r="A303" s="113">
        <v>296</v>
      </c>
      <c r="B303" s="204"/>
      <c r="C303" s="157" t="s">
        <v>628</v>
      </c>
      <c r="D303" s="62"/>
      <c r="E303" s="153">
        <v>200</v>
      </c>
      <c r="F303" s="62" t="s">
        <v>135</v>
      </c>
      <c r="G303" s="62">
        <v>180</v>
      </c>
      <c r="H303" s="139">
        <f t="shared" si="23"/>
        <v>36000</v>
      </c>
      <c r="I303" s="140"/>
      <c r="J303" s="217"/>
      <c r="K303" s="217"/>
      <c r="L303" s="217"/>
      <c r="M303" s="217"/>
      <c r="N303" s="217"/>
      <c r="O303" s="217"/>
      <c r="P303" s="217"/>
      <c r="Q303" s="217"/>
      <c r="R303" s="217"/>
      <c r="S303" s="217"/>
      <c r="T303" s="217"/>
      <c r="U303" s="217"/>
      <c r="V303" s="155"/>
      <c r="W303" s="155"/>
    </row>
    <row r="304" spans="1:23" s="156" customFormat="1" x14ac:dyDescent="0.25">
      <c r="A304" s="113">
        <v>297</v>
      </c>
      <c r="B304" s="204"/>
      <c r="C304" s="157" t="s">
        <v>655</v>
      </c>
      <c r="D304" s="62"/>
      <c r="E304" s="153">
        <v>200</v>
      </c>
      <c r="F304" s="62" t="s">
        <v>135</v>
      </c>
      <c r="G304" s="62">
        <v>150</v>
      </c>
      <c r="H304" s="139">
        <f t="shared" si="23"/>
        <v>30000</v>
      </c>
      <c r="I304" s="140"/>
      <c r="J304" s="217"/>
      <c r="K304" s="217"/>
      <c r="L304" s="217"/>
      <c r="M304" s="217"/>
      <c r="N304" s="217"/>
      <c r="O304" s="217"/>
      <c r="P304" s="217"/>
      <c r="Q304" s="217"/>
      <c r="R304" s="217"/>
      <c r="S304" s="217"/>
      <c r="T304" s="217"/>
      <c r="U304" s="217"/>
      <c r="V304" s="155"/>
      <c r="W304" s="155"/>
    </row>
    <row r="305" spans="1:23" s="156" customFormat="1" x14ac:dyDescent="0.25">
      <c r="A305" s="113">
        <v>298</v>
      </c>
      <c r="B305" s="204"/>
      <c r="C305" s="157" t="s">
        <v>629</v>
      </c>
      <c r="D305" s="62"/>
      <c r="E305" s="153">
        <v>200</v>
      </c>
      <c r="F305" s="62" t="s">
        <v>135</v>
      </c>
      <c r="G305" s="62">
        <v>250</v>
      </c>
      <c r="H305" s="139">
        <f t="shared" si="23"/>
        <v>50000</v>
      </c>
      <c r="I305" s="140"/>
      <c r="J305" s="217"/>
      <c r="K305" s="217"/>
      <c r="L305" s="217"/>
      <c r="M305" s="217"/>
      <c r="N305" s="217"/>
      <c r="O305" s="217"/>
      <c r="P305" s="217"/>
      <c r="Q305" s="217"/>
      <c r="R305" s="217"/>
      <c r="S305" s="217"/>
      <c r="T305" s="217"/>
      <c r="U305" s="217"/>
      <c r="V305" s="155"/>
      <c r="W305" s="155"/>
    </row>
    <row r="306" spans="1:23" s="156" customFormat="1" x14ac:dyDescent="0.25">
      <c r="A306" s="113">
        <v>299</v>
      </c>
      <c r="B306" s="204"/>
      <c r="C306" s="157" t="s">
        <v>656</v>
      </c>
      <c r="D306" s="62"/>
      <c r="E306" s="153">
        <v>200</v>
      </c>
      <c r="F306" s="62" t="s">
        <v>135</v>
      </c>
      <c r="G306" s="62">
        <v>150</v>
      </c>
      <c r="H306" s="139">
        <f t="shared" si="23"/>
        <v>30000</v>
      </c>
      <c r="I306" s="140"/>
      <c r="J306" s="217"/>
      <c r="K306" s="217"/>
      <c r="L306" s="217"/>
      <c r="M306" s="217"/>
      <c r="N306" s="217"/>
      <c r="O306" s="217"/>
      <c r="P306" s="217"/>
      <c r="Q306" s="217"/>
      <c r="R306" s="217"/>
      <c r="S306" s="217"/>
      <c r="T306" s="217"/>
      <c r="U306" s="217"/>
      <c r="V306" s="155"/>
      <c r="W306" s="155"/>
    </row>
    <row r="307" spans="1:23" s="156" customFormat="1" x14ac:dyDescent="0.25">
      <c r="A307" s="113">
        <v>300</v>
      </c>
      <c r="B307" s="163" t="s">
        <v>99</v>
      </c>
      <c r="C307" s="164" t="s">
        <v>657</v>
      </c>
      <c r="D307" s="160" t="s">
        <v>540</v>
      </c>
      <c r="E307" s="159"/>
      <c r="F307" s="160"/>
      <c r="G307" s="160"/>
      <c r="H307" s="161">
        <f>H308+H322+H335+H341+H347</f>
        <v>2625000</v>
      </c>
      <c r="I307" s="165" t="s">
        <v>40</v>
      </c>
      <c r="J307" s="216"/>
      <c r="K307" s="206">
        <f>K308+K322+K335+K341+K347</f>
        <v>27</v>
      </c>
      <c r="L307" s="216"/>
      <c r="M307" s="206"/>
      <c r="N307" s="216"/>
      <c r="O307" s="216"/>
      <c r="P307" s="206"/>
      <c r="Q307" s="216"/>
      <c r="R307" s="216"/>
      <c r="S307" s="216"/>
      <c r="T307" s="216"/>
      <c r="U307" s="216"/>
      <c r="V307" s="155"/>
      <c r="W307" s="155"/>
    </row>
    <row r="308" spans="1:23" s="156" customFormat="1" x14ac:dyDescent="0.25">
      <c r="A308" s="113">
        <v>301</v>
      </c>
      <c r="B308" s="204"/>
      <c r="C308" s="152" t="s">
        <v>658</v>
      </c>
      <c r="D308" s="62"/>
      <c r="E308" s="153"/>
      <c r="F308" s="62"/>
      <c r="G308" s="62"/>
      <c r="H308" s="140">
        <f>SUM(H309:H321)</f>
        <v>250000</v>
      </c>
      <c r="I308" s="140"/>
      <c r="J308" s="217"/>
      <c r="K308" s="218">
        <v>1</v>
      </c>
      <c r="L308" s="217"/>
      <c r="M308" s="217"/>
      <c r="N308" s="217"/>
      <c r="O308" s="217"/>
      <c r="P308" s="217"/>
      <c r="Q308" s="217"/>
      <c r="R308" s="217"/>
      <c r="S308" s="217"/>
      <c r="T308" s="217"/>
      <c r="U308" s="217"/>
      <c r="V308" s="155"/>
      <c r="W308" s="155"/>
    </row>
    <row r="309" spans="1:23" s="156" customFormat="1" x14ac:dyDescent="0.25">
      <c r="A309" s="113">
        <v>302</v>
      </c>
      <c r="B309" s="204"/>
      <c r="C309" s="157" t="s">
        <v>195</v>
      </c>
      <c r="D309" s="62"/>
      <c r="E309" s="153">
        <v>2</v>
      </c>
      <c r="F309" s="62" t="s">
        <v>130</v>
      </c>
      <c r="G309" s="62">
        <v>49962</v>
      </c>
      <c r="H309" s="139">
        <f>G309*E309</f>
        <v>99924</v>
      </c>
      <c r="I309" s="140"/>
      <c r="J309" s="217"/>
      <c r="K309" s="217"/>
      <c r="L309" s="217"/>
      <c r="M309" s="217"/>
      <c r="N309" s="217"/>
      <c r="O309" s="217"/>
      <c r="P309" s="217"/>
      <c r="Q309" s="217"/>
      <c r="R309" s="217"/>
      <c r="S309" s="217"/>
      <c r="T309" s="217"/>
      <c r="U309" s="217"/>
      <c r="V309" s="155"/>
      <c r="W309" s="155"/>
    </row>
    <row r="310" spans="1:23" s="156" customFormat="1" x14ac:dyDescent="0.25">
      <c r="A310" s="113">
        <v>303</v>
      </c>
      <c r="B310" s="204"/>
      <c r="C310" s="157" t="s">
        <v>611</v>
      </c>
      <c r="D310" s="62"/>
      <c r="E310" s="153">
        <v>1</v>
      </c>
      <c r="F310" s="62" t="s">
        <v>131</v>
      </c>
      <c r="G310" s="62">
        <v>14900</v>
      </c>
      <c r="H310" s="139">
        <f t="shared" ref="H310:H321" si="24">G310*E310</f>
        <v>14900</v>
      </c>
      <c r="I310" s="140"/>
      <c r="J310" s="217"/>
      <c r="K310" s="217"/>
      <c r="L310" s="217"/>
      <c r="M310" s="217"/>
      <c r="N310" s="217"/>
      <c r="O310" s="217"/>
      <c r="P310" s="217"/>
      <c r="Q310" s="217"/>
      <c r="R310" s="217"/>
      <c r="S310" s="217"/>
      <c r="T310" s="217"/>
      <c r="U310" s="217"/>
      <c r="V310" s="155"/>
      <c r="W310" s="155"/>
    </row>
    <row r="311" spans="1:23" s="156" customFormat="1" x14ac:dyDescent="0.25">
      <c r="A311" s="113">
        <v>304</v>
      </c>
      <c r="B311" s="204"/>
      <c r="C311" s="157" t="s">
        <v>659</v>
      </c>
      <c r="D311" s="62"/>
      <c r="E311" s="153">
        <v>1</v>
      </c>
      <c r="F311" s="62" t="s">
        <v>309</v>
      </c>
      <c r="G311" s="62">
        <v>14500</v>
      </c>
      <c r="H311" s="139">
        <f t="shared" si="24"/>
        <v>14500</v>
      </c>
      <c r="I311" s="140"/>
      <c r="J311" s="217"/>
      <c r="K311" s="217"/>
      <c r="L311" s="217"/>
      <c r="M311" s="217"/>
      <c r="N311" s="217"/>
      <c r="O311" s="217"/>
      <c r="P311" s="217"/>
      <c r="Q311" s="217"/>
      <c r="R311" s="217"/>
      <c r="S311" s="217"/>
      <c r="T311" s="217"/>
      <c r="U311" s="217"/>
      <c r="V311" s="155"/>
      <c r="W311" s="155"/>
    </row>
    <row r="312" spans="1:23" s="156" customFormat="1" x14ac:dyDescent="0.25">
      <c r="A312" s="113">
        <v>305</v>
      </c>
      <c r="B312" s="204"/>
      <c r="C312" s="157" t="s">
        <v>660</v>
      </c>
      <c r="D312" s="62"/>
      <c r="E312" s="153">
        <v>1</v>
      </c>
      <c r="F312" s="62" t="s">
        <v>129</v>
      </c>
      <c r="G312" s="62">
        <v>14000</v>
      </c>
      <c r="H312" s="139">
        <f t="shared" si="24"/>
        <v>14000</v>
      </c>
      <c r="I312" s="140"/>
      <c r="J312" s="217"/>
      <c r="K312" s="217"/>
      <c r="L312" s="217"/>
      <c r="M312" s="217"/>
      <c r="N312" s="217"/>
      <c r="O312" s="217"/>
      <c r="P312" s="217"/>
      <c r="Q312" s="217"/>
      <c r="R312" s="217"/>
      <c r="S312" s="217"/>
      <c r="T312" s="217"/>
      <c r="U312" s="217"/>
      <c r="V312" s="155"/>
      <c r="W312" s="155"/>
    </row>
    <row r="313" spans="1:23" s="156" customFormat="1" x14ac:dyDescent="0.25">
      <c r="A313" s="113">
        <v>306</v>
      </c>
      <c r="B313" s="204"/>
      <c r="C313" s="157" t="s">
        <v>661</v>
      </c>
      <c r="D313" s="62"/>
      <c r="E313" s="153">
        <v>2</v>
      </c>
      <c r="F313" s="62" t="s">
        <v>130</v>
      </c>
      <c r="G313" s="62">
        <v>12000</v>
      </c>
      <c r="H313" s="139">
        <f t="shared" si="24"/>
        <v>24000</v>
      </c>
      <c r="I313" s="140"/>
      <c r="J313" s="217"/>
      <c r="K313" s="217"/>
      <c r="L313" s="217"/>
      <c r="M313" s="217"/>
      <c r="N313" s="217"/>
      <c r="O313" s="217"/>
      <c r="P313" s="217"/>
      <c r="Q313" s="217"/>
      <c r="R313" s="217"/>
      <c r="S313" s="217"/>
      <c r="T313" s="217"/>
      <c r="U313" s="217"/>
      <c r="V313" s="155"/>
      <c r="W313" s="155"/>
    </row>
    <row r="314" spans="1:23" s="156" customFormat="1" x14ac:dyDescent="0.25">
      <c r="A314" s="113">
        <v>307</v>
      </c>
      <c r="B314" s="204"/>
      <c r="C314" s="157" t="s">
        <v>613</v>
      </c>
      <c r="D314" s="62"/>
      <c r="E314" s="153">
        <v>1</v>
      </c>
      <c r="F314" s="62" t="s">
        <v>129</v>
      </c>
      <c r="G314" s="62">
        <v>10000</v>
      </c>
      <c r="H314" s="139">
        <f t="shared" si="24"/>
        <v>10000</v>
      </c>
      <c r="I314" s="140"/>
      <c r="J314" s="217"/>
      <c r="K314" s="217"/>
      <c r="L314" s="217"/>
      <c r="M314" s="217"/>
      <c r="N314" s="217"/>
      <c r="O314" s="217"/>
      <c r="P314" s="217"/>
      <c r="Q314" s="217"/>
      <c r="R314" s="217"/>
      <c r="S314" s="217"/>
      <c r="T314" s="217"/>
      <c r="U314" s="217"/>
      <c r="V314" s="155"/>
      <c r="W314" s="155"/>
    </row>
    <row r="315" spans="1:23" s="156" customFormat="1" x14ac:dyDescent="0.25">
      <c r="A315" s="113">
        <v>308</v>
      </c>
      <c r="B315" s="204"/>
      <c r="C315" s="157" t="s">
        <v>662</v>
      </c>
      <c r="D315" s="62"/>
      <c r="E315" s="153">
        <v>2</v>
      </c>
      <c r="F315" s="62" t="s">
        <v>130</v>
      </c>
      <c r="G315" s="62">
        <v>5000</v>
      </c>
      <c r="H315" s="139">
        <f t="shared" si="24"/>
        <v>10000</v>
      </c>
      <c r="I315" s="140"/>
      <c r="J315" s="217"/>
      <c r="K315" s="217"/>
      <c r="L315" s="217"/>
      <c r="M315" s="217"/>
      <c r="N315" s="217"/>
      <c r="O315" s="217"/>
      <c r="P315" s="217"/>
      <c r="Q315" s="217"/>
      <c r="R315" s="217"/>
      <c r="S315" s="217"/>
      <c r="T315" s="217"/>
      <c r="U315" s="217"/>
      <c r="V315" s="155"/>
      <c r="W315" s="155"/>
    </row>
    <row r="316" spans="1:23" s="156" customFormat="1" x14ac:dyDescent="0.25">
      <c r="A316" s="113">
        <v>309</v>
      </c>
      <c r="B316" s="204"/>
      <c r="C316" s="157" t="s">
        <v>663</v>
      </c>
      <c r="D316" s="62"/>
      <c r="E316" s="153">
        <v>2</v>
      </c>
      <c r="F316" s="62" t="s">
        <v>131</v>
      </c>
      <c r="G316" s="62">
        <v>1355</v>
      </c>
      <c r="H316" s="139">
        <f t="shared" si="24"/>
        <v>2710</v>
      </c>
      <c r="I316" s="140"/>
      <c r="J316" s="217"/>
      <c r="K316" s="217"/>
      <c r="L316" s="217"/>
      <c r="M316" s="217"/>
      <c r="N316" s="217"/>
      <c r="O316" s="217"/>
      <c r="P316" s="217"/>
      <c r="Q316" s="217"/>
      <c r="R316" s="217"/>
      <c r="S316" s="217"/>
      <c r="T316" s="217"/>
      <c r="U316" s="217"/>
      <c r="V316" s="155"/>
      <c r="W316" s="155"/>
    </row>
    <row r="317" spans="1:23" s="156" customFormat="1" x14ac:dyDescent="0.25">
      <c r="A317" s="113">
        <v>310</v>
      </c>
      <c r="B317" s="204"/>
      <c r="C317" s="157" t="s">
        <v>616</v>
      </c>
      <c r="D317" s="62"/>
      <c r="E317" s="153">
        <v>4</v>
      </c>
      <c r="F317" s="62" t="s">
        <v>131</v>
      </c>
      <c r="G317" s="62">
        <v>500</v>
      </c>
      <c r="H317" s="139">
        <f t="shared" si="24"/>
        <v>2000</v>
      </c>
      <c r="I317" s="140"/>
      <c r="J317" s="217"/>
      <c r="K317" s="217"/>
      <c r="L317" s="217"/>
      <c r="M317" s="217"/>
      <c r="N317" s="217"/>
      <c r="O317" s="217"/>
      <c r="P317" s="217"/>
      <c r="Q317" s="217"/>
      <c r="R317" s="217"/>
      <c r="S317" s="217"/>
      <c r="T317" s="217"/>
      <c r="U317" s="217"/>
      <c r="V317" s="155"/>
      <c r="W317" s="155"/>
    </row>
    <row r="318" spans="1:23" s="156" customFormat="1" x14ac:dyDescent="0.25">
      <c r="A318" s="113">
        <v>311</v>
      </c>
      <c r="B318" s="204"/>
      <c r="C318" s="157" t="s">
        <v>664</v>
      </c>
      <c r="D318" s="62"/>
      <c r="E318" s="153">
        <v>4</v>
      </c>
      <c r="F318" s="62" t="s">
        <v>129</v>
      </c>
      <c r="G318" s="62">
        <v>2216.5</v>
      </c>
      <c r="H318" s="139">
        <f t="shared" si="24"/>
        <v>8866</v>
      </c>
      <c r="I318" s="140"/>
      <c r="J318" s="217"/>
      <c r="K318" s="217"/>
      <c r="L318" s="217"/>
      <c r="M318" s="217"/>
      <c r="N318" s="217"/>
      <c r="O318" s="217"/>
      <c r="P318" s="217"/>
      <c r="Q318" s="217"/>
      <c r="R318" s="217"/>
      <c r="S318" s="217"/>
      <c r="T318" s="217"/>
      <c r="U318" s="217"/>
      <c r="V318" s="155"/>
      <c r="W318" s="155"/>
    </row>
    <row r="319" spans="1:23" s="156" customFormat="1" x14ac:dyDescent="0.25">
      <c r="A319" s="113">
        <v>312</v>
      </c>
      <c r="B319" s="204"/>
      <c r="C319" s="157" t="s">
        <v>326</v>
      </c>
      <c r="D319" s="62"/>
      <c r="E319" s="153">
        <v>3</v>
      </c>
      <c r="F319" s="62" t="s">
        <v>129</v>
      </c>
      <c r="G319" s="62">
        <v>8500</v>
      </c>
      <c r="H319" s="139">
        <f t="shared" si="24"/>
        <v>25500</v>
      </c>
      <c r="I319" s="140"/>
      <c r="J319" s="217"/>
      <c r="K319" s="217"/>
      <c r="L319" s="217"/>
      <c r="M319" s="217"/>
      <c r="N319" s="217"/>
      <c r="O319" s="217"/>
      <c r="P319" s="217"/>
      <c r="Q319" s="217"/>
      <c r="R319" s="217"/>
      <c r="S319" s="217"/>
      <c r="T319" s="217"/>
      <c r="U319" s="217"/>
      <c r="V319" s="155"/>
      <c r="W319" s="155"/>
    </row>
    <row r="320" spans="1:23" s="156" customFormat="1" x14ac:dyDescent="0.25">
      <c r="A320" s="113">
        <v>313</v>
      </c>
      <c r="B320" s="204"/>
      <c r="C320" s="157" t="s">
        <v>617</v>
      </c>
      <c r="D320" s="62"/>
      <c r="E320" s="153">
        <v>3</v>
      </c>
      <c r="F320" s="62" t="s">
        <v>129</v>
      </c>
      <c r="G320" s="62">
        <v>7780</v>
      </c>
      <c r="H320" s="139">
        <f t="shared" si="24"/>
        <v>23340</v>
      </c>
      <c r="I320" s="140"/>
      <c r="J320" s="217"/>
      <c r="K320" s="217"/>
      <c r="L320" s="217"/>
      <c r="M320" s="217"/>
      <c r="N320" s="217"/>
      <c r="O320" s="217"/>
      <c r="P320" s="217"/>
      <c r="Q320" s="217"/>
      <c r="R320" s="217"/>
      <c r="S320" s="217"/>
      <c r="T320" s="217"/>
      <c r="U320" s="217"/>
      <c r="V320" s="155"/>
      <c r="W320" s="155"/>
    </row>
    <row r="321" spans="1:23" s="156" customFormat="1" x14ac:dyDescent="0.25">
      <c r="A321" s="113">
        <v>314</v>
      </c>
      <c r="B321" s="204"/>
      <c r="C321" s="157" t="s">
        <v>665</v>
      </c>
      <c r="D321" s="62"/>
      <c r="E321" s="153">
        <v>1</v>
      </c>
      <c r="F321" s="62" t="s">
        <v>131</v>
      </c>
      <c r="G321" s="62">
        <v>260</v>
      </c>
      <c r="H321" s="139">
        <f t="shared" si="24"/>
        <v>260</v>
      </c>
      <c r="I321" s="140"/>
      <c r="J321" s="217"/>
      <c r="K321" s="217"/>
      <c r="L321" s="217"/>
      <c r="M321" s="217"/>
      <c r="N321" s="217"/>
      <c r="O321" s="217"/>
      <c r="P321" s="217"/>
      <c r="Q321" s="217"/>
      <c r="R321" s="217"/>
      <c r="S321" s="217"/>
      <c r="T321" s="217"/>
      <c r="U321" s="217"/>
      <c r="V321" s="155"/>
      <c r="W321" s="155"/>
    </row>
    <row r="322" spans="1:23" s="156" customFormat="1" x14ac:dyDescent="0.25">
      <c r="A322" s="113">
        <v>315</v>
      </c>
      <c r="B322" s="204"/>
      <c r="C322" s="152" t="s">
        <v>666</v>
      </c>
      <c r="D322" s="62"/>
      <c r="E322" s="153">
        <v>10</v>
      </c>
      <c r="F322" s="62"/>
      <c r="G322" s="62">
        <f>SUM(H323:H334)</f>
        <v>150000</v>
      </c>
      <c r="H322" s="140">
        <f>G322*E322</f>
        <v>1500000</v>
      </c>
      <c r="I322" s="140"/>
      <c r="J322" s="217"/>
      <c r="K322" s="218">
        <v>10</v>
      </c>
      <c r="L322" s="217"/>
      <c r="M322" s="217"/>
      <c r="N322" s="217"/>
      <c r="O322" s="217"/>
      <c r="P322" s="217"/>
      <c r="Q322" s="217"/>
      <c r="R322" s="217"/>
      <c r="S322" s="217"/>
      <c r="T322" s="217"/>
      <c r="U322" s="217"/>
      <c r="V322" s="155"/>
      <c r="W322" s="155"/>
    </row>
    <row r="323" spans="1:23" s="156" customFormat="1" x14ac:dyDescent="0.25">
      <c r="A323" s="113">
        <v>316</v>
      </c>
      <c r="B323" s="204"/>
      <c r="C323" s="157" t="s">
        <v>195</v>
      </c>
      <c r="D323" s="62"/>
      <c r="E323" s="153">
        <v>1</v>
      </c>
      <c r="F323" s="62" t="s">
        <v>309</v>
      </c>
      <c r="G323" s="62">
        <v>49962</v>
      </c>
      <c r="H323" s="139">
        <f>G323*E323</f>
        <v>49962</v>
      </c>
      <c r="I323" s="140"/>
      <c r="J323" s="217"/>
      <c r="K323" s="218"/>
      <c r="L323" s="217"/>
      <c r="M323" s="217"/>
      <c r="N323" s="217"/>
      <c r="O323" s="217"/>
      <c r="P323" s="217"/>
      <c r="Q323" s="217"/>
      <c r="R323" s="217"/>
      <c r="S323" s="217"/>
      <c r="T323" s="217"/>
      <c r="U323" s="217"/>
      <c r="V323" s="155"/>
      <c r="W323" s="155"/>
    </row>
    <row r="324" spans="1:23" s="156" customFormat="1" x14ac:dyDescent="0.25">
      <c r="A324" s="113">
        <v>317</v>
      </c>
      <c r="B324" s="204"/>
      <c r="C324" s="157" t="s">
        <v>611</v>
      </c>
      <c r="D324" s="62"/>
      <c r="E324" s="153">
        <v>1</v>
      </c>
      <c r="F324" s="62" t="s">
        <v>129</v>
      </c>
      <c r="G324" s="62">
        <v>14900</v>
      </c>
      <c r="H324" s="139">
        <f t="shared" ref="H324:H334" si="25">G324*E324</f>
        <v>14900</v>
      </c>
      <c r="I324" s="140"/>
      <c r="J324" s="217"/>
      <c r="K324" s="218"/>
      <c r="L324" s="217"/>
      <c r="M324" s="217"/>
      <c r="N324" s="217"/>
      <c r="O324" s="217"/>
      <c r="P324" s="217"/>
      <c r="Q324" s="217"/>
      <c r="R324" s="217"/>
      <c r="S324" s="217"/>
      <c r="T324" s="217"/>
      <c r="U324" s="217"/>
      <c r="V324" s="155"/>
      <c r="W324" s="155"/>
    </row>
    <row r="325" spans="1:23" s="156" customFormat="1" x14ac:dyDescent="0.25">
      <c r="A325" s="113">
        <v>318</v>
      </c>
      <c r="B325" s="204"/>
      <c r="C325" s="157" t="s">
        <v>659</v>
      </c>
      <c r="D325" s="62"/>
      <c r="E325" s="153">
        <v>1</v>
      </c>
      <c r="F325" s="62" t="s">
        <v>309</v>
      </c>
      <c r="G325" s="62">
        <v>14500</v>
      </c>
      <c r="H325" s="139">
        <f t="shared" si="25"/>
        <v>14500</v>
      </c>
      <c r="I325" s="140"/>
      <c r="J325" s="217"/>
      <c r="K325" s="218"/>
      <c r="L325" s="217"/>
      <c r="M325" s="217"/>
      <c r="N325" s="217"/>
      <c r="O325" s="217"/>
      <c r="P325" s="217"/>
      <c r="Q325" s="217"/>
      <c r="R325" s="217"/>
      <c r="S325" s="217"/>
      <c r="T325" s="217"/>
      <c r="U325" s="217"/>
      <c r="V325" s="155"/>
      <c r="W325" s="155"/>
    </row>
    <row r="326" spans="1:23" s="156" customFormat="1" x14ac:dyDescent="0.25">
      <c r="A326" s="113">
        <v>319</v>
      </c>
      <c r="B326" s="204"/>
      <c r="C326" s="157" t="s">
        <v>660</v>
      </c>
      <c r="D326" s="62"/>
      <c r="E326" s="153">
        <v>1</v>
      </c>
      <c r="F326" s="62" t="s">
        <v>129</v>
      </c>
      <c r="G326" s="62">
        <v>14000</v>
      </c>
      <c r="H326" s="139">
        <f t="shared" si="25"/>
        <v>14000</v>
      </c>
      <c r="I326" s="140"/>
      <c r="J326" s="217"/>
      <c r="K326" s="218"/>
      <c r="L326" s="217"/>
      <c r="M326" s="217"/>
      <c r="N326" s="217"/>
      <c r="O326" s="217"/>
      <c r="P326" s="217"/>
      <c r="Q326" s="217"/>
      <c r="R326" s="217"/>
      <c r="S326" s="217"/>
      <c r="T326" s="217"/>
      <c r="U326" s="217"/>
      <c r="V326" s="155"/>
      <c r="W326" s="155"/>
    </row>
    <row r="327" spans="1:23" s="156" customFormat="1" x14ac:dyDescent="0.25">
      <c r="A327" s="113">
        <v>320</v>
      </c>
      <c r="B327" s="204"/>
      <c r="C327" s="157" t="s">
        <v>661</v>
      </c>
      <c r="D327" s="62"/>
      <c r="E327" s="153">
        <v>1</v>
      </c>
      <c r="F327" s="62" t="s">
        <v>130</v>
      </c>
      <c r="G327" s="62">
        <v>12000</v>
      </c>
      <c r="H327" s="139">
        <f t="shared" si="25"/>
        <v>12000</v>
      </c>
      <c r="I327" s="140"/>
      <c r="J327" s="217"/>
      <c r="K327" s="218"/>
      <c r="L327" s="217"/>
      <c r="M327" s="217"/>
      <c r="N327" s="217"/>
      <c r="O327" s="217"/>
      <c r="P327" s="217"/>
      <c r="Q327" s="217"/>
      <c r="R327" s="217"/>
      <c r="S327" s="217"/>
      <c r="T327" s="217"/>
      <c r="U327" s="217"/>
      <c r="V327" s="155"/>
      <c r="W327" s="155"/>
    </row>
    <row r="328" spans="1:23" s="156" customFormat="1" x14ac:dyDescent="0.25">
      <c r="A328" s="113">
        <v>321</v>
      </c>
      <c r="B328" s="204"/>
      <c r="C328" s="157" t="s">
        <v>613</v>
      </c>
      <c r="D328" s="62"/>
      <c r="E328" s="153">
        <v>2</v>
      </c>
      <c r="F328" s="62" t="s">
        <v>129</v>
      </c>
      <c r="G328" s="62">
        <v>10000</v>
      </c>
      <c r="H328" s="139">
        <f t="shared" si="25"/>
        <v>20000</v>
      </c>
      <c r="I328" s="140"/>
      <c r="J328" s="217"/>
      <c r="K328" s="218"/>
      <c r="L328" s="217"/>
      <c r="M328" s="217"/>
      <c r="N328" s="217"/>
      <c r="O328" s="217"/>
      <c r="P328" s="217"/>
      <c r="Q328" s="217"/>
      <c r="R328" s="217"/>
      <c r="S328" s="217"/>
      <c r="T328" s="217"/>
      <c r="U328" s="217"/>
      <c r="V328" s="155"/>
      <c r="W328" s="155"/>
    </row>
    <row r="329" spans="1:23" s="156" customFormat="1" x14ac:dyDescent="0.25">
      <c r="A329" s="113">
        <v>322</v>
      </c>
      <c r="B329" s="204"/>
      <c r="C329" s="157" t="s">
        <v>662</v>
      </c>
      <c r="D329" s="62"/>
      <c r="E329" s="153">
        <v>1</v>
      </c>
      <c r="F329" s="62" t="s">
        <v>130</v>
      </c>
      <c r="G329" s="62">
        <v>5000</v>
      </c>
      <c r="H329" s="139">
        <f t="shared" si="25"/>
        <v>5000</v>
      </c>
      <c r="I329" s="140"/>
      <c r="J329" s="217"/>
      <c r="K329" s="218"/>
      <c r="L329" s="217"/>
      <c r="M329" s="217"/>
      <c r="N329" s="217"/>
      <c r="O329" s="217"/>
      <c r="P329" s="217"/>
      <c r="Q329" s="217"/>
      <c r="R329" s="217"/>
      <c r="S329" s="217"/>
      <c r="T329" s="217"/>
      <c r="U329" s="217"/>
      <c r="V329" s="155"/>
      <c r="W329" s="155"/>
    </row>
    <row r="330" spans="1:23" s="156" customFormat="1" x14ac:dyDescent="0.25">
      <c r="A330" s="113">
        <v>323</v>
      </c>
      <c r="B330" s="204"/>
      <c r="C330" s="157" t="s">
        <v>663</v>
      </c>
      <c r="D330" s="62"/>
      <c r="E330" s="153">
        <v>1</v>
      </c>
      <c r="F330" s="62" t="s">
        <v>131</v>
      </c>
      <c r="G330" s="62">
        <v>1198</v>
      </c>
      <c r="H330" s="139">
        <f t="shared" si="25"/>
        <v>1198</v>
      </c>
      <c r="I330" s="140"/>
      <c r="J330" s="217"/>
      <c r="K330" s="218"/>
      <c r="L330" s="217"/>
      <c r="M330" s="217"/>
      <c r="N330" s="217"/>
      <c r="O330" s="217"/>
      <c r="P330" s="217"/>
      <c r="Q330" s="217"/>
      <c r="R330" s="217"/>
      <c r="S330" s="217"/>
      <c r="T330" s="217"/>
      <c r="U330" s="217"/>
      <c r="V330" s="155"/>
      <c r="W330" s="155"/>
    </row>
    <row r="331" spans="1:23" s="156" customFormat="1" x14ac:dyDescent="0.25">
      <c r="A331" s="113">
        <v>324</v>
      </c>
      <c r="B331" s="204"/>
      <c r="C331" s="157" t="s">
        <v>616</v>
      </c>
      <c r="D331" s="62"/>
      <c r="E331" s="153">
        <v>2</v>
      </c>
      <c r="F331" s="62" t="s">
        <v>131</v>
      </c>
      <c r="G331" s="62">
        <v>500</v>
      </c>
      <c r="H331" s="139">
        <f t="shared" si="25"/>
        <v>1000</v>
      </c>
      <c r="I331" s="140"/>
      <c r="J331" s="217"/>
      <c r="K331" s="218"/>
      <c r="L331" s="217"/>
      <c r="M331" s="217"/>
      <c r="N331" s="217"/>
      <c r="O331" s="217"/>
      <c r="P331" s="217"/>
      <c r="Q331" s="217"/>
      <c r="R331" s="217"/>
      <c r="S331" s="217"/>
      <c r="T331" s="217"/>
      <c r="U331" s="217"/>
      <c r="V331" s="155"/>
      <c r="W331" s="155"/>
    </row>
    <row r="332" spans="1:23" s="156" customFormat="1" x14ac:dyDescent="0.25">
      <c r="A332" s="113">
        <v>325</v>
      </c>
      <c r="B332" s="204"/>
      <c r="C332" s="157" t="s">
        <v>664</v>
      </c>
      <c r="D332" s="62"/>
      <c r="E332" s="153">
        <v>1</v>
      </c>
      <c r="F332" s="62" t="s">
        <v>129</v>
      </c>
      <c r="G332" s="62">
        <v>1440</v>
      </c>
      <c r="H332" s="139">
        <f t="shared" si="25"/>
        <v>1440</v>
      </c>
      <c r="I332" s="140"/>
      <c r="J332" s="217"/>
      <c r="K332" s="218"/>
      <c r="L332" s="217"/>
      <c r="M332" s="217"/>
      <c r="N332" s="217"/>
      <c r="O332" s="217"/>
      <c r="P332" s="217"/>
      <c r="Q332" s="217"/>
      <c r="R332" s="217"/>
      <c r="S332" s="217"/>
      <c r="T332" s="217"/>
      <c r="U332" s="217"/>
      <c r="V332" s="155"/>
      <c r="W332" s="155"/>
    </row>
    <row r="333" spans="1:23" s="156" customFormat="1" x14ac:dyDescent="0.25">
      <c r="A333" s="113">
        <v>326</v>
      </c>
      <c r="B333" s="204"/>
      <c r="C333" s="157" t="s">
        <v>326</v>
      </c>
      <c r="D333" s="62"/>
      <c r="E333" s="153">
        <v>1</v>
      </c>
      <c r="F333" s="62" t="s">
        <v>129</v>
      </c>
      <c r="G333" s="62">
        <v>8500</v>
      </c>
      <c r="H333" s="139">
        <f t="shared" si="25"/>
        <v>8500</v>
      </c>
      <c r="I333" s="140"/>
      <c r="J333" s="217"/>
      <c r="K333" s="218"/>
      <c r="L333" s="217"/>
      <c r="M333" s="217"/>
      <c r="N333" s="217"/>
      <c r="O333" s="217"/>
      <c r="P333" s="217"/>
      <c r="Q333" s="217"/>
      <c r="R333" s="217"/>
      <c r="S333" s="217"/>
      <c r="T333" s="217"/>
      <c r="U333" s="217"/>
      <c r="V333" s="155"/>
      <c r="W333" s="155"/>
    </row>
    <row r="334" spans="1:23" s="156" customFormat="1" x14ac:dyDescent="0.25">
      <c r="A334" s="113">
        <v>327</v>
      </c>
      <c r="B334" s="204"/>
      <c r="C334" s="157" t="s">
        <v>617</v>
      </c>
      <c r="D334" s="62"/>
      <c r="E334" s="153">
        <v>1</v>
      </c>
      <c r="F334" s="62" t="s">
        <v>129</v>
      </c>
      <c r="G334" s="62">
        <v>7500</v>
      </c>
      <c r="H334" s="139">
        <f t="shared" si="25"/>
        <v>7500</v>
      </c>
      <c r="I334" s="140"/>
      <c r="J334" s="217"/>
      <c r="K334" s="218"/>
      <c r="L334" s="217"/>
      <c r="M334" s="217"/>
      <c r="N334" s="217"/>
      <c r="O334" s="217"/>
      <c r="P334" s="217"/>
      <c r="Q334" s="217"/>
      <c r="R334" s="217"/>
      <c r="S334" s="217"/>
      <c r="T334" s="217"/>
      <c r="U334" s="217"/>
      <c r="V334" s="155"/>
      <c r="W334" s="155"/>
    </row>
    <row r="335" spans="1:23" s="156" customFormat="1" x14ac:dyDescent="0.25">
      <c r="A335" s="113">
        <v>328</v>
      </c>
      <c r="B335" s="204"/>
      <c r="C335" s="152" t="s">
        <v>667</v>
      </c>
      <c r="D335" s="62"/>
      <c r="E335" s="153"/>
      <c r="F335" s="62"/>
      <c r="G335" s="62"/>
      <c r="H335" s="140">
        <f>SUM(H336:H340)</f>
        <v>100000</v>
      </c>
      <c r="I335" s="140"/>
      <c r="J335" s="217"/>
      <c r="K335" s="218">
        <v>1</v>
      </c>
      <c r="L335" s="217"/>
      <c r="M335" s="217"/>
      <c r="N335" s="217"/>
      <c r="O335" s="217"/>
      <c r="P335" s="217"/>
      <c r="Q335" s="217"/>
      <c r="R335" s="217"/>
      <c r="S335" s="217"/>
      <c r="T335" s="217"/>
      <c r="U335" s="217"/>
      <c r="V335" s="155"/>
      <c r="W335" s="155"/>
    </row>
    <row r="336" spans="1:23" s="156" customFormat="1" x14ac:dyDescent="0.25">
      <c r="A336" s="113">
        <v>329</v>
      </c>
      <c r="B336" s="204"/>
      <c r="C336" s="157" t="s">
        <v>195</v>
      </c>
      <c r="D336" s="62"/>
      <c r="E336" s="153">
        <v>1</v>
      </c>
      <c r="F336" s="62" t="s">
        <v>130</v>
      </c>
      <c r="G336" s="62">
        <v>49962</v>
      </c>
      <c r="H336" s="139">
        <f>G336*E336</f>
        <v>49962</v>
      </c>
      <c r="I336" s="140"/>
      <c r="J336" s="217"/>
      <c r="K336" s="217"/>
      <c r="L336" s="217"/>
      <c r="M336" s="217"/>
      <c r="N336" s="217"/>
      <c r="O336" s="217"/>
      <c r="P336" s="217"/>
      <c r="Q336" s="217"/>
      <c r="R336" s="217"/>
      <c r="S336" s="217"/>
      <c r="T336" s="217"/>
      <c r="U336" s="217"/>
      <c r="V336" s="155"/>
      <c r="W336" s="155"/>
    </row>
    <row r="337" spans="1:23" s="156" customFormat="1" x14ac:dyDescent="0.25">
      <c r="A337" s="113">
        <v>330</v>
      </c>
      <c r="B337" s="204"/>
      <c r="C337" s="157" t="s">
        <v>660</v>
      </c>
      <c r="D337" s="62"/>
      <c r="E337" s="153">
        <v>1</v>
      </c>
      <c r="F337" s="62" t="s">
        <v>129</v>
      </c>
      <c r="G337" s="62">
        <v>14000</v>
      </c>
      <c r="H337" s="139">
        <f t="shared" ref="H337:H340" si="26">G337*E337</f>
        <v>14000</v>
      </c>
      <c r="I337" s="140"/>
      <c r="J337" s="217"/>
      <c r="K337" s="217"/>
      <c r="L337" s="217"/>
      <c r="M337" s="217"/>
      <c r="N337" s="217"/>
      <c r="O337" s="217"/>
      <c r="P337" s="217"/>
      <c r="Q337" s="217"/>
      <c r="R337" s="217"/>
      <c r="S337" s="217"/>
      <c r="T337" s="217"/>
      <c r="U337" s="217"/>
      <c r="V337" s="155"/>
      <c r="W337" s="155"/>
    </row>
    <row r="338" spans="1:23" s="156" customFormat="1" x14ac:dyDescent="0.25">
      <c r="A338" s="113">
        <v>331</v>
      </c>
      <c r="B338" s="204"/>
      <c r="C338" s="157" t="s">
        <v>661</v>
      </c>
      <c r="D338" s="62"/>
      <c r="E338" s="153">
        <v>1</v>
      </c>
      <c r="F338" s="62" t="s">
        <v>130</v>
      </c>
      <c r="G338" s="62">
        <v>12000</v>
      </c>
      <c r="H338" s="139">
        <f t="shared" si="26"/>
        <v>12000</v>
      </c>
      <c r="I338" s="140"/>
      <c r="J338" s="217"/>
      <c r="K338" s="217"/>
      <c r="L338" s="217"/>
      <c r="M338" s="217"/>
      <c r="N338" s="217"/>
      <c r="O338" s="217"/>
      <c r="P338" s="217"/>
      <c r="Q338" s="217"/>
      <c r="R338" s="217"/>
      <c r="S338" s="217"/>
      <c r="T338" s="217"/>
      <c r="U338" s="217"/>
      <c r="V338" s="155"/>
      <c r="W338" s="155"/>
    </row>
    <row r="339" spans="1:23" s="156" customFormat="1" x14ac:dyDescent="0.25">
      <c r="A339" s="113">
        <v>332</v>
      </c>
      <c r="B339" s="204"/>
      <c r="C339" s="157" t="s">
        <v>326</v>
      </c>
      <c r="D339" s="62"/>
      <c r="E339" s="153">
        <v>1</v>
      </c>
      <c r="F339" s="62" t="s">
        <v>131</v>
      </c>
      <c r="G339" s="62">
        <v>9038</v>
      </c>
      <c r="H339" s="139">
        <f t="shared" si="26"/>
        <v>9038</v>
      </c>
      <c r="I339" s="140"/>
      <c r="J339" s="217"/>
      <c r="K339" s="217"/>
      <c r="L339" s="217"/>
      <c r="M339" s="217"/>
      <c r="N339" s="217"/>
      <c r="O339" s="217"/>
      <c r="P339" s="217"/>
      <c r="Q339" s="217"/>
      <c r="R339" s="217"/>
      <c r="S339" s="217"/>
      <c r="T339" s="217"/>
      <c r="U339" s="217"/>
      <c r="V339" s="155"/>
      <c r="W339" s="155"/>
    </row>
    <row r="340" spans="1:23" s="156" customFormat="1" x14ac:dyDescent="0.25">
      <c r="A340" s="113">
        <v>333</v>
      </c>
      <c r="B340" s="204"/>
      <c r="C340" s="157" t="s">
        <v>617</v>
      </c>
      <c r="D340" s="62"/>
      <c r="E340" s="153">
        <v>2</v>
      </c>
      <c r="F340" s="62" t="s">
        <v>129</v>
      </c>
      <c r="G340" s="62">
        <v>7500</v>
      </c>
      <c r="H340" s="139">
        <f t="shared" si="26"/>
        <v>15000</v>
      </c>
      <c r="I340" s="140"/>
      <c r="J340" s="217"/>
      <c r="K340" s="217"/>
      <c r="L340" s="217"/>
      <c r="M340" s="217"/>
      <c r="N340" s="217"/>
      <c r="O340" s="217"/>
      <c r="P340" s="217"/>
      <c r="Q340" s="217"/>
      <c r="R340" s="217"/>
      <c r="S340" s="217"/>
      <c r="T340" s="217"/>
      <c r="U340" s="217"/>
      <c r="V340" s="155"/>
      <c r="W340" s="155"/>
    </row>
    <row r="341" spans="1:23" s="156" customFormat="1" x14ac:dyDescent="0.25">
      <c r="A341" s="113">
        <v>334</v>
      </c>
      <c r="B341" s="204"/>
      <c r="C341" s="152" t="s">
        <v>668</v>
      </c>
      <c r="D341" s="62"/>
      <c r="E341" s="153"/>
      <c r="F341" s="62"/>
      <c r="G341" s="62"/>
      <c r="H341" s="140">
        <f>SUM(H342:H346)</f>
        <v>75000</v>
      </c>
      <c r="I341" s="140"/>
      <c r="J341" s="217"/>
      <c r="K341" s="218">
        <v>1</v>
      </c>
      <c r="L341" s="217"/>
      <c r="M341" s="217"/>
      <c r="N341" s="217"/>
      <c r="O341" s="217"/>
      <c r="P341" s="217"/>
      <c r="Q341" s="217"/>
      <c r="R341" s="217"/>
      <c r="S341" s="217"/>
      <c r="T341" s="217"/>
      <c r="U341" s="217"/>
      <c r="V341" s="155"/>
      <c r="W341" s="155"/>
    </row>
    <row r="342" spans="1:23" s="156" customFormat="1" x14ac:dyDescent="0.25">
      <c r="A342" s="113">
        <v>335</v>
      </c>
      <c r="B342" s="204"/>
      <c r="C342" s="157" t="s">
        <v>195</v>
      </c>
      <c r="D342" s="62"/>
      <c r="E342" s="153">
        <v>1</v>
      </c>
      <c r="F342" s="62" t="s">
        <v>309</v>
      </c>
      <c r="G342" s="62">
        <v>49962</v>
      </c>
      <c r="H342" s="139">
        <f>G342*E342</f>
        <v>49962</v>
      </c>
      <c r="I342" s="140"/>
      <c r="J342" s="217"/>
      <c r="K342" s="217"/>
      <c r="L342" s="217"/>
      <c r="M342" s="217"/>
      <c r="N342" s="217"/>
      <c r="O342" s="217"/>
      <c r="P342" s="217"/>
      <c r="Q342" s="217"/>
      <c r="R342" s="217"/>
      <c r="S342" s="217"/>
      <c r="T342" s="217"/>
      <c r="U342" s="217"/>
      <c r="V342" s="155"/>
      <c r="W342" s="155"/>
    </row>
    <row r="343" spans="1:23" s="156" customFormat="1" x14ac:dyDescent="0.25">
      <c r="A343" s="113">
        <v>336</v>
      </c>
      <c r="B343" s="204"/>
      <c r="C343" s="157" t="s">
        <v>660</v>
      </c>
      <c r="D343" s="62"/>
      <c r="E343" s="153">
        <v>1</v>
      </c>
      <c r="F343" s="62" t="s">
        <v>129</v>
      </c>
      <c r="G343" s="62">
        <v>12500</v>
      </c>
      <c r="H343" s="139">
        <f t="shared" ref="H343:H346" si="27">G343*E343</f>
        <v>12500</v>
      </c>
      <c r="I343" s="140"/>
      <c r="J343" s="217"/>
      <c r="K343" s="217"/>
      <c r="L343" s="217"/>
      <c r="M343" s="217"/>
      <c r="N343" s="217"/>
      <c r="O343" s="217"/>
      <c r="P343" s="217"/>
      <c r="Q343" s="217"/>
      <c r="R343" s="217"/>
      <c r="S343" s="217"/>
      <c r="T343" s="217"/>
      <c r="U343" s="217"/>
      <c r="V343" s="155"/>
      <c r="W343" s="155"/>
    </row>
    <row r="344" spans="1:23" s="156" customFormat="1" x14ac:dyDescent="0.25">
      <c r="A344" s="113">
        <v>337</v>
      </c>
      <c r="B344" s="204"/>
      <c r="C344" s="157" t="s">
        <v>661</v>
      </c>
      <c r="D344" s="62"/>
      <c r="E344" s="153">
        <v>1</v>
      </c>
      <c r="F344" s="62" t="s">
        <v>309</v>
      </c>
      <c r="G344" s="62">
        <v>10840</v>
      </c>
      <c r="H344" s="139">
        <f t="shared" si="27"/>
        <v>10840</v>
      </c>
      <c r="I344" s="140"/>
      <c r="J344" s="217"/>
      <c r="K344" s="217"/>
      <c r="L344" s="217"/>
      <c r="M344" s="217"/>
      <c r="N344" s="217"/>
      <c r="O344" s="217"/>
      <c r="P344" s="217"/>
      <c r="Q344" s="217"/>
      <c r="R344" s="217"/>
      <c r="S344" s="217"/>
      <c r="T344" s="217"/>
      <c r="U344" s="217"/>
      <c r="V344" s="155"/>
      <c r="W344" s="155"/>
    </row>
    <row r="345" spans="1:23" s="156" customFormat="1" x14ac:dyDescent="0.25">
      <c r="A345" s="113">
        <v>338</v>
      </c>
      <c r="B345" s="204"/>
      <c r="C345" s="157" t="s">
        <v>326</v>
      </c>
      <c r="D345" s="62"/>
      <c r="E345" s="153">
        <v>1</v>
      </c>
      <c r="F345" s="62" t="s">
        <v>131</v>
      </c>
      <c r="G345" s="62">
        <v>500</v>
      </c>
      <c r="H345" s="139">
        <f t="shared" si="27"/>
        <v>500</v>
      </c>
      <c r="I345" s="140"/>
      <c r="J345" s="217"/>
      <c r="K345" s="217"/>
      <c r="L345" s="217"/>
      <c r="M345" s="217"/>
      <c r="N345" s="217"/>
      <c r="O345" s="217"/>
      <c r="P345" s="217"/>
      <c r="Q345" s="217"/>
      <c r="R345" s="217"/>
      <c r="S345" s="217"/>
      <c r="T345" s="217"/>
      <c r="U345" s="217"/>
      <c r="V345" s="155"/>
      <c r="W345" s="155"/>
    </row>
    <row r="346" spans="1:23" s="156" customFormat="1" x14ac:dyDescent="0.25">
      <c r="A346" s="113">
        <v>339</v>
      </c>
      <c r="B346" s="204"/>
      <c r="C346" s="157" t="s">
        <v>617</v>
      </c>
      <c r="D346" s="62"/>
      <c r="E346" s="153">
        <v>1</v>
      </c>
      <c r="F346" s="62" t="s">
        <v>131</v>
      </c>
      <c r="G346" s="62">
        <v>1198</v>
      </c>
      <c r="H346" s="139">
        <f t="shared" si="27"/>
        <v>1198</v>
      </c>
      <c r="I346" s="140"/>
      <c r="J346" s="217"/>
      <c r="K346" s="217"/>
      <c r="L346" s="217"/>
      <c r="M346" s="217"/>
      <c r="N346" s="217"/>
      <c r="O346" s="217"/>
      <c r="P346" s="217"/>
      <c r="Q346" s="217"/>
      <c r="R346" s="217"/>
      <c r="S346" s="217"/>
      <c r="T346" s="217"/>
      <c r="U346" s="217"/>
      <c r="V346" s="155"/>
      <c r="W346" s="155"/>
    </row>
    <row r="347" spans="1:23" s="156" customFormat="1" ht="51" x14ac:dyDescent="0.25">
      <c r="A347" s="113">
        <v>340</v>
      </c>
      <c r="B347" s="204"/>
      <c r="C347" s="175" t="s">
        <v>669</v>
      </c>
      <c r="D347" s="62"/>
      <c r="E347" s="153">
        <v>14</v>
      </c>
      <c r="F347" s="62"/>
      <c r="G347" s="62">
        <f>SUM(H348:H352)</f>
        <v>50000</v>
      </c>
      <c r="H347" s="140">
        <f>G347*E347</f>
        <v>700000</v>
      </c>
      <c r="I347" s="140"/>
      <c r="J347" s="217"/>
      <c r="K347" s="218">
        <v>14</v>
      </c>
      <c r="L347" s="217"/>
      <c r="M347" s="217"/>
      <c r="N347" s="217"/>
      <c r="O347" s="217"/>
      <c r="P347" s="217"/>
      <c r="Q347" s="217"/>
      <c r="R347" s="217"/>
      <c r="S347" s="217"/>
      <c r="T347" s="217"/>
      <c r="U347" s="217"/>
      <c r="V347" s="155"/>
      <c r="W347" s="155"/>
    </row>
    <row r="348" spans="1:23" s="156" customFormat="1" x14ac:dyDescent="0.25">
      <c r="A348" s="113">
        <v>341</v>
      </c>
      <c r="B348" s="204"/>
      <c r="C348" s="157" t="s">
        <v>195</v>
      </c>
      <c r="D348" s="62"/>
      <c r="E348" s="153">
        <v>2</v>
      </c>
      <c r="F348" s="62" t="s">
        <v>131</v>
      </c>
      <c r="G348" s="62">
        <v>9038</v>
      </c>
      <c r="H348" s="139">
        <f>G348*E348</f>
        <v>18076</v>
      </c>
      <c r="I348" s="140"/>
      <c r="J348" s="217"/>
      <c r="K348" s="217"/>
      <c r="L348" s="217"/>
      <c r="M348" s="217"/>
      <c r="N348" s="217"/>
      <c r="O348" s="217"/>
      <c r="P348" s="217"/>
      <c r="Q348" s="217"/>
      <c r="R348" s="217"/>
      <c r="S348" s="217"/>
      <c r="T348" s="217"/>
      <c r="U348" s="217"/>
      <c r="V348" s="155"/>
      <c r="W348" s="155"/>
    </row>
    <row r="349" spans="1:23" s="156" customFormat="1" x14ac:dyDescent="0.25">
      <c r="A349" s="113">
        <v>342</v>
      </c>
      <c r="B349" s="204"/>
      <c r="C349" s="157" t="s">
        <v>660</v>
      </c>
      <c r="D349" s="62"/>
      <c r="E349" s="153">
        <v>2</v>
      </c>
      <c r="F349" s="62" t="s">
        <v>129</v>
      </c>
      <c r="G349" s="62">
        <v>7500</v>
      </c>
      <c r="H349" s="139">
        <f t="shared" ref="H349:H352" si="28">G349*E349</f>
        <v>15000</v>
      </c>
      <c r="I349" s="140"/>
      <c r="J349" s="217"/>
      <c r="K349" s="217"/>
      <c r="L349" s="217"/>
      <c r="M349" s="217"/>
      <c r="N349" s="217"/>
      <c r="O349" s="217"/>
      <c r="P349" s="217"/>
      <c r="Q349" s="217"/>
      <c r="R349" s="217"/>
      <c r="S349" s="217"/>
      <c r="T349" s="217"/>
      <c r="U349" s="217"/>
      <c r="V349" s="155"/>
      <c r="W349" s="155"/>
    </row>
    <row r="350" spans="1:23" s="156" customFormat="1" x14ac:dyDescent="0.25">
      <c r="A350" s="113">
        <v>343</v>
      </c>
      <c r="B350" s="204"/>
      <c r="C350" s="157" t="s">
        <v>661</v>
      </c>
      <c r="D350" s="62"/>
      <c r="E350" s="153">
        <v>2</v>
      </c>
      <c r="F350" s="62" t="s">
        <v>130</v>
      </c>
      <c r="G350" s="62">
        <v>5000</v>
      </c>
      <c r="H350" s="139">
        <f t="shared" si="28"/>
        <v>10000</v>
      </c>
      <c r="I350" s="140"/>
      <c r="J350" s="217"/>
      <c r="K350" s="217"/>
      <c r="L350" s="217"/>
      <c r="M350" s="217"/>
      <c r="N350" s="217"/>
      <c r="O350" s="217"/>
      <c r="P350" s="217"/>
      <c r="Q350" s="217"/>
      <c r="R350" s="217"/>
      <c r="S350" s="217"/>
      <c r="T350" s="217"/>
      <c r="U350" s="217"/>
      <c r="V350" s="155"/>
      <c r="W350" s="155"/>
    </row>
    <row r="351" spans="1:23" s="156" customFormat="1" x14ac:dyDescent="0.25">
      <c r="A351" s="113">
        <v>344</v>
      </c>
      <c r="B351" s="204"/>
      <c r="C351" s="157" t="s">
        <v>326</v>
      </c>
      <c r="D351" s="62"/>
      <c r="E351" s="153">
        <v>10</v>
      </c>
      <c r="F351" s="62" t="s">
        <v>129</v>
      </c>
      <c r="G351" s="62">
        <v>500</v>
      </c>
      <c r="H351" s="139">
        <f t="shared" si="28"/>
        <v>5000</v>
      </c>
      <c r="I351" s="140"/>
      <c r="J351" s="217"/>
      <c r="K351" s="217"/>
      <c r="L351" s="217"/>
      <c r="M351" s="217"/>
      <c r="N351" s="217"/>
      <c r="O351" s="217"/>
      <c r="P351" s="217"/>
      <c r="Q351" s="217"/>
      <c r="R351" s="217"/>
      <c r="S351" s="217"/>
      <c r="T351" s="217"/>
      <c r="U351" s="217"/>
      <c r="V351" s="155"/>
      <c r="W351" s="155"/>
    </row>
    <row r="352" spans="1:23" s="156" customFormat="1" x14ac:dyDescent="0.25">
      <c r="A352" s="113">
        <v>345</v>
      </c>
      <c r="B352" s="204"/>
      <c r="C352" s="157" t="s">
        <v>617</v>
      </c>
      <c r="D352" s="62"/>
      <c r="E352" s="153">
        <v>2</v>
      </c>
      <c r="F352" s="62" t="s">
        <v>129</v>
      </c>
      <c r="G352" s="62">
        <v>962</v>
      </c>
      <c r="H352" s="139">
        <f t="shared" si="28"/>
        <v>1924</v>
      </c>
      <c r="I352" s="140"/>
      <c r="J352" s="217"/>
      <c r="K352" s="217"/>
      <c r="L352" s="217"/>
      <c r="M352" s="217"/>
      <c r="N352" s="217"/>
      <c r="O352" s="217"/>
      <c r="P352" s="217"/>
      <c r="Q352" s="217"/>
      <c r="R352" s="217"/>
      <c r="S352" s="217"/>
      <c r="T352" s="217"/>
      <c r="U352" s="217"/>
      <c r="V352" s="155"/>
      <c r="W352" s="155"/>
    </row>
    <row r="353" spans="1:23" s="156" customFormat="1" ht="25.5" x14ac:dyDescent="0.25">
      <c r="A353" s="113">
        <v>346</v>
      </c>
      <c r="B353" s="163" t="s">
        <v>99</v>
      </c>
      <c r="C353" s="158" t="s">
        <v>670</v>
      </c>
      <c r="D353" s="160" t="s">
        <v>540</v>
      </c>
      <c r="E353" s="159">
        <v>7</v>
      </c>
      <c r="F353" s="160"/>
      <c r="G353" s="160">
        <f>SUM(H354:H387)</f>
        <v>500000</v>
      </c>
      <c r="H353" s="161">
        <f>E353*G353</f>
        <v>3500000</v>
      </c>
      <c r="I353" s="165" t="s">
        <v>40</v>
      </c>
      <c r="J353" s="216"/>
      <c r="K353" s="206">
        <v>7</v>
      </c>
      <c r="L353" s="216"/>
      <c r="M353" s="206"/>
      <c r="N353" s="216"/>
      <c r="O353" s="216"/>
      <c r="P353" s="206"/>
      <c r="Q353" s="216"/>
      <c r="R353" s="216"/>
      <c r="S353" s="216"/>
      <c r="T353" s="216"/>
      <c r="U353" s="216"/>
      <c r="V353" s="155"/>
      <c r="W353" s="155"/>
    </row>
    <row r="354" spans="1:23" s="156" customFormat="1" x14ac:dyDescent="0.25">
      <c r="A354" s="113">
        <v>347</v>
      </c>
      <c r="B354" s="204"/>
      <c r="C354" s="59" t="s">
        <v>166</v>
      </c>
      <c r="D354" s="62"/>
      <c r="E354" s="153">
        <v>20</v>
      </c>
      <c r="F354" s="62" t="s">
        <v>129</v>
      </c>
      <c r="G354" s="62">
        <v>25</v>
      </c>
      <c r="H354" s="139">
        <f>G354*E354</f>
        <v>500</v>
      </c>
      <c r="I354" s="140"/>
      <c r="J354" s="217"/>
      <c r="K354" s="217"/>
      <c r="L354" s="217"/>
      <c r="M354" s="217"/>
      <c r="N354" s="217"/>
      <c r="O354" s="217"/>
      <c r="P354" s="217"/>
      <c r="Q354" s="217"/>
      <c r="R354" s="217"/>
      <c r="S354" s="217"/>
      <c r="T354" s="217"/>
      <c r="U354" s="217"/>
      <c r="V354" s="155"/>
      <c r="W354" s="155"/>
    </row>
    <row r="355" spans="1:23" s="156" customFormat="1" x14ac:dyDescent="0.25">
      <c r="A355" s="113">
        <v>348</v>
      </c>
      <c r="B355" s="204"/>
      <c r="C355" s="59" t="s">
        <v>165</v>
      </c>
      <c r="D355" s="62"/>
      <c r="E355" s="153">
        <v>20</v>
      </c>
      <c r="F355" s="62" t="s">
        <v>129</v>
      </c>
      <c r="G355" s="62">
        <v>15</v>
      </c>
      <c r="H355" s="139">
        <f t="shared" ref="H355:H387" si="29">G355*E355</f>
        <v>300</v>
      </c>
      <c r="I355" s="140"/>
      <c r="J355" s="217"/>
      <c r="K355" s="217"/>
      <c r="L355" s="217"/>
      <c r="M355" s="217"/>
      <c r="N355" s="217"/>
      <c r="O355" s="217"/>
      <c r="P355" s="217"/>
      <c r="Q355" s="217"/>
      <c r="R355" s="217"/>
      <c r="S355" s="217"/>
      <c r="T355" s="217"/>
      <c r="U355" s="217"/>
      <c r="V355" s="155"/>
      <c r="W355" s="155"/>
    </row>
    <row r="356" spans="1:23" s="156" customFormat="1" x14ac:dyDescent="0.25">
      <c r="A356" s="113">
        <v>349</v>
      </c>
      <c r="B356" s="204"/>
      <c r="C356" s="59" t="s">
        <v>181</v>
      </c>
      <c r="D356" s="62"/>
      <c r="E356" s="153">
        <v>7</v>
      </c>
      <c r="F356" s="62" t="s">
        <v>129</v>
      </c>
      <c r="G356" s="62">
        <v>350</v>
      </c>
      <c r="H356" s="139">
        <f t="shared" si="29"/>
        <v>2450</v>
      </c>
      <c r="I356" s="140"/>
      <c r="J356" s="217"/>
      <c r="K356" s="217"/>
      <c r="L356" s="217"/>
      <c r="M356" s="217"/>
      <c r="N356" s="217"/>
      <c r="O356" s="217"/>
      <c r="P356" s="217"/>
      <c r="Q356" s="217"/>
      <c r="R356" s="217"/>
      <c r="S356" s="217"/>
      <c r="T356" s="217"/>
      <c r="U356" s="217"/>
      <c r="V356" s="155"/>
      <c r="W356" s="155"/>
    </row>
    <row r="357" spans="1:23" s="156" customFormat="1" x14ac:dyDescent="0.25">
      <c r="A357" s="113">
        <v>350</v>
      </c>
      <c r="B357" s="204"/>
      <c r="C357" s="59" t="s">
        <v>671</v>
      </c>
      <c r="D357" s="62"/>
      <c r="E357" s="153">
        <v>7</v>
      </c>
      <c r="F357" s="62" t="s">
        <v>129</v>
      </c>
      <c r="G357" s="62">
        <v>350</v>
      </c>
      <c r="H357" s="139">
        <f t="shared" si="29"/>
        <v>2450</v>
      </c>
      <c r="I357" s="140"/>
      <c r="J357" s="217"/>
      <c r="K357" s="217"/>
      <c r="L357" s="217"/>
      <c r="M357" s="217"/>
      <c r="N357" s="217"/>
      <c r="O357" s="217"/>
      <c r="P357" s="217"/>
      <c r="Q357" s="217"/>
      <c r="R357" s="217"/>
      <c r="S357" s="217"/>
      <c r="T357" s="217"/>
      <c r="U357" s="217"/>
      <c r="V357" s="155"/>
      <c r="W357" s="155"/>
    </row>
    <row r="358" spans="1:23" s="156" customFormat="1" x14ac:dyDescent="0.25">
      <c r="A358" s="113">
        <v>351</v>
      </c>
      <c r="B358" s="204"/>
      <c r="C358" s="59" t="s">
        <v>672</v>
      </c>
      <c r="D358" s="62"/>
      <c r="E358" s="153">
        <v>7</v>
      </c>
      <c r="F358" s="62" t="s">
        <v>129</v>
      </c>
      <c r="G358" s="62">
        <v>350</v>
      </c>
      <c r="H358" s="139">
        <f t="shared" si="29"/>
        <v>2450</v>
      </c>
      <c r="I358" s="140"/>
      <c r="J358" s="217"/>
      <c r="K358" s="217"/>
      <c r="L358" s="217"/>
      <c r="M358" s="217"/>
      <c r="N358" s="217"/>
      <c r="O358" s="217"/>
      <c r="P358" s="217"/>
      <c r="Q358" s="217"/>
      <c r="R358" s="217"/>
      <c r="S358" s="217"/>
      <c r="T358" s="217"/>
      <c r="U358" s="217"/>
      <c r="V358" s="155"/>
      <c r="W358" s="155"/>
    </row>
    <row r="359" spans="1:23" s="156" customFormat="1" x14ac:dyDescent="0.25">
      <c r="A359" s="113">
        <v>352</v>
      </c>
      <c r="B359" s="204"/>
      <c r="C359" s="59" t="s">
        <v>673</v>
      </c>
      <c r="D359" s="62"/>
      <c r="E359" s="153">
        <v>7</v>
      </c>
      <c r="F359" s="62" t="s">
        <v>129</v>
      </c>
      <c r="G359" s="62">
        <v>350</v>
      </c>
      <c r="H359" s="139">
        <f t="shared" si="29"/>
        <v>2450</v>
      </c>
      <c r="I359" s="140"/>
      <c r="J359" s="217"/>
      <c r="K359" s="217"/>
      <c r="L359" s="217"/>
      <c r="M359" s="217"/>
      <c r="N359" s="217"/>
      <c r="O359" s="217"/>
      <c r="P359" s="217"/>
      <c r="Q359" s="217"/>
      <c r="R359" s="217"/>
      <c r="S359" s="217"/>
      <c r="T359" s="217"/>
      <c r="U359" s="217"/>
      <c r="V359" s="155"/>
      <c r="W359" s="155"/>
    </row>
    <row r="360" spans="1:23" s="156" customFormat="1" x14ac:dyDescent="0.25">
      <c r="A360" s="113">
        <v>353</v>
      </c>
      <c r="B360" s="204"/>
      <c r="C360" s="59" t="s">
        <v>603</v>
      </c>
      <c r="D360" s="62"/>
      <c r="E360" s="153">
        <v>10</v>
      </c>
      <c r="F360" s="62" t="s">
        <v>192</v>
      </c>
      <c r="G360" s="62">
        <v>250</v>
      </c>
      <c r="H360" s="139">
        <f t="shared" si="29"/>
        <v>2500</v>
      </c>
      <c r="I360" s="140"/>
      <c r="J360" s="217"/>
      <c r="K360" s="217"/>
      <c r="L360" s="217"/>
      <c r="M360" s="217"/>
      <c r="N360" s="217"/>
      <c r="O360" s="217"/>
      <c r="P360" s="217"/>
      <c r="Q360" s="217"/>
      <c r="R360" s="217"/>
      <c r="S360" s="217"/>
      <c r="T360" s="217"/>
      <c r="U360" s="217"/>
      <c r="V360" s="155"/>
      <c r="W360" s="155"/>
    </row>
    <row r="361" spans="1:23" s="156" customFormat="1" x14ac:dyDescent="0.25">
      <c r="A361" s="113">
        <v>354</v>
      </c>
      <c r="B361" s="204"/>
      <c r="C361" s="59" t="s">
        <v>674</v>
      </c>
      <c r="D361" s="62"/>
      <c r="E361" s="153">
        <v>5</v>
      </c>
      <c r="F361" s="62" t="s">
        <v>129</v>
      </c>
      <c r="G361" s="62">
        <v>70</v>
      </c>
      <c r="H361" s="139">
        <f t="shared" si="29"/>
        <v>350</v>
      </c>
      <c r="I361" s="140"/>
      <c r="J361" s="217"/>
      <c r="K361" s="217"/>
      <c r="L361" s="217"/>
      <c r="M361" s="217"/>
      <c r="N361" s="217"/>
      <c r="O361" s="217"/>
      <c r="P361" s="217"/>
      <c r="Q361" s="217"/>
      <c r="R361" s="217"/>
      <c r="S361" s="217"/>
      <c r="T361" s="217"/>
      <c r="U361" s="217"/>
      <c r="V361" s="155"/>
      <c r="W361" s="155"/>
    </row>
    <row r="362" spans="1:23" s="156" customFormat="1" x14ac:dyDescent="0.25">
      <c r="A362" s="113">
        <v>355</v>
      </c>
      <c r="B362" s="204"/>
      <c r="C362" s="59" t="s">
        <v>675</v>
      </c>
      <c r="D362" s="62"/>
      <c r="E362" s="153">
        <v>5</v>
      </c>
      <c r="F362" s="62" t="s">
        <v>129</v>
      </c>
      <c r="G362" s="62">
        <v>70</v>
      </c>
      <c r="H362" s="139">
        <f t="shared" si="29"/>
        <v>350</v>
      </c>
      <c r="I362" s="140"/>
      <c r="J362" s="217"/>
      <c r="K362" s="217"/>
      <c r="L362" s="217"/>
      <c r="M362" s="217"/>
      <c r="N362" s="217"/>
      <c r="O362" s="217"/>
      <c r="P362" s="217"/>
      <c r="Q362" s="217"/>
      <c r="R362" s="217"/>
      <c r="S362" s="217"/>
      <c r="T362" s="217"/>
      <c r="U362" s="217"/>
      <c r="V362" s="155"/>
      <c r="W362" s="155"/>
    </row>
    <row r="363" spans="1:23" s="156" customFormat="1" x14ac:dyDescent="0.25">
      <c r="A363" s="113">
        <v>356</v>
      </c>
      <c r="B363" s="204"/>
      <c r="C363" s="59" t="s">
        <v>676</v>
      </c>
      <c r="D363" s="62"/>
      <c r="E363" s="153">
        <v>5</v>
      </c>
      <c r="F363" s="62" t="s">
        <v>129</v>
      </c>
      <c r="G363" s="62">
        <v>70</v>
      </c>
      <c r="H363" s="139">
        <f t="shared" si="29"/>
        <v>350</v>
      </c>
      <c r="I363" s="140"/>
      <c r="J363" s="217"/>
      <c r="K363" s="217"/>
      <c r="L363" s="217"/>
      <c r="M363" s="217"/>
      <c r="N363" s="217"/>
      <c r="O363" s="217"/>
      <c r="P363" s="217"/>
      <c r="Q363" s="217"/>
      <c r="R363" s="217"/>
      <c r="S363" s="217"/>
      <c r="T363" s="217"/>
      <c r="U363" s="217"/>
      <c r="V363" s="155"/>
      <c r="W363" s="155"/>
    </row>
    <row r="364" spans="1:23" s="156" customFormat="1" x14ac:dyDescent="0.25">
      <c r="A364" s="113">
        <v>357</v>
      </c>
      <c r="B364" s="204"/>
      <c r="C364" s="59" t="s">
        <v>604</v>
      </c>
      <c r="D364" s="62"/>
      <c r="E364" s="153">
        <v>6</v>
      </c>
      <c r="F364" s="62" t="s">
        <v>129</v>
      </c>
      <c r="G364" s="62">
        <v>48</v>
      </c>
      <c r="H364" s="139">
        <f t="shared" si="29"/>
        <v>288</v>
      </c>
      <c r="I364" s="140"/>
      <c r="J364" s="217"/>
      <c r="K364" s="217"/>
      <c r="L364" s="217"/>
      <c r="M364" s="217"/>
      <c r="N364" s="217"/>
      <c r="O364" s="217"/>
      <c r="P364" s="217"/>
      <c r="Q364" s="217"/>
      <c r="R364" s="217"/>
      <c r="S364" s="217"/>
      <c r="T364" s="217"/>
      <c r="U364" s="217"/>
      <c r="V364" s="155"/>
      <c r="W364" s="155"/>
    </row>
    <row r="365" spans="1:23" s="156" customFormat="1" x14ac:dyDescent="0.25">
      <c r="A365" s="113">
        <v>358</v>
      </c>
      <c r="B365" s="204"/>
      <c r="C365" s="175" t="s">
        <v>677</v>
      </c>
      <c r="D365" s="62"/>
      <c r="E365" s="153"/>
      <c r="F365" s="62"/>
      <c r="G365" s="62"/>
      <c r="H365" s="139">
        <f t="shared" si="29"/>
        <v>0</v>
      </c>
      <c r="I365" s="140"/>
      <c r="J365" s="217"/>
      <c r="K365" s="217"/>
      <c r="L365" s="217"/>
      <c r="M365" s="217"/>
      <c r="N365" s="217"/>
      <c r="O365" s="217"/>
      <c r="P365" s="217"/>
      <c r="Q365" s="217"/>
      <c r="R365" s="217"/>
      <c r="S365" s="217"/>
      <c r="T365" s="217"/>
      <c r="U365" s="217"/>
      <c r="V365" s="155"/>
      <c r="W365" s="155"/>
    </row>
    <row r="366" spans="1:23" s="156" customFormat="1" x14ac:dyDescent="0.25">
      <c r="A366" s="113">
        <v>359</v>
      </c>
      <c r="B366" s="204"/>
      <c r="C366" s="59" t="s">
        <v>183</v>
      </c>
      <c r="D366" s="62"/>
      <c r="E366" s="153">
        <v>1</v>
      </c>
      <c r="F366" s="62" t="s">
        <v>309</v>
      </c>
      <c r="G366" s="62">
        <v>49962</v>
      </c>
      <c r="H366" s="139">
        <f t="shared" si="29"/>
        <v>49962</v>
      </c>
      <c r="I366" s="140"/>
      <c r="J366" s="217"/>
      <c r="K366" s="217"/>
      <c r="L366" s="217"/>
      <c r="M366" s="217"/>
      <c r="N366" s="217"/>
      <c r="O366" s="217"/>
      <c r="P366" s="217"/>
      <c r="Q366" s="217"/>
      <c r="R366" s="217"/>
      <c r="S366" s="217"/>
      <c r="T366" s="217"/>
      <c r="U366" s="217"/>
      <c r="V366" s="155"/>
      <c r="W366" s="155"/>
    </row>
    <row r="367" spans="1:23" s="156" customFormat="1" ht="25.5" x14ac:dyDescent="0.25">
      <c r="A367" s="113">
        <v>360</v>
      </c>
      <c r="B367" s="204"/>
      <c r="C367" s="59" t="s">
        <v>678</v>
      </c>
      <c r="D367" s="62"/>
      <c r="E367" s="153">
        <v>2</v>
      </c>
      <c r="F367" s="62" t="s">
        <v>129</v>
      </c>
      <c r="G367" s="62">
        <v>10000</v>
      </c>
      <c r="H367" s="139">
        <f t="shared" si="29"/>
        <v>20000</v>
      </c>
      <c r="I367" s="140"/>
      <c r="J367" s="217"/>
      <c r="K367" s="217"/>
      <c r="L367" s="217"/>
      <c r="M367" s="217"/>
      <c r="N367" s="217"/>
      <c r="O367" s="217"/>
      <c r="P367" s="217"/>
      <c r="Q367" s="217"/>
      <c r="R367" s="217"/>
      <c r="S367" s="217"/>
      <c r="T367" s="217"/>
      <c r="U367" s="217"/>
      <c r="V367" s="155"/>
      <c r="W367" s="155"/>
    </row>
    <row r="368" spans="1:23" s="156" customFormat="1" x14ac:dyDescent="0.25">
      <c r="A368" s="113">
        <v>361</v>
      </c>
      <c r="B368" s="204"/>
      <c r="C368" s="59" t="s">
        <v>679</v>
      </c>
      <c r="D368" s="62"/>
      <c r="E368" s="153">
        <v>2</v>
      </c>
      <c r="F368" s="62" t="s">
        <v>129</v>
      </c>
      <c r="G368" s="62">
        <v>1800</v>
      </c>
      <c r="H368" s="139">
        <f t="shared" si="29"/>
        <v>3600</v>
      </c>
      <c r="I368" s="140"/>
      <c r="J368" s="217"/>
      <c r="K368" s="217"/>
      <c r="L368" s="217"/>
      <c r="M368" s="217"/>
      <c r="N368" s="217"/>
      <c r="O368" s="217"/>
      <c r="P368" s="217"/>
      <c r="Q368" s="217"/>
      <c r="R368" s="217"/>
      <c r="S368" s="217"/>
      <c r="T368" s="217"/>
      <c r="U368" s="217"/>
      <c r="V368" s="155"/>
      <c r="W368" s="155"/>
    </row>
    <row r="369" spans="1:23" s="156" customFormat="1" x14ac:dyDescent="0.25">
      <c r="A369" s="113">
        <v>362</v>
      </c>
      <c r="B369" s="204"/>
      <c r="C369" s="59" t="s">
        <v>680</v>
      </c>
      <c r="D369" s="62"/>
      <c r="E369" s="153">
        <v>2</v>
      </c>
      <c r="F369" s="62" t="s">
        <v>129</v>
      </c>
      <c r="G369" s="62">
        <v>8500</v>
      </c>
      <c r="H369" s="139">
        <f t="shared" si="29"/>
        <v>17000</v>
      </c>
      <c r="I369" s="140"/>
      <c r="J369" s="217"/>
      <c r="K369" s="217"/>
      <c r="L369" s="217"/>
      <c r="M369" s="217"/>
      <c r="N369" s="217"/>
      <c r="O369" s="217"/>
      <c r="P369" s="217"/>
      <c r="Q369" s="217"/>
      <c r="R369" s="217"/>
      <c r="S369" s="217"/>
      <c r="T369" s="217"/>
      <c r="U369" s="217"/>
      <c r="V369" s="155"/>
      <c r="W369" s="155"/>
    </row>
    <row r="370" spans="1:23" s="156" customFormat="1" ht="25.5" x14ac:dyDescent="0.25">
      <c r="A370" s="113">
        <v>363</v>
      </c>
      <c r="B370" s="204"/>
      <c r="C370" s="59" t="s">
        <v>681</v>
      </c>
      <c r="D370" s="62"/>
      <c r="E370" s="153">
        <v>4</v>
      </c>
      <c r="F370" s="62" t="s">
        <v>129</v>
      </c>
      <c r="G370" s="62">
        <v>1500</v>
      </c>
      <c r="H370" s="139">
        <f t="shared" si="29"/>
        <v>6000</v>
      </c>
      <c r="I370" s="140"/>
      <c r="J370" s="217"/>
      <c r="K370" s="217"/>
      <c r="L370" s="217"/>
      <c r="M370" s="217"/>
      <c r="N370" s="217"/>
      <c r="O370" s="217"/>
      <c r="P370" s="217"/>
      <c r="Q370" s="217"/>
      <c r="R370" s="217"/>
      <c r="S370" s="217"/>
      <c r="T370" s="217"/>
      <c r="U370" s="217"/>
      <c r="V370" s="155"/>
      <c r="W370" s="155"/>
    </row>
    <row r="371" spans="1:23" s="156" customFormat="1" ht="25.5" x14ac:dyDescent="0.25">
      <c r="A371" s="113">
        <v>364</v>
      </c>
      <c r="B371" s="204"/>
      <c r="C371" s="59" t="s">
        <v>682</v>
      </c>
      <c r="D371" s="62"/>
      <c r="E371" s="153">
        <v>2</v>
      </c>
      <c r="F371" s="62" t="s">
        <v>129</v>
      </c>
      <c r="G371" s="62">
        <v>8500</v>
      </c>
      <c r="H371" s="139">
        <f t="shared" si="29"/>
        <v>17000</v>
      </c>
      <c r="I371" s="140"/>
      <c r="J371" s="217"/>
      <c r="K371" s="217"/>
      <c r="L371" s="217"/>
      <c r="M371" s="217"/>
      <c r="N371" s="217"/>
      <c r="O371" s="217"/>
      <c r="P371" s="217"/>
      <c r="Q371" s="217"/>
      <c r="R371" s="217"/>
      <c r="S371" s="217"/>
      <c r="T371" s="217"/>
      <c r="U371" s="217"/>
      <c r="V371" s="155"/>
      <c r="W371" s="155"/>
    </row>
    <row r="372" spans="1:23" s="156" customFormat="1" x14ac:dyDescent="0.25">
      <c r="A372" s="113">
        <v>365</v>
      </c>
      <c r="B372" s="204"/>
      <c r="C372" s="59" t="s">
        <v>683</v>
      </c>
      <c r="D372" s="62"/>
      <c r="E372" s="153">
        <v>2</v>
      </c>
      <c r="F372" s="62" t="s">
        <v>129</v>
      </c>
      <c r="G372" s="62">
        <v>6500</v>
      </c>
      <c r="H372" s="139">
        <f t="shared" si="29"/>
        <v>13000</v>
      </c>
      <c r="I372" s="140"/>
      <c r="J372" s="217"/>
      <c r="K372" s="217"/>
      <c r="L372" s="217"/>
      <c r="M372" s="217"/>
      <c r="N372" s="217"/>
      <c r="O372" s="217"/>
      <c r="P372" s="217"/>
      <c r="Q372" s="217"/>
      <c r="R372" s="217"/>
      <c r="S372" s="217"/>
      <c r="T372" s="217"/>
      <c r="U372" s="217"/>
      <c r="V372" s="155"/>
      <c r="W372" s="155"/>
    </row>
    <row r="373" spans="1:23" s="156" customFormat="1" x14ac:dyDescent="0.25">
      <c r="A373" s="113">
        <v>366</v>
      </c>
      <c r="B373" s="204"/>
      <c r="C373" s="59" t="s">
        <v>684</v>
      </c>
      <c r="D373" s="62"/>
      <c r="E373" s="153">
        <v>2</v>
      </c>
      <c r="F373" s="62" t="s">
        <v>129</v>
      </c>
      <c r="G373" s="62">
        <v>14800</v>
      </c>
      <c r="H373" s="139">
        <f t="shared" si="29"/>
        <v>29600</v>
      </c>
      <c r="I373" s="140"/>
      <c r="J373" s="217"/>
      <c r="K373" s="217"/>
      <c r="L373" s="217"/>
      <c r="M373" s="217"/>
      <c r="N373" s="217"/>
      <c r="O373" s="217"/>
      <c r="P373" s="217"/>
      <c r="Q373" s="217"/>
      <c r="R373" s="217"/>
      <c r="S373" s="217"/>
      <c r="T373" s="217"/>
      <c r="U373" s="217"/>
      <c r="V373" s="155"/>
      <c r="W373" s="155"/>
    </row>
    <row r="374" spans="1:23" s="156" customFormat="1" x14ac:dyDescent="0.25">
      <c r="A374" s="113">
        <v>367</v>
      </c>
      <c r="B374" s="204"/>
      <c r="C374" s="59" t="s">
        <v>685</v>
      </c>
      <c r="D374" s="62"/>
      <c r="E374" s="153">
        <v>4</v>
      </c>
      <c r="F374" s="62" t="s">
        <v>129</v>
      </c>
      <c r="G374" s="62">
        <v>6000</v>
      </c>
      <c r="H374" s="139">
        <f t="shared" si="29"/>
        <v>24000</v>
      </c>
      <c r="I374" s="140"/>
      <c r="J374" s="217"/>
      <c r="K374" s="217"/>
      <c r="L374" s="217"/>
      <c r="M374" s="217"/>
      <c r="N374" s="217"/>
      <c r="O374" s="217"/>
      <c r="P374" s="217"/>
      <c r="Q374" s="217"/>
      <c r="R374" s="217"/>
      <c r="S374" s="217"/>
      <c r="T374" s="217"/>
      <c r="U374" s="217"/>
      <c r="V374" s="155"/>
      <c r="W374" s="155"/>
    </row>
    <row r="375" spans="1:23" s="156" customFormat="1" x14ac:dyDescent="0.25">
      <c r="A375" s="113">
        <v>368</v>
      </c>
      <c r="B375" s="204"/>
      <c r="C375" s="59" t="s">
        <v>686</v>
      </c>
      <c r="D375" s="62"/>
      <c r="E375" s="153">
        <v>2</v>
      </c>
      <c r="F375" s="62" t="s">
        <v>129</v>
      </c>
      <c r="G375" s="62">
        <v>14500</v>
      </c>
      <c r="H375" s="139">
        <f t="shared" si="29"/>
        <v>29000</v>
      </c>
      <c r="I375" s="140"/>
      <c r="J375" s="217"/>
      <c r="K375" s="217"/>
      <c r="L375" s="217"/>
      <c r="M375" s="217"/>
      <c r="N375" s="217"/>
      <c r="O375" s="217"/>
      <c r="P375" s="217"/>
      <c r="Q375" s="217"/>
      <c r="R375" s="217"/>
      <c r="S375" s="217"/>
      <c r="T375" s="217"/>
      <c r="U375" s="217"/>
      <c r="V375" s="155"/>
      <c r="W375" s="155"/>
    </row>
    <row r="376" spans="1:23" s="156" customFormat="1" x14ac:dyDescent="0.25">
      <c r="A376" s="113">
        <v>369</v>
      </c>
      <c r="B376" s="204"/>
      <c r="C376" s="59" t="s">
        <v>263</v>
      </c>
      <c r="D376" s="62"/>
      <c r="E376" s="153">
        <v>2</v>
      </c>
      <c r="F376" s="62" t="s">
        <v>129</v>
      </c>
      <c r="G376" s="62">
        <v>14950</v>
      </c>
      <c r="H376" s="139">
        <f t="shared" si="29"/>
        <v>29900</v>
      </c>
      <c r="I376" s="140"/>
      <c r="J376" s="217"/>
      <c r="K376" s="217"/>
      <c r="L376" s="217"/>
      <c r="M376" s="217"/>
      <c r="N376" s="217"/>
      <c r="O376" s="217"/>
      <c r="P376" s="217"/>
      <c r="Q376" s="217"/>
      <c r="R376" s="217"/>
      <c r="S376" s="217"/>
      <c r="T376" s="217"/>
      <c r="U376" s="217"/>
      <c r="V376" s="155"/>
      <c r="W376" s="155"/>
    </row>
    <row r="377" spans="1:23" s="156" customFormat="1" x14ac:dyDescent="0.25">
      <c r="A377" s="113">
        <v>370</v>
      </c>
      <c r="B377" s="204"/>
      <c r="C377" s="59" t="s">
        <v>687</v>
      </c>
      <c r="D377" s="62"/>
      <c r="E377" s="153">
        <v>4</v>
      </c>
      <c r="F377" s="62" t="s">
        <v>129</v>
      </c>
      <c r="G377" s="62">
        <v>8500</v>
      </c>
      <c r="H377" s="139">
        <f t="shared" si="29"/>
        <v>34000</v>
      </c>
      <c r="I377" s="140"/>
      <c r="J377" s="217"/>
      <c r="K377" s="217"/>
      <c r="L377" s="217"/>
      <c r="M377" s="217"/>
      <c r="N377" s="217"/>
      <c r="O377" s="217"/>
      <c r="P377" s="217"/>
      <c r="Q377" s="217"/>
      <c r="R377" s="217"/>
      <c r="S377" s="217"/>
      <c r="T377" s="217"/>
      <c r="U377" s="217"/>
      <c r="V377" s="155"/>
      <c r="W377" s="155"/>
    </row>
    <row r="378" spans="1:23" s="156" customFormat="1" x14ac:dyDescent="0.25">
      <c r="A378" s="113">
        <v>371</v>
      </c>
      <c r="B378" s="204"/>
      <c r="C378" s="59" t="s">
        <v>688</v>
      </c>
      <c r="D378" s="62"/>
      <c r="E378" s="153">
        <v>4</v>
      </c>
      <c r="F378" s="62" t="s">
        <v>129</v>
      </c>
      <c r="G378" s="62">
        <v>850</v>
      </c>
      <c r="H378" s="139">
        <f t="shared" si="29"/>
        <v>3400</v>
      </c>
      <c r="I378" s="140"/>
      <c r="J378" s="217"/>
      <c r="K378" s="217"/>
      <c r="L378" s="217"/>
      <c r="M378" s="217"/>
      <c r="N378" s="217"/>
      <c r="O378" s="217"/>
      <c r="P378" s="217"/>
      <c r="Q378" s="217"/>
      <c r="R378" s="217"/>
      <c r="S378" s="217"/>
      <c r="T378" s="217"/>
      <c r="U378" s="217"/>
      <c r="V378" s="155"/>
      <c r="W378" s="155"/>
    </row>
    <row r="379" spans="1:23" s="156" customFormat="1" x14ac:dyDescent="0.25">
      <c r="A379" s="113">
        <v>372</v>
      </c>
      <c r="B379" s="204"/>
      <c r="C379" s="59" t="s">
        <v>689</v>
      </c>
      <c r="D379" s="62"/>
      <c r="E379" s="153">
        <v>4</v>
      </c>
      <c r="F379" s="62" t="s">
        <v>129</v>
      </c>
      <c r="G379" s="62">
        <v>650</v>
      </c>
      <c r="H379" s="139">
        <f t="shared" si="29"/>
        <v>2600</v>
      </c>
      <c r="I379" s="140"/>
      <c r="J379" s="217"/>
      <c r="K379" s="217"/>
      <c r="L379" s="217"/>
      <c r="M379" s="217"/>
      <c r="N379" s="217"/>
      <c r="O379" s="217"/>
      <c r="P379" s="217"/>
      <c r="Q379" s="217"/>
      <c r="R379" s="217"/>
      <c r="S379" s="217"/>
      <c r="T379" s="217"/>
      <c r="U379" s="217"/>
      <c r="V379" s="155"/>
      <c r="W379" s="155"/>
    </row>
    <row r="380" spans="1:23" s="156" customFormat="1" x14ac:dyDescent="0.25">
      <c r="A380" s="113">
        <v>373</v>
      </c>
      <c r="B380" s="204"/>
      <c r="C380" s="59" t="s">
        <v>690</v>
      </c>
      <c r="D380" s="62"/>
      <c r="E380" s="153">
        <v>1</v>
      </c>
      <c r="F380" s="62" t="s">
        <v>131</v>
      </c>
      <c r="G380" s="62">
        <v>6500</v>
      </c>
      <c r="H380" s="139">
        <f t="shared" si="29"/>
        <v>6500</v>
      </c>
      <c r="I380" s="140"/>
      <c r="J380" s="217"/>
      <c r="K380" s="217"/>
      <c r="L380" s="217"/>
      <c r="M380" s="217"/>
      <c r="N380" s="217"/>
      <c r="O380" s="217"/>
      <c r="P380" s="217"/>
      <c r="Q380" s="217"/>
      <c r="R380" s="217"/>
      <c r="S380" s="217"/>
      <c r="T380" s="217"/>
      <c r="U380" s="217"/>
      <c r="V380" s="155"/>
      <c r="W380" s="155"/>
    </row>
    <row r="381" spans="1:23" s="156" customFormat="1" x14ac:dyDescent="0.25">
      <c r="A381" s="113">
        <v>374</v>
      </c>
      <c r="B381" s="204"/>
      <c r="C381" s="59" t="s">
        <v>184</v>
      </c>
      <c r="D381" s="62"/>
      <c r="E381" s="153">
        <v>1</v>
      </c>
      <c r="F381" s="62" t="s">
        <v>309</v>
      </c>
      <c r="G381" s="62">
        <v>14000</v>
      </c>
      <c r="H381" s="139">
        <f t="shared" si="29"/>
        <v>14000</v>
      </c>
      <c r="I381" s="140"/>
      <c r="J381" s="217"/>
      <c r="K381" s="217"/>
      <c r="L381" s="217"/>
      <c r="M381" s="217"/>
      <c r="N381" s="217"/>
      <c r="O381" s="217"/>
      <c r="P381" s="217"/>
      <c r="Q381" s="217"/>
      <c r="R381" s="217"/>
      <c r="S381" s="217"/>
      <c r="T381" s="217"/>
      <c r="U381" s="217"/>
      <c r="V381" s="155"/>
      <c r="W381" s="155"/>
    </row>
    <row r="382" spans="1:23" s="156" customFormat="1" x14ac:dyDescent="0.25">
      <c r="A382" s="113">
        <v>375</v>
      </c>
      <c r="B382" s="204"/>
      <c r="C382" s="59" t="s">
        <v>663</v>
      </c>
      <c r="D382" s="62"/>
      <c r="E382" s="153">
        <v>4</v>
      </c>
      <c r="F382" s="62" t="s">
        <v>129</v>
      </c>
      <c r="G382" s="62">
        <v>2500</v>
      </c>
      <c r="H382" s="139">
        <f t="shared" si="29"/>
        <v>10000</v>
      </c>
      <c r="I382" s="140"/>
      <c r="J382" s="217"/>
      <c r="K382" s="217"/>
      <c r="L382" s="217"/>
      <c r="M382" s="217"/>
      <c r="N382" s="217"/>
      <c r="O382" s="217"/>
      <c r="P382" s="217"/>
      <c r="Q382" s="217"/>
      <c r="R382" s="217"/>
      <c r="S382" s="217"/>
      <c r="T382" s="217"/>
      <c r="U382" s="217"/>
      <c r="V382" s="155"/>
      <c r="W382" s="155"/>
    </row>
    <row r="383" spans="1:23" s="156" customFormat="1" x14ac:dyDescent="0.25">
      <c r="A383" s="113">
        <v>376</v>
      </c>
      <c r="B383" s="204"/>
      <c r="C383" s="59" t="s">
        <v>691</v>
      </c>
      <c r="D383" s="62"/>
      <c r="E383" s="153">
        <v>1</v>
      </c>
      <c r="F383" s="62" t="s">
        <v>131</v>
      </c>
      <c r="G383" s="62">
        <v>12000</v>
      </c>
      <c r="H383" s="139">
        <f t="shared" si="29"/>
        <v>12000</v>
      </c>
      <c r="I383" s="140"/>
      <c r="J383" s="217"/>
      <c r="K383" s="217"/>
      <c r="L383" s="217"/>
      <c r="M383" s="217"/>
      <c r="N383" s="217"/>
      <c r="O383" s="217"/>
      <c r="P383" s="217"/>
      <c r="Q383" s="217"/>
      <c r="R383" s="217"/>
      <c r="S383" s="217"/>
      <c r="T383" s="217"/>
      <c r="U383" s="217"/>
      <c r="V383" s="155"/>
      <c r="W383" s="155"/>
    </row>
    <row r="384" spans="1:23" s="156" customFormat="1" x14ac:dyDescent="0.25">
      <c r="A384" s="113">
        <v>377</v>
      </c>
      <c r="B384" s="204"/>
      <c r="C384" s="175" t="s">
        <v>692</v>
      </c>
      <c r="D384" s="62"/>
      <c r="E384" s="153"/>
      <c r="F384" s="62"/>
      <c r="G384" s="62"/>
      <c r="H384" s="139">
        <f t="shared" si="29"/>
        <v>0</v>
      </c>
      <c r="I384" s="140"/>
      <c r="J384" s="217"/>
      <c r="K384" s="217"/>
      <c r="L384" s="217"/>
      <c r="M384" s="217"/>
      <c r="N384" s="217"/>
      <c r="O384" s="217"/>
      <c r="P384" s="217"/>
      <c r="Q384" s="217"/>
      <c r="R384" s="217"/>
      <c r="S384" s="217"/>
      <c r="T384" s="217"/>
      <c r="U384" s="217"/>
      <c r="V384" s="155"/>
      <c r="W384" s="155"/>
    </row>
    <row r="385" spans="1:23" s="156" customFormat="1" x14ac:dyDescent="0.25">
      <c r="A385" s="113">
        <v>378</v>
      </c>
      <c r="B385" s="204"/>
      <c r="C385" s="59" t="s">
        <v>693</v>
      </c>
      <c r="D385" s="62"/>
      <c r="E385" s="153">
        <v>4</v>
      </c>
      <c r="F385" s="62" t="s">
        <v>129</v>
      </c>
      <c r="G385" s="62">
        <v>12500</v>
      </c>
      <c r="H385" s="139">
        <f t="shared" si="29"/>
        <v>50000</v>
      </c>
      <c r="I385" s="140"/>
      <c r="J385" s="217"/>
      <c r="K385" s="217"/>
      <c r="L385" s="217"/>
      <c r="M385" s="217"/>
      <c r="N385" s="217"/>
      <c r="O385" s="217"/>
      <c r="P385" s="217"/>
      <c r="Q385" s="217"/>
      <c r="R385" s="217"/>
      <c r="S385" s="217"/>
      <c r="T385" s="217"/>
      <c r="U385" s="217"/>
      <c r="V385" s="155"/>
      <c r="W385" s="155"/>
    </row>
    <row r="386" spans="1:23" s="156" customFormat="1" x14ac:dyDescent="0.25">
      <c r="A386" s="113">
        <v>379</v>
      </c>
      <c r="B386" s="204"/>
      <c r="C386" s="59" t="s">
        <v>694</v>
      </c>
      <c r="D386" s="62"/>
      <c r="E386" s="153">
        <v>4</v>
      </c>
      <c r="F386" s="62" t="s">
        <v>129</v>
      </c>
      <c r="G386" s="62">
        <v>14000</v>
      </c>
      <c r="H386" s="139">
        <f t="shared" si="29"/>
        <v>56000</v>
      </c>
      <c r="I386" s="140"/>
      <c r="J386" s="217"/>
      <c r="K386" s="217"/>
      <c r="L386" s="217"/>
      <c r="M386" s="217"/>
      <c r="N386" s="217"/>
      <c r="O386" s="217"/>
      <c r="P386" s="217"/>
      <c r="Q386" s="217"/>
      <c r="R386" s="217"/>
      <c r="S386" s="217"/>
      <c r="T386" s="217"/>
      <c r="U386" s="217"/>
      <c r="V386" s="155"/>
      <c r="W386" s="155"/>
    </row>
    <row r="387" spans="1:23" s="156" customFormat="1" x14ac:dyDescent="0.25">
      <c r="A387" s="113">
        <v>380</v>
      </c>
      <c r="B387" s="204"/>
      <c r="C387" s="59" t="s">
        <v>618</v>
      </c>
      <c r="D387" s="62"/>
      <c r="E387" s="153">
        <v>4</v>
      </c>
      <c r="F387" s="62" t="s">
        <v>129</v>
      </c>
      <c r="G387" s="62">
        <v>14500</v>
      </c>
      <c r="H387" s="139">
        <f t="shared" si="29"/>
        <v>58000</v>
      </c>
      <c r="I387" s="140"/>
      <c r="J387" s="217"/>
      <c r="K387" s="217"/>
      <c r="L387" s="217"/>
      <c r="M387" s="217"/>
      <c r="N387" s="217"/>
      <c r="O387" s="217"/>
      <c r="P387" s="217"/>
      <c r="Q387" s="217"/>
      <c r="R387" s="217"/>
      <c r="S387" s="217"/>
      <c r="T387" s="217"/>
      <c r="U387" s="217"/>
      <c r="V387" s="155"/>
      <c r="W387" s="155"/>
    </row>
    <row r="388" spans="1:23" s="156" customFormat="1" x14ac:dyDescent="0.25">
      <c r="A388" s="113">
        <v>381</v>
      </c>
      <c r="B388" s="163" t="s">
        <v>99</v>
      </c>
      <c r="C388" s="158" t="s">
        <v>695</v>
      </c>
      <c r="D388" s="160" t="s">
        <v>540</v>
      </c>
      <c r="E388" s="159"/>
      <c r="F388" s="160"/>
      <c r="G388" s="160"/>
      <c r="H388" s="161">
        <f>SUM(H389:H425)</f>
        <v>980000</v>
      </c>
      <c r="I388" s="165" t="s">
        <v>40</v>
      </c>
      <c r="J388" s="216"/>
      <c r="K388" s="206"/>
      <c r="L388" s="216"/>
      <c r="M388" s="206">
        <v>1</v>
      </c>
      <c r="N388" s="216"/>
      <c r="O388" s="216"/>
      <c r="P388" s="206"/>
      <c r="Q388" s="216"/>
      <c r="R388" s="216"/>
      <c r="S388" s="216"/>
      <c r="T388" s="216"/>
      <c r="U388" s="216"/>
      <c r="V388" s="155"/>
      <c r="W388" s="155"/>
    </row>
    <row r="389" spans="1:23" s="156" customFormat="1" x14ac:dyDescent="0.25">
      <c r="A389" s="113">
        <v>382</v>
      </c>
      <c r="B389" s="204"/>
      <c r="C389" s="157" t="s">
        <v>159</v>
      </c>
      <c r="D389" s="62"/>
      <c r="E389" s="153">
        <v>150</v>
      </c>
      <c r="F389" s="62" t="s">
        <v>129</v>
      </c>
      <c r="G389" s="62">
        <v>750</v>
      </c>
      <c r="H389" s="139">
        <f>G389*E389</f>
        <v>112500</v>
      </c>
      <c r="I389" s="140"/>
      <c r="J389" s="217"/>
      <c r="K389" s="217"/>
      <c r="L389" s="217"/>
      <c r="M389" s="217"/>
      <c r="N389" s="217"/>
      <c r="O389" s="217"/>
      <c r="P389" s="217"/>
      <c r="Q389" s="217"/>
      <c r="R389" s="217"/>
      <c r="S389" s="217"/>
      <c r="T389" s="217"/>
      <c r="U389" s="217"/>
      <c r="V389" s="155"/>
      <c r="W389" s="155"/>
    </row>
    <row r="390" spans="1:23" s="156" customFormat="1" x14ac:dyDescent="0.25">
      <c r="A390" s="113">
        <v>383</v>
      </c>
      <c r="B390" s="204"/>
      <c r="C390" s="157" t="s">
        <v>158</v>
      </c>
      <c r="D390" s="62"/>
      <c r="E390" s="153">
        <v>8</v>
      </c>
      <c r="F390" s="62" t="s">
        <v>129</v>
      </c>
      <c r="G390" s="62">
        <v>5000</v>
      </c>
      <c r="H390" s="139">
        <f t="shared" ref="H390:H425" si="30">G390*E390</f>
        <v>40000</v>
      </c>
      <c r="I390" s="140"/>
      <c r="J390" s="217"/>
      <c r="K390" s="217"/>
      <c r="L390" s="217"/>
      <c r="M390" s="217"/>
      <c r="N390" s="217"/>
      <c r="O390" s="217"/>
      <c r="P390" s="217"/>
      <c r="Q390" s="217"/>
      <c r="R390" s="217"/>
      <c r="S390" s="217"/>
      <c r="T390" s="217"/>
      <c r="U390" s="217"/>
      <c r="V390" s="155"/>
      <c r="W390" s="155"/>
    </row>
    <row r="391" spans="1:23" s="156" customFormat="1" x14ac:dyDescent="0.25">
      <c r="A391" s="113">
        <v>384</v>
      </c>
      <c r="B391" s="204"/>
      <c r="C391" s="157" t="s">
        <v>160</v>
      </c>
      <c r="D391" s="62"/>
      <c r="E391" s="153">
        <v>5</v>
      </c>
      <c r="F391" s="62" t="s">
        <v>175</v>
      </c>
      <c r="G391" s="62">
        <v>350</v>
      </c>
      <c r="H391" s="139">
        <f t="shared" si="30"/>
        <v>1750</v>
      </c>
      <c r="I391" s="140"/>
      <c r="J391" s="217"/>
      <c r="K391" s="217"/>
      <c r="L391" s="217"/>
      <c r="M391" s="217"/>
      <c r="N391" s="217"/>
      <c r="O391" s="217"/>
      <c r="P391" s="217"/>
      <c r="Q391" s="217"/>
      <c r="R391" s="217"/>
      <c r="S391" s="217"/>
      <c r="T391" s="217"/>
      <c r="U391" s="217"/>
      <c r="V391" s="155"/>
      <c r="W391" s="155"/>
    </row>
    <row r="392" spans="1:23" s="156" customFormat="1" x14ac:dyDescent="0.25">
      <c r="A392" s="113">
        <v>385</v>
      </c>
      <c r="B392" s="204"/>
      <c r="C392" s="157" t="s">
        <v>114</v>
      </c>
      <c r="D392" s="62"/>
      <c r="E392" s="153">
        <v>10</v>
      </c>
      <c r="F392" s="62" t="s">
        <v>133</v>
      </c>
      <c r="G392" s="62">
        <v>80</v>
      </c>
      <c r="H392" s="139">
        <f t="shared" si="30"/>
        <v>800</v>
      </c>
      <c r="I392" s="140"/>
      <c r="J392" s="217"/>
      <c r="K392" s="217"/>
      <c r="L392" s="217"/>
      <c r="M392" s="217"/>
      <c r="N392" s="217"/>
      <c r="O392" s="217"/>
      <c r="P392" s="217"/>
      <c r="Q392" s="217"/>
      <c r="R392" s="217"/>
      <c r="S392" s="217"/>
      <c r="T392" s="217"/>
      <c r="U392" s="217"/>
      <c r="V392" s="155"/>
      <c r="W392" s="155"/>
    </row>
    <row r="393" spans="1:23" s="156" customFormat="1" x14ac:dyDescent="0.25">
      <c r="A393" s="113">
        <v>386</v>
      </c>
      <c r="B393" s="204"/>
      <c r="C393" s="157" t="s">
        <v>161</v>
      </c>
      <c r="D393" s="62"/>
      <c r="E393" s="153">
        <v>9</v>
      </c>
      <c r="F393" s="62" t="s">
        <v>156</v>
      </c>
      <c r="G393" s="62">
        <v>8000</v>
      </c>
      <c r="H393" s="139">
        <f t="shared" si="30"/>
        <v>72000</v>
      </c>
      <c r="I393" s="140"/>
      <c r="J393" s="217"/>
      <c r="K393" s="217"/>
      <c r="L393" s="217"/>
      <c r="M393" s="217"/>
      <c r="N393" s="217"/>
      <c r="O393" s="217"/>
      <c r="P393" s="217"/>
      <c r="Q393" s="217"/>
      <c r="R393" s="217"/>
      <c r="S393" s="217"/>
      <c r="T393" s="217"/>
      <c r="U393" s="217"/>
      <c r="V393" s="155"/>
      <c r="W393" s="155"/>
    </row>
    <row r="394" spans="1:23" s="156" customFormat="1" x14ac:dyDescent="0.25">
      <c r="A394" s="113">
        <v>387</v>
      </c>
      <c r="B394" s="204"/>
      <c r="C394" s="157" t="s">
        <v>162</v>
      </c>
      <c r="D394" s="62"/>
      <c r="E394" s="153">
        <v>3</v>
      </c>
      <c r="F394" s="62" t="s">
        <v>129</v>
      </c>
      <c r="G394" s="62">
        <v>2000</v>
      </c>
      <c r="H394" s="139">
        <f t="shared" si="30"/>
        <v>6000</v>
      </c>
      <c r="I394" s="140"/>
      <c r="J394" s="217"/>
      <c r="K394" s="217"/>
      <c r="L394" s="217"/>
      <c r="M394" s="217"/>
      <c r="N394" s="217"/>
      <c r="O394" s="217"/>
      <c r="P394" s="217"/>
      <c r="Q394" s="217"/>
      <c r="R394" s="217"/>
      <c r="S394" s="217"/>
      <c r="T394" s="217"/>
      <c r="U394" s="217"/>
      <c r="V394" s="155"/>
      <c r="W394" s="155"/>
    </row>
    <row r="395" spans="1:23" s="156" customFormat="1" x14ac:dyDescent="0.25">
      <c r="A395" s="113">
        <v>388</v>
      </c>
      <c r="B395" s="204"/>
      <c r="C395" s="157" t="s">
        <v>163</v>
      </c>
      <c r="D395" s="62"/>
      <c r="E395" s="153">
        <v>2</v>
      </c>
      <c r="F395" s="62" t="s">
        <v>129</v>
      </c>
      <c r="G395" s="62">
        <v>770</v>
      </c>
      <c r="H395" s="139">
        <f t="shared" si="30"/>
        <v>1540</v>
      </c>
      <c r="I395" s="140"/>
      <c r="J395" s="217"/>
      <c r="K395" s="217"/>
      <c r="L395" s="217"/>
      <c r="M395" s="217"/>
      <c r="N395" s="217"/>
      <c r="O395" s="217"/>
      <c r="P395" s="217"/>
      <c r="Q395" s="217"/>
      <c r="R395" s="217"/>
      <c r="S395" s="217"/>
      <c r="T395" s="217"/>
      <c r="U395" s="217"/>
      <c r="V395" s="155"/>
      <c r="W395" s="155"/>
    </row>
    <row r="396" spans="1:23" s="156" customFormat="1" x14ac:dyDescent="0.25">
      <c r="A396" s="113">
        <v>389</v>
      </c>
      <c r="B396" s="204"/>
      <c r="C396" s="157" t="s">
        <v>118</v>
      </c>
      <c r="D396" s="62"/>
      <c r="E396" s="153">
        <v>150</v>
      </c>
      <c r="F396" s="62" t="s">
        <v>129</v>
      </c>
      <c r="G396" s="62">
        <v>50</v>
      </c>
      <c r="H396" s="139">
        <f t="shared" si="30"/>
        <v>7500</v>
      </c>
      <c r="I396" s="140"/>
      <c r="J396" s="217"/>
      <c r="K396" s="217"/>
      <c r="L396" s="217"/>
      <c r="M396" s="217"/>
      <c r="N396" s="217"/>
      <c r="O396" s="217"/>
      <c r="P396" s="217"/>
      <c r="Q396" s="217"/>
      <c r="R396" s="217"/>
      <c r="S396" s="217"/>
      <c r="T396" s="217"/>
      <c r="U396" s="217"/>
      <c r="V396" s="155"/>
      <c r="W396" s="155"/>
    </row>
    <row r="397" spans="1:23" s="156" customFormat="1" x14ac:dyDescent="0.25">
      <c r="A397" s="113">
        <v>390</v>
      </c>
      <c r="B397" s="204"/>
      <c r="C397" s="157" t="s">
        <v>164</v>
      </c>
      <c r="D397" s="62"/>
      <c r="E397" s="153">
        <v>8</v>
      </c>
      <c r="F397" s="62" t="s">
        <v>147</v>
      </c>
      <c r="G397" s="62">
        <v>22480</v>
      </c>
      <c r="H397" s="139">
        <f t="shared" si="30"/>
        <v>179840</v>
      </c>
      <c r="I397" s="140"/>
      <c r="J397" s="217"/>
      <c r="K397" s="217"/>
      <c r="L397" s="217"/>
      <c r="M397" s="217"/>
      <c r="N397" s="217"/>
      <c r="O397" s="217"/>
      <c r="P397" s="217"/>
      <c r="Q397" s="217"/>
      <c r="R397" s="217"/>
      <c r="S397" s="217"/>
      <c r="T397" s="217"/>
      <c r="U397" s="217"/>
      <c r="V397" s="155"/>
      <c r="W397" s="155"/>
    </row>
    <row r="398" spans="1:23" s="156" customFormat="1" x14ac:dyDescent="0.25">
      <c r="A398" s="113">
        <v>391</v>
      </c>
      <c r="B398" s="204"/>
      <c r="C398" s="157" t="s">
        <v>165</v>
      </c>
      <c r="D398" s="62"/>
      <c r="E398" s="153">
        <v>150</v>
      </c>
      <c r="F398" s="62" t="s">
        <v>129</v>
      </c>
      <c r="G398" s="62">
        <v>50</v>
      </c>
      <c r="H398" s="139">
        <f t="shared" si="30"/>
        <v>7500</v>
      </c>
      <c r="I398" s="140"/>
      <c r="J398" s="217"/>
      <c r="K398" s="217"/>
      <c r="L398" s="217"/>
      <c r="M398" s="217"/>
      <c r="N398" s="217"/>
      <c r="O398" s="217"/>
      <c r="P398" s="217"/>
      <c r="Q398" s="217"/>
      <c r="R398" s="217"/>
      <c r="S398" s="217"/>
      <c r="T398" s="217"/>
      <c r="U398" s="217"/>
      <c r="V398" s="155"/>
      <c r="W398" s="155"/>
    </row>
    <row r="399" spans="1:23" s="156" customFormat="1" x14ac:dyDescent="0.25">
      <c r="A399" s="113">
        <v>392</v>
      </c>
      <c r="B399" s="204"/>
      <c r="C399" s="157" t="s">
        <v>166</v>
      </c>
      <c r="D399" s="62"/>
      <c r="E399" s="153">
        <v>150</v>
      </c>
      <c r="F399" s="62" t="s">
        <v>129</v>
      </c>
      <c r="G399" s="62">
        <v>150</v>
      </c>
      <c r="H399" s="139">
        <f t="shared" si="30"/>
        <v>22500</v>
      </c>
      <c r="I399" s="140"/>
      <c r="J399" s="217"/>
      <c r="K399" s="217"/>
      <c r="L399" s="217"/>
      <c r="M399" s="217"/>
      <c r="N399" s="217"/>
      <c r="O399" s="217"/>
      <c r="P399" s="217"/>
      <c r="Q399" s="217"/>
      <c r="R399" s="217"/>
      <c r="S399" s="217"/>
      <c r="T399" s="217"/>
      <c r="U399" s="217"/>
      <c r="V399" s="155"/>
      <c r="W399" s="155"/>
    </row>
    <row r="400" spans="1:23" s="156" customFormat="1" x14ac:dyDescent="0.25">
      <c r="A400" s="113">
        <v>393</v>
      </c>
      <c r="B400" s="204"/>
      <c r="C400" s="157" t="s">
        <v>581</v>
      </c>
      <c r="D400" s="62"/>
      <c r="E400" s="153">
        <v>12</v>
      </c>
      <c r="F400" s="62" t="s">
        <v>130</v>
      </c>
      <c r="G400" s="62">
        <v>2000</v>
      </c>
      <c r="H400" s="139">
        <f t="shared" si="30"/>
        <v>24000</v>
      </c>
      <c r="I400" s="140"/>
      <c r="J400" s="217"/>
      <c r="K400" s="217"/>
      <c r="L400" s="217"/>
      <c r="M400" s="217"/>
      <c r="N400" s="217"/>
      <c r="O400" s="217"/>
      <c r="P400" s="217"/>
      <c r="Q400" s="217"/>
      <c r="R400" s="217"/>
      <c r="S400" s="217"/>
      <c r="T400" s="217"/>
      <c r="U400" s="217"/>
      <c r="V400" s="155"/>
      <c r="W400" s="155"/>
    </row>
    <row r="401" spans="1:23" s="156" customFormat="1" x14ac:dyDescent="0.25">
      <c r="A401" s="113">
        <v>394</v>
      </c>
      <c r="B401" s="204"/>
      <c r="C401" s="157" t="s">
        <v>138</v>
      </c>
      <c r="D401" s="62"/>
      <c r="E401" s="153">
        <v>2</v>
      </c>
      <c r="F401" s="62" t="s">
        <v>147</v>
      </c>
      <c r="G401" s="62">
        <v>16000</v>
      </c>
      <c r="H401" s="139">
        <f t="shared" si="30"/>
        <v>32000</v>
      </c>
      <c r="I401" s="140"/>
      <c r="J401" s="217"/>
      <c r="K401" s="217"/>
      <c r="L401" s="217"/>
      <c r="M401" s="217"/>
      <c r="N401" s="217"/>
      <c r="O401" s="217"/>
      <c r="P401" s="217"/>
      <c r="Q401" s="217"/>
      <c r="R401" s="217"/>
      <c r="S401" s="217"/>
      <c r="T401" s="217"/>
      <c r="U401" s="217"/>
      <c r="V401" s="155"/>
      <c r="W401" s="155"/>
    </row>
    <row r="402" spans="1:23" s="156" customFormat="1" x14ac:dyDescent="0.25">
      <c r="A402" s="113">
        <v>395</v>
      </c>
      <c r="B402" s="204"/>
      <c r="C402" s="157" t="s">
        <v>167</v>
      </c>
      <c r="D402" s="62"/>
      <c r="E402" s="153">
        <v>10</v>
      </c>
      <c r="F402" s="62" t="s">
        <v>129</v>
      </c>
      <c r="G402" s="62">
        <v>50</v>
      </c>
      <c r="H402" s="139">
        <f t="shared" si="30"/>
        <v>500</v>
      </c>
      <c r="I402" s="140"/>
      <c r="J402" s="217"/>
      <c r="K402" s="217"/>
      <c r="L402" s="217"/>
      <c r="M402" s="217"/>
      <c r="N402" s="217"/>
      <c r="O402" s="217"/>
      <c r="P402" s="217"/>
      <c r="Q402" s="217"/>
      <c r="R402" s="217"/>
      <c r="S402" s="217"/>
      <c r="T402" s="217"/>
      <c r="U402" s="217"/>
      <c r="V402" s="155"/>
      <c r="W402" s="155"/>
    </row>
    <row r="403" spans="1:23" s="156" customFormat="1" x14ac:dyDescent="0.25">
      <c r="A403" s="113">
        <v>396</v>
      </c>
      <c r="B403" s="204"/>
      <c r="C403" s="157" t="s">
        <v>108</v>
      </c>
      <c r="D403" s="62"/>
      <c r="E403" s="153">
        <v>150</v>
      </c>
      <c r="F403" s="62" t="s">
        <v>129</v>
      </c>
      <c r="G403" s="62">
        <v>150</v>
      </c>
      <c r="H403" s="139">
        <f t="shared" si="30"/>
        <v>22500</v>
      </c>
      <c r="I403" s="140"/>
      <c r="J403" s="217"/>
      <c r="K403" s="217"/>
      <c r="L403" s="217"/>
      <c r="M403" s="217"/>
      <c r="N403" s="217"/>
      <c r="O403" s="217"/>
      <c r="P403" s="217"/>
      <c r="Q403" s="217"/>
      <c r="R403" s="217"/>
      <c r="S403" s="217"/>
      <c r="T403" s="217"/>
      <c r="U403" s="217"/>
      <c r="V403" s="155"/>
      <c r="W403" s="155"/>
    </row>
    <row r="404" spans="1:23" s="156" customFormat="1" x14ac:dyDescent="0.25">
      <c r="A404" s="113">
        <v>397</v>
      </c>
      <c r="B404" s="204"/>
      <c r="C404" s="157" t="s">
        <v>104</v>
      </c>
      <c r="D404" s="62"/>
      <c r="E404" s="153">
        <v>3</v>
      </c>
      <c r="F404" s="62" t="s">
        <v>129</v>
      </c>
      <c r="G404" s="62">
        <v>5000</v>
      </c>
      <c r="H404" s="139">
        <f t="shared" si="30"/>
        <v>15000</v>
      </c>
      <c r="I404" s="140"/>
      <c r="J404" s="217"/>
      <c r="K404" s="217"/>
      <c r="L404" s="217"/>
      <c r="M404" s="217"/>
      <c r="N404" s="217"/>
      <c r="O404" s="217"/>
      <c r="P404" s="217"/>
      <c r="Q404" s="217"/>
      <c r="R404" s="217"/>
      <c r="S404" s="217"/>
      <c r="T404" s="217"/>
      <c r="U404" s="217"/>
      <c r="V404" s="155"/>
      <c r="W404" s="155"/>
    </row>
    <row r="405" spans="1:23" s="156" customFormat="1" x14ac:dyDescent="0.25">
      <c r="A405" s="113">
        <v>398</v>
      </c>
      <c r="B405" s="204"/>
      <c r="C405" s="157" t="s">
        <v>168</v>
      </c>
      <c r="D405" s="62"/>
      <c r="E405" s="153">
        <v>150</v>
      </c>
      <c r="F405" s="62" t="s">
        <v>129</v>
      </c>
      <c r="G405" s="62">
        <v>5</v>
      </c>
      <c r="H405" s="139">
        <f t="shared" si="30"/>
        <v>750</v>
      </c>
      <c r="I405" s="140"/>
      <c r="J405" s="217"/>
      <c r="K405" s="217"/>
      <c r="L405" s="217"/>
      <c r="M405" s="217"/>
      <c r="N405" s="217"/>
      <c r="O405" s="217"/>
      <c r="P405" s="217"/>
      <c r="Q405" s="217"/>
      <c r="R405" s="217"/>
      <c r="S405" s="217"/>
      <c r="T405" s="217"/>
      <c r="U405" s="217"/>
      <c r="V405" s="155"/>
      <c r="W405" s="155"/>
    </row>
    <row r="406" spans="1:23" s="156" customFormat="1" x14ac:dyDescent="0.25">
      <c r="A406" s="113">
        <v>399</v>
      </c>
      <c r="B406" s="204"/>
      <c r="C406" s="157" t="s">
        <v>169</v>
      </c>
      <c r="D406" s="62"/>
      <c r="E406" s="153">
        <v>8</v>
      </c>
      <c r="F406" s="62" t="s">
        <v>129</v>
      </c>
      <c r="G406" s="62">
        <v>50</v>
      </c>
      <c r="H406" s="139">
        <f t="shared" si="30"/>
        <v>400</v>
      </c>
      <c r="I406" s="140"/>
      <c r="J406" s="217"/>
      <c r="K406" s="217"/>
      <c r="L406" s="217"/>
      <c r="M406" s="217"/>
      <c r="N406" s="217"/>
      <c r="O406" s="217"/>
      <c r="P406" s="217"/>
      <c r="Q406" s="217"/>
      <c r="R406" s="217"/>
      <c r="S406" s="217"/>
      <c r="T406" s="217"/>
      <c r="U406" s="217"/>
      <c r="V406" s="155"/>
      <c r="W406" s="155"/>
    </row>
    <row r="407" spans="1:23" s="156" customFormat="1" x14ac:dyDescent="0.25">
      <c r="A407" s="113">
        <v>400</v>
      </c>
      <c r="B407" s="204"/>
      <c r="C407" s="157" t="s">
        <v>110</v>
      </c>
      <c r="D407" s="62"/>
      <c r="E407" s="153">
        <v>8</v>
      </c>
      <c r="F407" s="62" t="s">
        <v>132</v>
      </c>
      <c r="G407" s="62">
        <v>200</v>
      </c>
      <c r="H407" s="139">
        <f t="shared" si="30"/>
        <v>1600</v>
      </c>
      <c r="I407" s="140"/>
      <c r="J407" s="217"/>
      <c r="K407" s="217"/>
      <c r="L407" s="217"/>
      <c r="M407" s="217"/>
      <c r="N407" s="217"/>
      <c r="O407" s="217"/>
      <c r="P407" s="217"/>
      <c r="Q407" s="217"/>
      <c r="R407" s="217"/>
      <c r="S407" s="217"/>
      <c r="T407" s="217"/>
      <c r="U407" s="217"/>
      <c r="V407" s="155"/>
      <c r="W407" s="155"/>
    </row>
    <row r="408" spans="1:23" s="156" customFormat="1" x14ac:dyDescent="0.25">
      <c r="A408" s="113">
        <v>401</v>
      </c>
      <c r="B408" s="204"/>
      <c r="C408" s="157" t="s">
        <v>111</v>
      </c>
      <c r="D408" s="62"/>
      <c r="E408" s="153">
        <v>6</v>
      </c>
      <c r="F408" s="62" t="s">
        <v>132</v>
      </c>
      <c r="G408" s="62">
        <v>88</v>
      </c>
      <c r="H408" s="139">
        <f t="shared" si="30"/>
        <v>528</v>
      </c>
      <c r="I408" s="140"/>
      <c r="J408" s="217"/>
      <c r="K408" s="217"/>
      <c r="L408" s="217"/>
      <c r="M408" s="217"/>
      <c r="N408" s="217"/>
      <c r="O408" s="217"/>
      <c r="P408" s="217"/>
      <c r="Q408" s="217"/>
      <c r="R408" s="217"/>
      <c r="S408" s="217"/>
      <c r="T408" s="217"/>
      <c r="U408" s="217"/>
      <c r="V408" s="155"/>
      <c r="W408" s="155"/>
    </row>
    <row r="409" spans="1:23" s="156" customFormat="1" x14ac:dyDescent="0.25">
      <c r="A409" s="113">
        <v>402</v>
      </c>
      <c r="B409" s="204"/>
      <c r="C409" s="157" t="s">
        <v>195</v>
      </c>
      <c r="D409" s="62"/>
      <c r="E409" s="153">
        <v>1</v>
      </c>
      <c r="F409" s="62" t="s">
        <v>309</v>
      </c>
      <c r="G409" s="62">
        <v>49962</v>
      </c>
      <c r="H409" s="139">
        <f t="shared" si="30"/>
        <v>49962</v>
      </c>
      <c r="I409" s="140"/>
      <c r="J409" s="217"/>
      <c r="K409" s="217"/>
      <c r="L409" s="217"/>
      <c r="M409" s="217"/>
      <c r="N409" s="217"/>
      <c r="O409" s="217"/>
      <c r="P409" s="217"/>
      <c r="Q409" s="217"/>
      <c r="R409" s="217"/>
      <c r="S409" s="217"/>
      <c r="T409" s="217"/>
      <c r="U409" s="217"/>
      <c r="V409" s="155"/>
      <c r="W409" s="155"/>
    </row>
    <row r="410" spans="1:23" s="156" customFormat="1" x14ac:dyDescent="0.25">
      <c r="A410" s="113">
        <v>403</v>
      </c>
      <c r="B410" s="204"/>
      <c r="C410" s="157" t="s">
        <v>611</v>
      </c>
      <c r="D410" s="62"/>
      <c r="E410" s="153">
        <v>2</v>
      </c>
      <c r="F410" s="62" t="s">
        <v>129</v>
      </c>
      <c r="G410" s="62">
        <v>11725</v>
      </c>
      <c r="H410" s="139">
        <f t="shared" si="30"/>
        <v>23450</v>
      </c>
      <c r="I410" s="140"/>
      <c r="J410" s="217"/>
      <c r="K410" s="217"/>
      <c r="L410" s="217"/>
      <c r="M410" s="217"/>
      <c r="N410" s="217"/>
      <c r="O410" s="217"/>
      <c r="P410" s="217"/>
      <c r="Q410" s="217"/>
      <c r="R410" s="217"/>
      <c r="S410" s="217"/>
      <c r="T410" s="217"/>
      <c r="U410" s="217"/>
      <c r="V410" s="155"/>
      <c r="W410" s="155"/>
    </row>
    <row r="411" spans="1:23" s="156" customFormat="1" x14ac:dyDescent="0.25">
      <c r="A411" s="113">
        <v>404</v>
      </c>
      <c r="B411" s="204"/>
      <c r="C411" s="157" t="s">
        <v>184</v>
      </c>
      <c r="D411" s="62"/>
      <c r="E411" s="153">
        <v>1</v>
      </c>
      <c r="F411" s="62" t="s">
        <v>534</v>
      </c>
      <c r="G411" s="62">
        <v>12705</v>
      </c>
      <c r="H411" s="139">
        <f t="shared" si="30"/>
        <v>12705</v>
      </c>
      <c r="I411" s="140"/>
      <c r="J411" s="217"/>
      <c r="K411" s="217"/>
      <c r="L411" s="217"/>
      <c r="M411" s="217"/>
      <c r="N411" s="217"/>
      <c r="O411" s="217"/>
      <c r="P411" s="217"/>
      <c r="Q411" s="217"/>
      <c r="R411" s="217"/>
      <c r="S411" s="217"/>
      <c r="T411" s="217"/>
      <c r="U411" s="217"/>
      <c r="V411" s="155"/>
      <c r="W411" s="155"/>
    </row>
    <row r="412" spans="1:23" s="156" customFormat="1" x14ac:dyDescent="0.25">
      <c r="A412" s="113">
        <v>405</v>
      </c>
      <c r="B412" s="204"/>
      <c r="C412" s="157" t="s">
        <v>612</v>
      </c>
      <c r="D412" s="62"/>
      <c r="E412" s="153">
        <v>1</v>
      </c>
      <c r="F412" s="62" t="s">
        <v>129</v>
      </c>
      <c r="G412" s="62">
        <v>2500</v>
      </c>
      <c r="H412" s="139">
        <f t="shared" si="30"/>
        <v>2500</v>
      </c>
      <c r="I412" s="140"/>
      <c r="J412" s="217"/>
      <c r="K412" s="217"/>
      <c r="L412" s="217"/>
      <c r="M412" s="217"/>
      <c r="N412" s="217"/>
      <c r="O412" s="217"/>
      <c r="P412" s="217"/>
      <c r="Q412" s="217"/>
      <c r="R412" s="217"/>
      <c r="S412" s="217"/>
      <c r="T412" s="217"/>
      <c r="U412" s="217"/>
      <c r="V412" s="155"/>
      <c r="W412" s="155"/>
    </row>
    <row r="413" spans="1:23" s="156" customFormat="1" x14ac:dyDescent="0.25">
      <c r="A413" s="113">
        <v>406</v>
      </c>
      <c r="B413" s="204"/>
      <c r="C413" s="157" t="s">
        <v>613</v>
      </c>
      <c r="D413" s="62"/>
      <c r="E413" s="153">
        <v>2</v>
      </c>
      <c r="F413" s="62" t="s">
        <v>129</v>
      </c>
      <c r="G413" s="62">
        <v>6000</v>
      </c>
      <c r="H413" s="139">
        <f t="shared" si="30"/>
        <v>12000</v>
      </c>
      <c r="I413" s="140"/>
      <c r="J413" s="217"/>
      <c r="K413" s="217"/>
      <c r="L413" s="217"/>
      <c r="M413" s="217"/>
      <c r="N413" s="217"/>
      <c r="O413" s="217"/>
      <c r="P413" s="217"/>
      <c r="Q413" s="217"/>
      <c r="R413" s="217"/>
      <c r="S413" s="217"/>
      <c r="T413" s="217"/>
      <c r="U413" s="217"/>
      <c r="V413" s="155"/>
      <c r="W413" s="155"/>
    </row>
    <row r="414" spans="1:23" s="156" customFormat="1" x14ac:dyDescent="0.25">
      <c r="A414" s="113">
        <v>407</v>
      </c>
      <c r="B414" s="204"/>
      <c r="C414" s="157" t="s">
        <v>614</v>
      </c>
      <c r="D414" s="62"/>
      <c r="E414" s="153">
        <v>1</v>
      </c>
      <c r="F414" s="62" t="s">
        <v>129</v>
      </c>
      <c r="G414" s="62">
        <v>6075</v>
      </c>
      <c r="H414" s="139">
        <f t="shared" si="30"/>
        <v>6075</v>
      </c>
      <c r="I414" s="140"/>
      <c r="J414" s="217"/>
      <c r="K414" s="217"/>
      <c r="L414" s="217"/>
      <c r="M414" s="217"/>
      <c r="N414" s="217"/>
      <c r="O414" s="217"/>
      <c r="P414" s="217"/>
      <c r="Q414" s="217"/>
      <c r="R414" s="217"/>
      <c r="S414" s="217"/>
      <c r="T414" s="217"/>
      <c r="U414" s="217"/>
      <c r="V414" s="155"/>
      <c r="W414" s="155"/>
    </row>
    <row r="415" spans="1:23" s="156" customFormat="1" x14ac:dyDescent="0.25">
      <c r="A415" s="113">
        <v>408</v>
      </c>
      <c r="B415" s="204"/>
      <c r="C415" s="157" t="s">
        <v>615</v>
      </c>
      <c r="D415" s="62"/>
      <c r="E415" s="153">
        <v>2</v>
      </c>
      <c r="F415" s="62" t="s">
        <v>129</v>
      </c>
      <c r="G415" s="62">
        <v>1300</v>
      </c>
      <c r="H415" s="139">
        <f t="shared" si="30"/>
        <v>2600</v>
      </c>
      <c r="I415" s="140"/>
      <c r="J415" s="217"/>
      <c r="K415" s="217"/>
      <c r="L415" s="217"/>
      <c r="M415" s="217"/>
      <c r="N415" s="217"/>
      <c r="O415" s="217"/>
      <c r="P415" s="217"/>
      <c r="Q415" s="217"/>
      <c r="R415" s="217"/>
      <c r="S415" s="217"/>
      <c r="T415" s="217"/>
      <c r="U415" s="217"/>
      <c r="V415" s="155"/>
      <c r="W415" s="155"/>
    </row>
    <row r="416" spans="1:23" s="156" customFormat="1" x14ac:dyDescent="0.25">
      <c r="A416" s="113">
        <v>409</v>
      </c>
      <c r="B416" s="204"/>
      <c r="C416" s="157" t="s">
        <v>616</v>
      </c>
      <c r="D416" s="62"/>
      <c r="E416" s="153">
        <v>150</v>
      </c>
      <c r="F416" s="62" t="s">
        <v>129</v>
      </c>
      <c r="G416" s="62">
        <v>850</v>
      </c>
      <c r="H416" s="139">
        <f t="shared" si="30"/>
        <v>127500</v>
      </c>
      <c r="I416" s="140"/>
      <c r="J416" s="217"/>
      <c r="K416" s="217"/>
      <c r="L416" s="217"/>
      <c r="M416" s="217"/>
      <c r="N416" s="217"/>
      <c r="O416" s="217"/>
      <c r="P416" s="217"/>
      <c r="Q416" s="217"/>
      <c r="R416" s="217"/>
      <c r="S416" s="217"/>
      <c r="T416" s="217"/>
      <c r="U416" s="217"/>
      <c r="V416" s="155"/>
      <c r="W416" s="155"/>
    </row>
    <row r="417" spans="1:23" s="156" customFormat="1" x14ac:dyDescent="0.25">
      <c r="A417" s="113">
        <v>410</v>
      </c>
      <c r="B417" s="204"/>
      <c r="C417" s="157" t="s">
        <v>326</v>
      </c>
      <c r="D417" s="62"/>
      <c r="E417" s="153">
        <v>1</v>
      </c>
      <c r="F417" s="62" t="s">
        <v>129</v>
      </c>
      <c r="G417" s="62">
        <v>8500</v>
      </c>
      <c r="H417" s="139">
        <f t="shared" si="30"/>
        <v>8500</v>
      </c>
      <c r="I417" s="140"/>
      <c r="J417" s="217"/>
      <c r="K417" s="217"/>
      <c r="L417" s="217"/>
      <c r="M417" s="217"/>
      <c r="N417" s="217"/>
      <c r="O417" s="217"/>
      <c r="P417" s="217"/>
      <c r="Q417" s="217"/>
      <c r="R417" s="217"/>
      <c r="S417" s="217"/>
      <c r="T417" s="217"/>
      <c r="U417" s="217"/>
      <c r="V417" s="155"/>
      <c r="W417" s="155"/>
    </row>
    <row r="418" spans="1:23" s="156" customFormat="1" x14ac:dyDescent="0.25">
      <c r="A418" s="113">
        <v>411</v>
      </c>
      <c r="B418" s="204"/>
      <c r="C418" s="157" t="s">
        <v>617</v>
      </c>
      <c r="D418" s="62"/>
      <c r="E418" s="153">
        <v>1</v>
      </c>
      <c r="F418" s="62" t="s">
        <v>129</v>
      </c>
      <c r="G418" s="62">
        <v>7500</v>
      </c>
      <c r="H418" s="139">
        <f t="shared" si="30"/>
        <v>7500</v>
      </c>
      <c r="I418" s="140"/>
      <c r="J418" s="217"/>
      <c r="K418" s="217"/>
      <c r="L418" s="217"/>
      <c r="M418" s="217"/>
      <c r="N418" s="217"/>
      <c r="O418" s="217"/>
      <c r="P418" s="217"/>
      <c r="Q418" s="217"/>
      <c r="R418" s="217"/>
      <c r="S418" s="217"/>
      <c r="T418" s="217"/>
      <c r="U418" s="217"/>
      <c r="V418" s="155"/>
      <c r="W418" s="155"/>
    </row>
    <row r="419" spans="1:23" s="156" customFormat="1" x14ac:dyDescent="0.25">
      <c r="A419" s="113">
        <v>412</v>
      </c>
      <c r="B419" s="204"/>
      <c r="C419" s="157" t="s">
        <v>618</v>
      </c>
      <c r="D419" s="62"/>
      <c r="E419" s="153">
        <v>1</v>
      </c>
      <c r="F419" s="62" t="s">
        <v>129</v>
      </c>
      <c r="G419" s="62">
        <v>14500</v>
      </c>
      <c r="H419" s="139">
        <f t="shared" si="30"/>
        <v>14500</v>
      </c>
      <c r="I419" s="140"/>
      <c r="J419" s="217"/>
      <c r="K419" s="217"/>
      <c r="L419" s="217"/>
      <c r="M419" s="217"/>
      <c r="N419" s="217"/>
      <c r="O419" s="217"/>
      <c r="P419" s="217"/>
      <c r="Q419" s="217"/>
      <c r="R419" s="217"/>
      <c r="S419" s="217"/>
      <c r="T419" s="217"/>
      <c r="U419" s="217"/>
      <c r="V419" s="155"/>
      <c r="W419" s="155"/>
    </row>
    <row r="420" spans="1:23" s="156" customFormat="1" x14ac:dyDescent="0.25">
      <c r="A420" s="113">
        <v>413</v>
      </c>
      <c r="B420" s="204"/>
      <c r="C420" s="157" t="s">
        <v>619</v>
      </c>
      <c r="D420" s="62"/>
      <c r="E420" s="153">
        <v>1</v>
      </c>
      <c r="F420" s="62" t="s">
        <v>129</v>
      </c>
      <c r="G420" s="62">
        <v>4500</v>
      </c>
      <c r="H420" s="139">
        <f t="shared" si="30"/>
        <v>4500</v>
      </c>
      <c r="I420" s="140"/>
      <c r="J420" s="217"/>
      <c r="K420" s="217"/>
      <c r="L420" s="217"/>
      <c r="M420" s="217"/>
      <c r="N420" s="217"/>
      <c r="O420" s="217"/>
      <c r="P420" s="217"/>
      <c r="Q420" s="217"/>
      <c r="R420" s="217"/>
      <c r="S420" s="217"/>
      <c r="T420" s="217"/>
      <c r="U420" s="217"/>
      <c r="V420" s="155"/>
      <c r="W420" s="155"/>
    </row>
    <row r="421" spans="1:23" s="156" customFormat="1" x14ac:dyDescent="0.25">
      <c r="A421" s="113">
        <v>414</v>
      </c>
      <c r="B421" s="204"/>
      <c r="C421" s="157" t="s">
        <v>696</v>
      </c>
      <c r="D421" s="62"/>
      <c r="E421" s="153">
        <v>150</v>
      </c>
      <c r="F421" s="62" t="s">
        <v>135</v>
      </c>
      <c r="G421" s="62">
        <v>150</v>
      </c>
      <c r="H421" s="139">
        <f t="shared" si="30"/>
        <v>22500</v>
      </c>
      <c r="I421" s="140"/>
      <c r="J421" s="217"/>
      <c r="K421" s="217"/>
      <c r="L421" s="217"/>
      <c r="M421" s="217"/>
      <c r="N421" s="217"/>
      <c r="O421" s="217"/>
      <c r="P421" s="217"/>
      <c r="Q421" s="217"/>
      <c r="R421" s="217"/>
      <c r="S421" s="217"/>
      <c r="T421" s="217"/>
      <c r="U421" s="217"/>
      <c r="V421" s="155"/>
      <c r="W421" s="155"/>
    </row>
    <row r="422" spans="1:23" s="156" customFormat="1" x14ac:dyDescent="0.25">
      <c r="A422" s="113">
        <v>415</v>
      </c>
      <c r="B422" s="204"/>
      <c r="C422" s="157" t="s">
        <v>697</v>
      </c>
      <c r="D422" s="62"/>
      <c r="E422" s="153">
        <v>150</v>
      </c>
      <c r="F422" s="62" t="s">
        <v>135</v>
      </c>
      <c r="G422" s="62">
        <v>120</v>
      </c>
      <c r="H422" s="139">
        <f t="shared" si="30"/>
        <v>18000</v>
      </c>
      <c r="I422" s="140"/>
      <c r="J422" s="217"/>
      <c r="K422" s="217"/>
      <c r="L422" s="217"/>
      <c r="M422" s="217"/>
      <c r="N422" s="217"/>
      <c r="O422" s="217"/>
      <c r="P422" s="217"/>
      <c r="Q422" s="217"/>
      <c r="R422" s="217"/>
      <c r="S422" s="217"/>
      <c r="T422" s="217"/>
      <c r="U422" s="217"/>
      <c r="V422" s="155"/>
      <c r="W422" s="155"/>
    </row>
    <row r="423" spans="1:23" s="156" customFormat="1" x14ac:dyDescent="0.25">
      <c r="A423" s="113">
        <v>416</v>
      </c>
      <c r="B423" s="204"/>
      <c r="C423" s="157" t="s">
        <v>629</v>
      </c>
      <c r="D423" s="62"/>
      <c r="E423" s="153">
        <v>150</v>
      </c>
      <c r="F423" s="62" t="s">
        <v>135</v>
      </c>
      <c r="G423" s="62">
        <v>180</v>
      </c>
      <c r="H423" s="139">
        <f t="shared" si="30"/>
        <v>27000</v>
      </c>
      <c r="I423" s="140"/>
      <c r="J423" s="217"/>
      <c r="K423" s="217"/>
      <c r="L423" s="217"/>
      <c r="M423" s="217"/>
      <c r="N423" s="217"/>
      <c r="O423" s="217"/>
      <c r="P423" s="217"/>
      <c r="Q423" s="217"/>
      <c r="R423" s="217"/>
      <c r="S423" s="217"/>
      <c r="T423" s="217"/>
      <c r="U423" s="217"/>
      <c r="V423" s="155"/>
      <c r="W423" s="155"/>
    </row>
    <row r="424" spans="1:23" s="156" customFormat="1" x14ac:dyDescent="0.25">
      <c r="A424" s="113">
        <v>417</v>
      </c>
      <c r="B424" s="204"/>
      <c r="C424" s="157" t="s">
        <v>698</v>
      </c>
      <c r="D424" s="62"/>
      <c r="E424" s="153">
        <v>150</v>
      </c>
      <c r="F424" s="62" t="s">
        <v>135</v>
      </c>
      <c r="G424" s="62">
        <v>120</v>
      </c>
      <c r="H424" s="139">
        <f t="shared" si="30"/>
        <v>18000</v>
      </c>
      <c r="I424" s="140"/>
      <c r="J424" s="217"/>
      <c r="K424" s="217"/>
      <c r="L424" s="217"/>
      <c r="M424" s="217"/>
      <c r="N424" s="217"/>
      <c r="O424" s="217"/>
      <c r="P424" s="217"/>
      <c r="Q424" s="217"/>
      <c r="R424" s="217"/>
      <c r="S424" s="217"/>
      <c r="T424" s="217"/>
      <c r="U424" s="217"/>
      <c r="V424" s="155"/>
      <c r="W424" s="155"/>
    </row>
    <row r="425" spans="1:23" s="156" customFormat="1" x14ac:dyDescent="0.25">
      <c r="A425" s="113">
        <v>418</v>
      </c>
      <c r="B425" s="204"/>
      <c r="C425" s="157" t="s">
        <v>632</v>
      </c>
      <c r="D425" s="62"/>
      <c r="E425" s="153">
        <v>210</v>
      </c>
      <c r="F425" s="62" t="s">
        <v>135</v>
      </c>
      <c r="G425" s="62">
        <v>350</v>
      </c>
      <c r="H425" s="139">
        <f t="shared" si="30"/>
        <v>73500</v>
      </c>
      <c r="I425" s="140"/>
      <c r="J425" s="217"/>
      <c r="K425" s="217"/>
      <c r="L425" s="217"/>
      <c r="M425" s="217"/>
      <c r="N425" s="217"/>
      <c r="O425" s="217"/>
      <c r="P425" s="217"/>
      <c r="Q425" s="217"/>
      <c r="R425" s="217"/>
      <c r="S425" s="217"/>
      <c r="T425" s="217"/>
      <c r="U425" s="217"/>
      <c r="V425" s="155"/>
      <c r="W425" s="155"/>
    </row>
    <row r="426" spans="1:23" s="156" customFormat="1" x14ac:dyDescent="0.25">
      <c r="A426" s="113">
        <v>419</v>
      </c>
      <c r="B426" s="163" t="s">
        <v>99</v>
      </c>
      <c r="C426" s="158" t="s">
        <v>699</v>
      </c>
      <c r="D426" s="160" t="s">
        <v>540</v>
      </c>
      <c r="E426" s="159">
        <v>2</v>
      </c>
      <c r="F426" s="160"/>
      <c r="G426" s="160">
        <f>SUM(H427:H435)</f>
        <v>200000</v>
      </c>
      <c r="H426" s="161">
        <f>G426*E426</f>
        <v>400000</v>
      </c>
      <c r="I426" s="165" t="s">
        <v>40</v>
      </c>
      <c r="J426" s="216"/>
      <c r="K426" s="206"/>
      <c r="L426" s="216"/>
      <c r="M426" s="206">
        <v>1</v>
      </c>
      <c r="N426" s="216"/>
      <c r="O426" s="216"/>
      <c r="P426" s="206"/>
      <c r="Q426" s="216"/>
      <c r="R426" s="216"/>
      <c r="S426" s="206">
        <v>1</v>
      </c>
      <c r="T426" s="216"/>
      <c r="U426" s="216"/>
      <c r="V426" s="155"/>
      <c r="W426" s="155"/>
    </row>
    <row r="427" spans="1:23" s="156" customFormat="1" x14ac:dyDescent="0.25">
      <c r="A427" s="113">
        <v>420</v>
      </c>
      <c r="B427" s="204"/>
      <c r="C427" s="59" t="s">
        <v>195</v>
      </c>
      <c r="D427" s="62"/>
      <c r="E427" s="153">
        <v>2</v>
      </c>
      <c r="F427" s="62" t="s">
        <v>129</v>
      </c>
      <c r="G427" s="62">
        <v>14999</v>
      </c>
      <c r="H427" s="139">
        <f>G427*E427</f>
        <v>29998</v>
      </c>
      <c r="I427" s="140"/>
      <c r="J427" s="217"/>
      <c r="K427" s="217"/>
      <c r="L427" s="217"/>
      <c r="M427" s="217"/>
      <c r="N427" s="217"/>
      <c r="O427" s="217"/>
      <c r="P427" s="217"/>
      <c r="Q427" s="217"/>
      <c r="R427" s="217"/>
      <c r="S427" s="217"/>
      <c r="T427" s="217"/>
      <c r="U427" s="217"/>
      <c r="V427" s="155"/>
      <c r="W427" s="155"/>
    </row>
    <row r="428" spans="1:23" s="156" customFormat="1" x14ac:dyDescent="0.25">
      <c r="A428" s="113">
        <v>421</v>
      </c>
      <c r="B428" s="204"/>
      <c r="C428" s="59" t="s">
        <v>700</v>
      </c>
      <c r="D428" s="62"/>
      <c r="E428" s="153">
        <v>3</v>
      </c>
      <c r="F428" s="62" t="s">
        <v>129</v>
      </c>
      <c r="G428" s="62">
        <v>8000</v>
      </c>
      <c r="H428" s="139">
        <f t="shared" ref="H428:H435" si="31">G428*E428</f>
        <v>24000</v>
      </c>
      <c r="I428" s="140"/>
      <c r="J428" s="217"/>
      <c r="K428" s="217"/>
      <c r="L428" s="217"/>
      <c r="M428" s="217"/>
      <c r="N428" s="217"/>
      <c r="O428" s="217"/>
      <c r="P428" s="217"/>
      <c r="Q428" s="217"/>
      <c r="R428" s="217"/>
      <c r="S428" s="217"/>
      <c r="T428" s="217"/>
      <c r="U428" s="217"/>
      <c r="V428" s="155"/>
      <c r="W428" s="155"/>
    </row>
    <row r="429" spans="1:23" s="156" customFormat="1" ht="12.75" customHeight="1" x14ac:dyDescent="0.25">
      <c r="A429" s="113">
        <v>422</v>
      </c>
      <c r="B429" s="204"/>
      <c r="C429" s="59" t="s">
        <v>678</v>
      </c>
      <c r="D429" s="62"/>
      <c r="E429" s="153">
        <v>3</v>
      </c>
      <c r="F429" s="62" t="s">
        <v>129</v>
      </c>
      <c r="G429" s="62">
        <v>5000</v>
      </c>
      <c r="H429" s="139">
        <f t="shared" si="31"/>
        <v>15000</v>
      </c>
      <c r="I429" s="140"/>
      <c r="J429" s="217"/>
      <c r="K429" s="217"/>
      <c r="L429" s="217"/>
      <c r="M429" s="217"/>
      <c r="N429" s="217"/>
      <c r="O429" s="217"/>
      <c r="P429" s="217"/>
      <c r="Q429" s="217"/>
      <c r="R429" s="217"/>
      <c r="S429" s="217"/>
      <c r="T429" s="217"/>
      <c r="U429" s="217"/>
      <c r="V429" s="155"/>
      <c r="W429" s="155"/>
    </row>
    <row r="430" spans="1:23" s="156" customFormat="1" x14ac:dyDescent="0.25">
      <c r="A430" s="113">
        <v>423</v>
      </c>
      <c r="B430" s="204"/>
      <c r="C430" s="59" t="s">
        <v>614</v>
      </c>
      <c r="D430" s="62"/>
      <c r="E430" s="153">
        <v>3</v>
      </c>
      <c r="F430" s="62" t="s">
        <v>129</v>
      </c>
      <c r="G430" s="62">
        <v>6200</v>
      </c>
      <c r="H430" s="139">
        <f t="shared" si="31"/>
        <v>18600</v>
      </c>
      <c r="I430" s="140"/>
      <c r="J430" s="217"/>
      <c r="K430" s="217"/>
      <c r="L430" s="217"/>
      <c r="M430" s="217"/>
      <c r="N430" s="217"/>
      <c r="O430" s="217"/>
      <c r="P430" s="217"/>
      <c r="Q430" s="217"/>
      <c r="R430" s="217"/>
      <c r="S430" s="217"/>
      <c r="T430" s="217"/>
      <c r="U430" s="217"/>
      <c r="V430" s="155"/>
      <c r="W430" s="155"/>
    </row>
    <row r="431" spans="1:23" s="156" customFormat="1" x14ac:dyDescent="0.25">
      <c r="A431" s="113">
        <v>424</v>
      </c>
      <c r="B431" s="204"/>
      <c r="C431" s="59" t="s">
        <v>701</v>
      </c>
      <c r="D431" s="62"/>
      <c r="E431" s="153">
        <v>4</v>
      </c>
      <c r="F431" s="62" t="s">
        <v>129</v>
      </c>
      <c r="G431" s="62">
        <v>1650.5</v>
      </c>
      <c r="H431" s="139">
        <f t="shared" si="31"/>
        <v>6602</v>
      </c>
      <c r="I431" s="140"/>
      <c r="J431" s="217"/>
      <c r="K431" s="217"/>
      <c r="L431" s="217"/>
      <c r="M431" s="217"/>
      <c r="N431" s="217"/>
      <c r="O431" s="217"/>
      <c r="P431" s="217"/>
      <c r="Q431" s="217"/>
      <c r="R431" s="217"/>
      <c r="S431" s="217"/>
      <c r="T431" s="217"/>
      <c r="U431" s="217"/>
      <c r="V431" s="155"/>
      <c r="W431" s="155"/>
    </row>
    <row r="432" spans="1:23" s="156" customFormat="1" x14ac:dyDescent="0.25">
      <c r="A432" s="113">
        <v>425</v>
      </c>
      <c r="B432" s="204"/>
      <c r="C432" s="59" t="s">
        <v>326</v>
      </c>
      <c r="D432" s="62"/>
      <c r="E432" s="153">
        <v>2</v>
      </c>
      <c r="F432" s="62" t="s">
        <v>129</v>
      </c>
      <c r="G432" s="62">
        <v>8500</v>
      </c>
      <c r="H432" s="139">
        <f t="shared" si="31"/>
        <v>17000</v>
      </c>
      <c r="I432" s="140"/>
      <c r="J432" s="217"/>
      <c r="K432" s="217"/>
      <c r="L432" s="217"/>
      <c r="M432" s="217"/>
      <c r="N432" s="217"/>
      <c r="O432" s="217"/>
      <c r="P432" s="217"/>
      <c r="Q432" s="217"/>
      <c r="R432" s="217"/>
      <c r="S432" s="217"/>
      <c r="T432" s="217"/>
      <c r="U432" s="217"/>
      <c r="V432" s="155"/>
      <c r="W432" s="155"/>
    </row>
    <row r="433" spans="1:23" s="156" customFormat="1" x14ac:dyDescent="0.25">
      <c r="A433" s="113">
        <v>426</v>
      </c>
      <c r="B433" s="204"/>
      <c r="C433" s="59" t="s">
        <v>702</v>
      </c>
      <c r="D433" s="62"/>
      <c r="E433" s="153">
        <v>2</v>
      </c>
      <c r="F433" s="62" t="s">
        <v>129</v>
      </c>
      <c r="G433" s="62">
        <v>10900</v>
      </c>
      <c r="H433" s="139">
        <f t="shared" si="31"/>
        <v>21800</v>
      </c>
      <c r="I433" s="140"/>
      <c r="J433" s="217"/>
      <c r="K433" s="217"/>
      <c r="L433" s="217"/>
      <c r="M433" s="217"/>
      <c r="N433" s="217"/>
      <c r="O433" s="217"/>
      <c r="P433" s="217"/>
      <c r="Q433" s="217"/>
      <c r="R433" s="217"/>
      <c r="S433" s="217"/>
      <c r="T433" s="217"/>
      <c r="U433" s="217"/>
      <c r="V433" s="155"/>
      <c r="W433" s="155"/>
    </row>
    <row r="434" spans="1:23" s="156" customFormat="1" x14ac:dyDescent="0.25">
      <c r="A434" s="113">
        <v>427</v>
      </c>
      <c r="B434" s="204"/>
      <c r="C434" s="59" t="s">
        <v>703</v>
      </c>
      <c r="D434" s="62"/>
      <c r="E434" s="153">
        <v>2</v>
      </c>
      <c r="F434" s="62" t="s">
        <v>129</v>
      </c>
      <c r="G434" s="62">
        <v>4500</v>
      </c>
      <c r="H434" s="139">
        <f t="shared" si="31"/>
        <v>9000</v>
      </c>
      <c r="I434" s="140"/>
      <c r="J434" s="217"/>
      <c r="K434" s="217"/>
      <c r="L434" s="217"/>
      <c r="M434" s="217"/>
      <c r="N434" s="217"/>
      <c r="O434" s="217"/>
      <c r="P434" s="217"/>
      <c r="Q434" s="217"/>
      <c r="R434" s="217"/>
      <c r="S434" s="217"/>
      <c r="T434" s="217"/>
      <c r="U434" s="217"/>
      <c r="V434" s="155"/>
      <c r="W434" s="155"/>
    </row>
    <row r="435" spans="1:23" s="156" customFormat="1" x14ac:dyDescent="0.25">
      <c r="A435" s="113">
        <v>428</v>
      </c>
      <c r="B435" s="204"/>
      <c r="C435" s="59" t="s">
        <v>618</v>
      </c>
      <c r="D435" s="62"/>
      <c r="E435" s="153">
        <v>4</v>
      </c>
      <c r="F435" s="62" t="s">
        <v>129</v>
      </c>
      <c r="G435" s="62">
        <v>14500</v>
      </c>
      <c r="H435" s="139">
        <f t="shared" si="31"/>
        <v>58000</v>
      </c>
      <c r="I435" s="140"/>
      <c r="J435" s="217"/>
      <c r="K435" s="217"/>
      <c r="L435" s="217"/>
      <c r="M435" s="217"/>
      <c r="N435" s="217"/>
      <c r="O435" s="217"/>
      <c r="P435" s="217"/>
      <c r="Q435" s="217"/>
      <c r="R435" s="217"/>
      <c r="S435" s="217"/>
      <c r="T435" s="217"/>
      <c r="U435" s="217"/>
      <c r="V435" s="155"/>
      <c r="W435" s="155"/>
    </row>
    <row r="436" spans="1:23" s="156" customFormat="1" x14ac:dyDescent="0.25">
      <c r="A436" s="113">
        <v>429</v>
      </c>
      <c r="B436" s="203" t="s">
        <v>708</v>
      </c>
      <c r="C436" s="167" t="s">
        <v>947</v>
      </c>
      <c r="D436" s="169"/>
      <c r="E436" s="168"/>
      <c r="F436" s="169"/>
      <c r="G436" s="169"/>
      <c r="H436" s="170">
        <f>H437+H592+H653+H740+H770+H784+H816</f>
        <v>8124940.7200000007</v>
      </c>
      <c r="I436" s="172" t="s">
        <v>40</v>
      </c>
      <c r="J436" s="219"/>
      <c r="K436" s="220">
        <f>SUM(K437:K818)</f>
        <v>26</v>
      </c>
      <c r="L436" s="220"/>
      <c r="M436" s="220">
        <f t="shared" ref="M436:Q436" si="32">SUM(M437:M815)</f>
        <v>2</v>
      </c>
      <c r="N436" s="220">
        <f t="shared" si="32"/>
        <v>2</v>
      </c>
      <c r="O436" s="220">
        <f t="shared" si="32"/>
        <v>2</v>
      </c>
      <c r="P436" s="220">
        <f t="shared" si="32"/>
        <v>2</v>
      </c>
      <c r="Q436" s="220">
        <f t="shared" si="32"/>
        <v>2</v>
      </c>
      <c r="R436" s="220">
        <f>SUM(R437:R815)</f>
        <v>2</v>
      </c>
      <c r="S436" s="220">
        <f t="shared" ref="S436" si="33">SUM(S437:S815)</f>
        <v>1</v>
      </c>
      <c r="T436" s="220"/>
      <c r="U436" s="219"/>
      <c r="V436" s="155"/>
      <c r="W436" s="155"/>
    </row>
    <row r="437" spans="1:23" s="156" customFormat="1" ht="25.5" x14ac:dyDescent="0.25">
      <c r="A437" s="113">
        <v>430</v>
      </c>
      <c r="B437" s="163" t="s">
        <v>708</v>
      </c>
      <c r="C437" s="158" t="s">
        <v>709</v>
      </c>
      <c r="D437" s="160" t="s">
        <v>540</v>
      </c>
      <c r="E437" s="159"/>
      <c r="F437" s="160"/>
      <c r="G437" s="160">
        <v>164585.47</v>
      </c>
      <c r="H437" s="161">
        <f>H438+H450+H462+H474+H486+H498+H510+H522+H534+H546+H558+H578+H591</f>
        <v>1810440.12</v>
      </c>
      <c r="I437" s="165" t="s">
        <v>40</v>
      </c>
      <c r="J437" s="216"/>
      <c r="K437" s="206"/>
      <c r="L437" s="216"/>
      <c r="M437" s="206">
        <v>1</v>
      </c>
      <c r="N437" s="206">
        <v>2</v>
      </c>
      <c r="O437" s="206">
        <v>2</v>
      </c>
      <c r="P437" s="206">
        <v>2</v>
      </c>
      <c r="Q437" s="206">
        <v>2</v>
      </c>
      <c r="R437" s="206">
        <v>2</v>
      </c>
      <c r="S437" s="206"/>
      <c r="T437" s="216"/>
      <c r="U437" s="216"/>
      <c r="V437" s="155"/>
      <c r="W437" s="155"/>
    </row>
    <row r="438" spans="1:23" s="156" customFormat="1" x14ac:dyDescent="0.25">
      <c r="A438" s="113">
        <v>431</v>
      </c>
      <c r="B438" s="204" t="s">
        <v>708</v>
      </c>
      <c r="C438" s="152" t="s">
        <v>883</v>
      </c>
      <c r="D438" s="62"/>
      <c r="E438" s="153"/>
      <c r="F438" s="62"/>
      <c r="G438" s="62"/>
      <c r="H438" s="140">
        <f>SUM(H439:H449)</f>
        <v>89645</v>
      </c>
      <c r="I438" s="140"/>
      <c r="J438" s="217"/>
      <c r="K438" s="217"/>
      <c r="L438" s="217"/>
      <c r="M438" s="217"/>
      <c r="N438" s="217"/>
      <c r="O438" s="217"/>
      <c r="P438" s="217"/>
      <c r="Q438" s="217"/>
      <c r="R438" s="217"/>
      <c r="S438" s="217"/>
      <c r="T438" s="217"/>
      <c r="U438" s="217"/>
      <c r="V438" s="155"/>
      <c r="W438" s="155"/>
    </row>
    <row r="439" spans="1:23" s="156" customFormat="1" x14ac:dyDescent="0.25">
      <c r="A439" s="113">
        <v>432</v>
      </c>
      <c r="B439" s="204"/>
      <c r="C439" s="157" t="s">
        <v>250</v>
      </c>
      <c r="D439" s="62"/>
      <c r="E439" s="153">
        <v>55</v>
      </c>
      <c r="F439" s="62" t="s">
        <v>135</v>
      </c>
      <c r="G439" s="62">
        <v>250</v>
      </c>
      <c r="H439" s="139">
        <f>G439*E439</f>
        <v>13750</v>
      </c>
      <c r="I439" s="140"/>
      <c r="J439" s="217"/>
      <c r="K439" s="217"/>
      <c r="L439" s="217"/>
      <c r="M439" s="217"/>
      <c r="N439" s="217"/>
      <c r="O439" s="217"/>
      <c r="P439" s="217"/>
      <c r="Q439" s="217"/>
      <c r="R439" s="217"/>
      <c r="S439" s="217"/>
      <c r="T439" s="217"/>
      <c r="U439" s="217"/>
      <c r="V439" s="155"/>
      <c r="W439" s="155"/>
    </row>
    <row r="440" spans="1:23" s="156" customFormat="1" x14ac:dyDescent="0.25">
      <c r="A440" s="113">
        <v>433</v>
      </c>
      <c r="B440" s="204"/>
      <c r="C440" s="157" t="s">
        <v>128</v>
      </c>
      <c r="D440" s="62"/>
      <c r="E440" s="153">
        <v>55</v>
      </c>
      <c r="F440" s="62" t="s">
        <v>135</v>
      </c>
      <c r="G440" s="62">
        <v>175</v>
      </c>
      <c r="H440" s="139">
        <f t="shared" ref="H440:H444" si="34">G440*E440</f>
        <v>9625</v>
      </c>
      <c r="I440" s="140"/>
      <c r="J440" s="217"/>
      <c r="K440" s="217"/>
      <c r="L440" s="217"/>
      <c r="M440" s="217"/>
      <c r="N440" s="217"/>
      <c r="O440" s="217"/>
      <c r="P440" s="217"/>
      <c r="Q440" s="217"/>
      <c r="R440" s="217"/>
      <c r="S440" s="217"/>
      <c r="T440" s="217"/>
      <c r="U440" s="217"/>
      <c r="V440" s="155"/>
      <c r="W440" s="155"/>
    </row>
    <row r="441" spans="1:23" s="156" customFormat="1" x14ac:dyDescent="0.25">
      <c r="A441" s="113">
        <v>434</v>
      </c>
      <c r="B441" s="204"/>
      <c r="C441" s="157" t="s">
        <v>189</v>
      </c>
      <c r="D441" s="62"/>
      <c r="E441" s="153">
        <v>55</v>
      </c>
      <c r="F441" s="62" t="s">
        <v>135</v>
      </c>
      <c r="G441" s="62">
        <v>300</v>
      </c>
      <c r="H441" s="139">
        <f t="shared" si="34"/>
        <v>16500</v>
      </c>
      <c r="I441" s="140"/>
      <c r="J441" s="217"/>
      <c r="K441" s="217"/>
      <c r="L441" s="217"/>
      <c r="M441" s="217"/>
      <c r="N441" s="217"/>
      <c r="O441" s="217"/>
      <c r="P441" s="217"/>
      <c r="Q441" s="217"/>
      <c r="R441" s="217"/>
      <c r="S441" s="217"/>
      <c r="T441" s="217"/>
      <c r="U441" s="217"/>
      <c r="V441" s="155"/>
      <c r="W441" s="155"/>
    </row>
    <row r="442" spans="1:23" s="156" customFormat="1" x14ac:dyDescent="0.25">
      <c r="A442" s="113">
        <v>435</v>
      </c>
      <c r="B442" s="204"/>
      <c r="C442" s="157" t="s">
        <v>122</v>
      </c>
      <c r="D442" s="62"/>
      <c r="E442" s="153">
        <v>55</v>
      </c>
      <c r="F442" s="62" t="s">
        <v>135</v>
      </c>
      <c r="G442" s="62">
        <v>175</v>
      </c>
      <c r="H442" s="139">
        <f t="shared" si="34"/>
        <v>9625</v>
      </c>
      <c r="I442" s="140"/>
      <c r="J442" s="217"/>
      <c r="K442" s="217"/>
      <c r="L442" s="217"/>
      <c r="M442" s="217"/>
      <c r="N442" s="217"/>
      <c r="O442" s="217"/>
      <c r="P442" s="217"/>
      <c r="Q442" s="217"/>
      <c r="R442" s="217"/>
      <c r="S442" s="217"/>
      <c r="T442" s="217"/>
      <c r="U442" s="217"/>
      <c r="V442" s="155"/>
      <c r="W442" s="155"/>
    </row>
    <row r="443" spans="1:23" s="156" customFormat="1" x14ac:dyDescent="0.25">
      <c r="A443" s="113">
        <v>436</v>
      </c>
      <c r="B443" s="204"/>
      <c r="C443" s="157" t="s">
        <v>140</v>
      </c>
      <c r="D443" s="62"/>
      <c r="E443" s="153">
        <v>55</v>
      </c>
      <c r="F443" s="62" t="s">
        <v>135</v>
      </c>
      <c r="G443" s="62">
        <v>300</v>
      </c>
      <c r="H443" s="139">
        <f t="shared" si="34"/>
        <v>16500</v>
      </c>
      <c r="I443" s="140"/>
      <c r="J443" s="217"/>
      <c r="K443" s="217"/>
      <c r="L443" s="217"/>
      <c r="M443" s="217"/>
      <c r="N443" s="217"/>
      <c r="O443" s="217"/>
      <c r="P443" s="217"/>
      <c r="Q443" s="217"/>
      <c r="R443" s="217"/>
      <c r="S443" s="217"/>
      <c r="T443" s="217"/>
      <c r="U443" s="217"/>
      <c r="V443" s="155"/>
      <c r="W443" s="155"/>
    </row>
    <row r="444" spans="1:23" s="156" customFormat="1" x14ac:dyDescent="0.25">
      <c r="A444" s="113">
        <v>437</v>
      </c>
      <c r="B444" s="204"/>
      <c r="C444" s="157" t="s">
        <v>174</v>
      </c>
      <c r="D444" s="62"/>
      <c r="E444" s="153">
        <v>55</v>
      </c>
      <c r="F444" s="62" t="s">
        <v>135</v>
      </c>
      <c r="G444" s="62">
        <v>300</v>
      </c>
      <c r="H444" s="139">
        <f t="shared" si="34"/>
        <v>16500</v>
      </c>
      <c r="I444" s="140"/>
      <c r="J444" s="217"/>
      <c r="K444" s="217"/>
      <c r="L444" s="217"/>
      <c r="M444" s="217"/>
      <c r="N444" s="217"/>
      <c r="O444" s="217"/>
      <c r="P444" s="217"/>
      <c r="Q444" s="217"/>
      <c r="R444" s="217"/>
      <c r="S444" s="217"/>
      <c r="T444" s="217"/>
      <c r="U444" s="217"/>
      <c r="V444" s="155"/>
      <c r="W444" s="155"/>
    </row>
    <row r="445" spans="1:23" s="156" customFormat="1" x14ac:dyDescent="0.25">
      <c r="A445" s="113">
        <v>438</v>
      </c>
      <c r="B445" s="204"/>
      <c r="C445" s="157" t="s">
        <v>251</v>
      </c>
      <c r="D445" s="62"/>
      <c r="E445" s="153">
        <v>1</v>
      </c>
      <c r="F445" s="62" t="s">
        <v>131</v>
      </c>
      <c r="G445" s="62">
        <v>1550</v>
      </c>
      <c r="H445" s="139">
        <f>G445*E445</f>
        <v>1550</v>
      </c>
      <c r="I445" s="140"/>
      <c r="J445" s="217"/>
      <c r="K445" s="217"/>
      <c r="L445" s="217"/>
      <c r="M445" s="217"/>
      <c r="N445" s="217"/>
      <c r="O445" s="217"/>
      <c r="P445" s="217"/>
      <c r="Q445" s="217"/>
      <c r="R445" s="217"/>
      <c r="S445" s="217"/>
      <c r="T445" s="217"/>
      <c r="U445" s="217"/>
      <c r="V445" s="155"/>
      <c r="W445" s="155"/>
    </row>
    <row r="446" spans="1:23" s="156" customFormat="1" x14ac:dyDescent="0.25">
      <c r="A446" s="113">
        <v>439</v>
      </c>
      <c r="B446" s="204"/>
      <c r="C446" s="157" t="s">
        <v>252</v>
      </c>
      <c r="D446" s="62"/>
      <c r="E446" s="153">
        <v>1</v>
      </c>
      <c r="F446" s="62" t="s">
        <v>131</v>
      </c>
      <c r="G446" s="62">
        <v>2850</v>
      </c>
      <c r="H446" s="139">
        <f t="shared" ref="H446:H449" si="35">G446*E446</f>
        <v>2850</v>
      </c>
      <c r="I446" s="140"/>
      <c r="J446" s="217"/>
      <c r="K446" s="217"/>
      <c r="L446" s="217"/>
      <c r="M446" s="217"/>
      <c r="N446" s="217"/>
      <c r="O446" s="217"/>
      <c r="P446" s="217"/>
      <c r="Q446" s="217"/>
      <c r="R446" s="217"/>
      <c r="S446" s="217"/>
      <c r="T446" s="217"/>
      <c r="U446" s="217"/>
      <c r="V446" s="155"/>
      <c r="W446" s="155"/>
    </row>
    <row r="447" spans="1:23" s="156" customFormat="1" x14ac:dyDescent="0.25">
      <c r="A447" s="113">
        <v>440</v>
      </c>
      <c r="B447" s="204"/>
      <c r="C447" s="157" t="s">
        <v>254</v>
      </c>
      <c r="D447" s="62"/>
      <c r="E447" s="153">
        <v>6</v>
      </c>
      <c r="F447" s="62" t="s">
        <v>707</v>
      </c>
      <c r="G447" s="62">
        <v>120</v>
      </c>
      <c r="H447" s="139">
        <f t="shared" si="35"/>
        <v>720</v>
      </c>
      <c r="I447" s="140"/>
      <c r="J447" s="217"/>
      <c r="K447" s="217"/>
      <c r="L447" s="217"/>
      <c r="M447" s="217"/>
      <c r="N447" s="217"/>
      <c r="O447" s="217"/>
      <c r="P447" s="217"/>
      <c r="Q447" s="217"/>
      <c r="R447" s="217"/>
      <c r="S447" s="217"/>
      <c r="T447" s="217"/>
      <c r="U447" s="217"/>
      <c r="V447" s="155"/>
      <c r="W447" s="155"/>
    </row>
    <row r="448" spans="1:23" s="156" customFormat="1" x14ac:dyDescent="0.25">
      <c r="A448" s="113">
        <v>441</v>
      </c>
      <c r="B448" s="204"/>
      <c r="C448" s="157" t="s">
        <v>705</v>
      </c>
      <c r="D448" s="62"/>
      <c r="E448" s="153">
        <v>55</v>
      </c>
      <c r="F448" s="62" t="s">
        <v>129</v>
      </c>
      <c r="G448" s="62">
        <v>15</v>
      </c>
      <c r="H448" s="139">
        <f t="shared" si="35"/>
        <v>825</v>
      </c>
      <c r="I448" s="140"/>
      <c r="J448" s="217"/>
      <c r="K448" s="217"/>
      <c r="L448" s="217"/>
      <c r="M448" s="217"/>
      <c r="N448" s="217"/>
      <c r="O448" s="217"/>
      <c r="P448" s="217"/>
      <c r="Q448" s="217"/>
      <c r="R448" s="217"/>
      <c r="S448" s="217"/>
      <c r="T448" s="217"/>
      <c r="U448" s="217"/>
      <c r="V448" s="155"/>
      <c r="W448" s="155"/>
    </row>
    <row r="449" spans="1:23" s="156" customFormat="1" x14ac:dyDescent="0.25">
      <c r="A449" s="113">
        <v>442</v>
      </c>
      <c r="B449" s="204"/>
      <c r="C449" s="157" t="s">
        <v>706</v>
      </c>
      <c r="D449" s="62"/>
      <c r="E449" s="153">
        <v>4</v>
      </c>
      <c r="F449" s="62" t="s">
        <v>129</v>
      </c>
      <c r="G449" s="62">
        <v>300</v>
      </c>
      <c r="H449" s="139">
        <f t="shared" si="35"/>
        <v>1200</v>
      </c>
      <c r="I449" s="140"/>
      <c r="J449" s="217"/>
      <c r="K449" s="217"/>
      <c r="L449" s="217"/>
      <c r="M449" s="217"/>
      <c r="N449" s="217"/>
      <c r="O449" s="217"/>
      <c r="P449" s="217"/>
      <c r="Q449" s="217"/>
      <c r="R449" s="217"/>
      <c r="S449" s="217"/>
      <c r="T449" s="217"/>
      <c r="U449" s="217"/>
      <c r="V449" s="155"/>
      <c r="W449" s="155"/>
    </row>
    <row r="450" spans="1:23" s="156" customFormat="1" x14ac:dyDescent="0.25">
      <c r="A450" s="113">
        <v>443</v>
      </c>
      <c r="B450" s="204" t="s">
        <v>708</v>
      </c>
      <c r="C450" s="152" t="s">
        <v>884</v>
      </c>
      <c r="D450" s="62"/>
      <c r="E450" s="153"/>
      <c r="F450" s="62"/>
      <c r="G450" s="62"/>
      <c r="H450" s="140">
        <f>SUM(H451:H461)</f>
        <v>59105</v>
      </c>
      <c r="I450" s="140"/>
      <c r="J450" s="217"/>
      <c r="K450" s="217"/>
      <c r="L450" s="217"/>
      <c r="M450" s="217"/>
      <c r="N450" s="217"/>
      <c r="O450" s="217"/>
      <c r="P450" s="217"/>
      <c r="Q450" s="217"/>
      <c r="R450" s="217"/>
      <c r="S450" s="217"/>
      <c r="T450" s="217"/>
      <c r="U450" s="217"/>
      <c r="V450" s="155"/>
      <c r="W450" s="155"/>
    </row>
    <row r="451" spans="1:23" s="156" customFormat="1" x14ac:dyDescent="0.25">
      <c r="A451" s="113">
        <v>444</v>
      </c>
      <c r="B451" s="204"/>
      <c r="C451" s="157" t="s">
        <v>250</v>
      </c>
      <c r="D451" s="62"/>
      <c r="E451" s="153">
        <v>35</v>
      </c>
      <c r="F451" s="62" t="s">
        <v>135</v>
      </c>
      <c r="G451" s="62">
        <v>250</v>
      </c>
      <c r="H451" s="139">
        <f>G451*E451</f>
        <v>8750</v>
      </c>
      <c r="I451" s="140"/>
      <c r="J451" s="217"/>
      <c r="K451" s="217"/>
      <c r="L451" s="217"/>
      <c r="M451" s="217"/>
      <c r="N451" s="217"/>
      <c r="O451" s="217"/>
      <c r="P451" s="217"/>
      <c r="Q451" s="217"/>
      <c r="R451" s="217"/>
      <c r="S451" s="217"/>
      <c r="T451" s="217"/>
      <c r="U451" s="217"/>
      <c r="V451" s="155"/>
      <c r="W451" s="155"/>
    </row>
    <row r="452" spans="1:23" s="156" customFormat="1" x14ac:dyDescent="0.25">
      <c r="A452" s="113">
        <v>445</v>
      </c>
      <c r="B452" s="204"/>
      <c r="C452" s="157" t="s">
        <v>128</v>
      </c>
      <c r="D452" s="62"/>
      <c r="E452" s="153">
        <v>35</v>
      </c>
      <c r="F452" s="62" t="s">
        <v>135</v>
      </c>
      <c r="G452" s="62">
        <v>175</v>
      </c>
      <c r="H452" s="139">
        <f t="shared" ref="H452:H456" si="36">G452*E452</f>
        <v>6125</v>
      </c>
      <c r="I452" s="140"/>
      <c r="J452" s="217"/>
      <c r="K452" s="217"/>
      <c r="L452" s="217"/>
      <c r="M452" s="217"/>
      <c r="N452" s="217"/>
      <c r="O452" s="217"/>
      <c r="P452" s="217"/>
      <c r="Q452" s="217"/>
      <c r="R452" s="217"/>
      <c r="S452" s="217"/>
      <c r="T452" s="217"/>
      <c r="U452" s="217"/>
      <c r="V452" s="155"/>
      <c r="W452" s="155"/>
    </row>
    <row r="453" spans="1:23" s="156" customFormat="1" x14ac:dyDescent="0.25">
      <c r="A453" s="113">
        <v>446</v>
      </c>
      <c r="B453" s="204"/>
      <c r="C453" s="157" t="s">
        <v>189</v>
      </c>
      <c r="D453" s="62"/>
      <c r="E453" s="153">
        <v>35</v>
      </c>
      <c r="F453" s="62" t="s">
        <v>135</v>
      </c>
      <c r="G453" s="62">
        <v>300</v>
      </c>
      <c r="H453" s="139">
        <f t="shared" si="36"/>
        <v>10500</v>
      </c>
      <c r="I453" s="140"/>
      <c r="J453" s="217"/>
      <c r="K453" s="217"/>
      <c r="L453" s="217"/>
      <c r="M453" s="217"/>
      <c r="N453" s="217"/>
      <c r="O453" s="217"/>
      <c r="P453" s="217"/>
      <c r="Q453" s="217"/>
      <c r="R453" s="217"/>
      <c r="S453" s="217"/>
      <c r="T453" s="217"/>
      <c r="U453" s="217"/>
      <c r="V453" s="155"/>
      <c r="W453" s="155"/>
    </row>
    <row r="454" spans="1:23" s="156" customFormat="1" x14ac:dyDescent="0.25">
      <c r="A454" s="113">
        <v>447</v>
      </c>
      <c r="B454" s="204"/>
      <c r="C454" s="157" t="s">
        <v>122</v>
      </c>
      <c r="D454" s="62"/>
      <c r="E454" s="153">
        <v>35</v>
      </c>
      <c r="F454" s="62" t="s">
        <v>135</v>
      </c>
      <c r="G454" s="62">
        <v>175</v>
      </c>
      <c r="H454" s="139">
        <f t="shared" si="36"/>
        <v>6125</v>
      </c>
      <c r="I454" s="140"/>
      <c r="J454" s="217"/>
      <c r="K454" s="217"/>
      <c r="L454" s="217"/>
      <c r="M454" s="217"/>
      <c r="N454" s="217"/>
      <c r="O454" s="217"/>
      <c r="P454" s="217"/>
      <c r="Q454" s="217"/>
      <c r="R454" s="217"/>
      <c r="S454" s="217"/>
      <c r="T454" s="217"/>
      <c r="U454" s="217"/>
      <c r="V454" s="155"/>
      <c r="W454" s="155"/>
    </row>
    <row r="455" spans="1:23" s="156" customFormat="1" x14ac:dyDescent="0.25">
      <c r="A455" s="113">
        <v>448</v>
      </c>
      <c r="B455" s="204"/>
      <c r="C455" s="157" t="s">
        <v>140</v>
      </c>
      <c r="D455" s="62"/>
      <c r="E455" s="153">
        <v>35</v>
      </c>
      <c r="F455" s="62" t="s">
        <v>135</v>
      </c>
      <c r="G455" s="62">
        <v>300</v>
      </c>
      <c r="H455" s="139">
        <f t="shared" si="36"/>
        <v>10500</v>
      </c>
      <c r="I455" s="140"/>
      <c r="J455" s="217"/>
      <c r="K455" s="217"/>
      <c r="L455" s="217"/>
      <c r="M455" s="217"/>
      <c r="N455" s="217"/>
      <c r="O455" s="217"/>
      <c r="P455" s="217"/>
      <c r="Q455" s="217"/>
      <c r="R455" s="217"/>
      <c r="S455" s="217"/>
      <c r="T455" s="217"/>
      <c r="U455" s="217"/>
      <c r="V455" s="155"/>
      <c r="W455" s="155"/>
    </row>
    <row r="456" spans="1:23" s="156" customFormat="1" x14ac:dyDescent="0.25">
      <c r="A456" s="113">
        <v>449</v>
      </c>
      <c r="B456" s="204"/>
      <c r="C456" s="157" t="s">
        <v>174</v>
      </c>
      <c r="D456" s="62"/>
      <c r="E456" s="153">
        <v>35</v>
      </c>
      <c r="F456" s="62" t="s">
        <v>135</v>
      </c>
      <c r="G456" s="62">
        <v>300</v>
      </c>
      <c r="H456" s="139">
        <f t="shared" si="36"/>
        <v>10500</v>
      </c>
      <c r="I456" s="140"/>
      <c r="J456" s="217"/>
      <c r="K456" s="217"/>
      <c r="L456" s="217"/>
      <c r="M456" s="217"/>
      <c r="N456" s="217"/>
      <c r="O456" s="217"/>
      <c r="P456" s="217"/>
      <c r="Q456" s="217"/>
      <c r="R456" s="217"/>
      <c r="S456" s="217"/>
      <c r="T456" s="217"/>
      <c r="U456" s="217"/>
      <c r="V456" s="155"/>
      <c r="W456" s="155"/>
    </row>
    <row r="457" spans="1:23" s="156" customFormat="1" x14ac:dyDescent="0.25">
      <c r="A457" s="113">
        <v>450</v>
      </c>
      <c r="B457" s="204"/>
      <c r="C457" s="157" t="s">
        <v>251</v>
      </c>
      <c r="D457" s="62"/>
      <c r="E457" s="153">
        <v>1</v>
      </c>
      <c r="F457" s="62" t="s">
        <v>131</v>
      </c>
      <c r="G457" s="62">
        <v>1550</v>
      </c>
      <c r="H457" s="139">
        <f>G457*E457</f>
        <v>1550</v>
      </c>
      <c r="I457" s="140"/>
      <c r="J457" s="217"/>
      <c r="K457" s="217"/>
      <c r="L457" s="217"/>
      <c r="M457" s="217"/>
      <c r="N457" s="217"/>
      <c r="O457" s="217"/>
      <c r="P457" s="217"/>
      <c r="Q457" s="217"/>
      <c r="R457" s="217"/>
      <c r="S457" s="217"/>
      <c r="T457" s="217"/>
      <c r="U457" s="217"/>
      <c r="V457" s="155"/>
      <c r="W457" s="155"/>
    </row>
    <row r="458" spans="1:23" s="156" customFormat="1" x14ac:dyDescent="0.25">
      <c r="A458" s="113">
        <v>451</v>
      </c>
      <c r="B458" s="204"/>
      <c r="C458" s="157" t="s">
        <v>252</v>
      </c>
      <c r="D458" s="62"/>
      <c r="E458" s="153">
        <v>1</v>
      </c>
      <c r="F458" s="62" t="s">
        <v>131</v>
      </c>
      <c r="G458" s="62">
        <v>2850</v>
      </c>
      <c r="H458" s="139">
        <f t="shared" ref="H458:H461" si="37">G458*E458</f>
        <v>2850</v>
      </c>
      <c r="I458" s="140"/>
      <c r="J458" s="217"/>
      <c r="K458" s="217"/>
      <c r="L458" s="217"/>
      <c r="M458" s="217"/>
      <c r="N458" s="217"/>
      <c r="O458" s="217"/>
      <c r="P458" s="217"/>
      <c r="Q458" s="217"/>
      <c r="R458" s="217"/>
      <c r="S458" s="217"/>
      <c r="T458" s="217"/>
      <c r="U458" s="217"/>
      <c r="V458" s="155"/>
      <c r="W458" s="155"/>
    </row>
    <row r="459" spans="1:23" s="156" customFormat="1" x14ac:dyDescent="0.25">
      <c r="A459" s="113">
        <v>452</v>
      </c>
      <c r="B459" s="204"/>
      <c r="C459" s="157" t="s">
        <v>254</v>
      </c>
      <c r="D459" s="62"/>
      <c r="E459" s="153">
        <v>4</v>
      </c>
      <c r="F459" s="62" t="s">
        <v>707</v>
      </c>
      <c r="G459" s="62">
        <v>120</v>
      </c>
      <c r="H459" s="139">
        <f t="shared" si="37"/>
        <v>480</v>
      </c>
      <c r="I459" s="140"/>
      <c r="J459" s="217"/>
      <c r="K459" s="217"/>
      <c r="L459" s="217"/>
      <c r="M459" s="217"/>
      <c r="N459" s="217"/>
      <c r="O459" s="217"/>
      <c r="P459" s="217"/>
      <c r="Q459" s="217"/>
      <c r="R459" s="217"/>
      <c r="S459" s="217"/>
      <c r="T459" s="217"/>
      <c r="U459" s="217"/>
      <c r="V459" s="155"/>
      <c r="W459" s="155"/>
    </row>
    <row r="460" spans="1:23" s="156" customFormat="1" x14ac:dyDescent="0.25">
      <c r="A460" s="113">
        <v>453</v>
      </c>
      <c r="B460" s="204"/>
      <c r="C460" s="157" t="s">
        <v>705</v>
      </c>
      <c r="D460" s="62"/>
      <c r="E460" s="153">
        <v>35</v>
      </c>
      <c r="F460" s="62" t="s">
        <v>129</v>
      </c>
      <c r="G460" s="62">
        <v>15</v>
      </c>
      <c r="H460" s="139">
        <f t="shared" si="37"/>
        <v>525</v>
      </c>
      <c r="I460" s="140"/>
      <c r="J460" s="217"/>
      <c r="K460" s="217"/>
      <c r="L460" s="217"/>
      <c r="M460" s="217"/>
      <c r="N460" s="217"/>
      <c r="O460" s="217"/>
      <c r="P460" s="217"/>
      <c r="Q460" s="217"/>
      <c r="R460" s="217"/>
      <c r="S460" s="217"/>
      <c r="T460" s="217"/>
      <c r="U460" s="217"/>
      <c r="V460" s="155"/>
      <c r="W460" s="155"/>
    </row>
    <row r="461" spans="1:23" s="156" customFormat="1" x14ac:dyDescent="0.25">
      <c r="A461" s="113">
        <v>454</v>
      </c>
      <c r="B461" s="204"/>
      <c r="C461" s="157" t="s">
        <v>706</v>
      </c>
      <c r="D461" s="62"/>
      <c r="E461" s="153">
        <v>4</v>
      </c>
      <c r="F461" s="62" t="s">
        <v>129</v>
      </c>
      <c r="G461" s="62">
        <v>300</v>
      </c>
      <c r="H461" s="139">
        <f t="shared" si="37"/>
        <v>1200</v>
      </c>
      <c r="I461" s="140"/>
      <c r="J461" s="217"/>
      <c r="K461" s="217"/>
      <c r="L461" s="217"/>
      <c r="M461" s="217"/>
      <c r="N461" s="217"/>
      <c r="O461" s="217"/>
      <c r="P461" s="217"/>
      <c r="Q461" s="217"/>
      <c r="R461" s="217"/>
      <c r="S461" s="217"/>
      <c r="T461" s="217"/>
      <c r="U461" s="217"/>
      <c r="V461" s="155"/>
      <c r="W461" s="155"/>
    </row>
    <row r="462" spans="1:23" s="156" customFormat="1" x14ac:dyDescent="0.25">
      <c r="A462" s="113">
        <v>455</v>
      </c>
      <c r="B462" s="204" t="s">
        <v>708</v>
      </c>
      <c r="C462" s="152" t="s">
        <v>885</v>
      </c>
      <c r="D462" s="62"/>
      <c r="E462" s="153"/>
      <c r="F462" s="62"/>
      <c r="G462" s="62"/>
      <c r="H462" s="140">
        <f>SUM(H463:H473)</f>
        <v>62135</v>
      </c>
      <c r="I462" s="140"/>
      <c r="J462" s="217"/>
      <c r="K462" s="217"/>
      <c r="L462" s="217"/>
      <c r="M462" s="217"/>
      <c r="N462" s="217"/>
      <c r="O462" s="217"/>
      <c r="P462" s="217"/>
      <c r="Q462" s="217"/>
      <c r="R462" s="217"/>
      <c r="S462" s="217"/>
      <c r="T462" s="217"/>
      <c r="U462" s="217"/>
      <c r="V462" s="155"/>
      <c r="W462" s="155"/>
    </row>
    <row r="463" spans="1:23" s="156" customFormat="1" x14ac:dyDescent="0.25">
      <c r="A463" s="113">
        <v>456</v>
      </c>
      <c r="B463" s="204"/>
      <c r="C463" s="157" t="s">
        <v>250</v>
      </c>
      <c r="D463" s="62"/>
      <c r="E463" s="153">
        <v>37</v>
      </c>
      <c r="F463" s="62" t="s">
        <v>135</v>
      </c>
      <c r="G463" s="62">
        <v>250</v>
      </c>
      <c r="H463" s="139">
        <f>G463*E463</f>
        <v>9250</v>
      </c>
      <c r="I463" s="140"/>
      <c r="J463" s="217"/>
      <c r="K463" s="217"/>
      <c r="L463" s="217"/>
      <c r="M463" s="217"/>
      <c r="N463" s="217"/>
      <c r="O463" s="217"/>
      <c r="P463" s="217"/>
      <c r="Q463" s="217"/>
      <c r="R463" s="217"/>
      <c r="S463" s="217"/>
      <c r="T463" s="217"/>
      <c r="U463" s="217"/>
      <c r="V463" s="155"/>
      <c r="W463" s="155"/>
    </row>
    <row r="464" spans="1:23" s="156" customFormat="1" x14ac:dyDescent="0.25">
      <c r="A464" s="113">
        <v>457</v>
      </c>
      <c r="B464" s="204"/>
      <c r="C464" s="157" t="s">
        <v>128</v>
      </c>
      <c r="D464" s="62"/>
      <c r="E464" s="153">
        <v>37</v>
      </c>
      <c r="F464" s="62" t="s">
        <v>135</v>
      </c>
      <c r="G464" s="62">
        <v>175</v>
      </c>
      <c r="H464" s="139">
        <f t="shared" ref="H464:H473" si="38">G464*E464</f>
        <v>6475</v>
      </c>
      <c r="I464" s="140"/>
      <c r="J464" s="217"/>
      <c r="K464" s="217"/>
      <c r="L464" s="217"/>
      <c r="M464" s="217"/>
      <c r="N464" s="217"/>
      <c r="O464" s="217"/>
      <c r="P464" s="217"/>
      <c r="Q464" s="217"/>
      <c r="R464" s="217"/>
      <c r="S464" s="217"/>
      <c r="T464" s="217"/>
      <c r="U464" s="217"/>
      <c r="V464" s="155"/>
      <c r="W464" s="155"/>
    </row>
    <row r="465" spans="1:23" s="156" customFormat="1" x14ac:dyDescent="0.25">
      <c r="A465" s="113">
        <v>458</v>
      </c>
      <c r="B465" s="204"/>
      <c r="C465" s="157" t="s">
        <v>189</v>
      </c>
      <c r="D465" s="62"/>
      <c r="E465" s="153">
        <v>37</v>
      </c>
      <c r="F465" s="62" t="s">
        <v>135</v>
      </c>
      <c r="G465" s="62">
        <v>300</v>
      </c>
      <c r="H465" s="139">
        <f t="shared" si="38"/>
        <v>11100</v>
      </c>
      <c r="I465" s="140"/>
      <c r="J465" s="217"/>
      <c r="K465" s="217"/>
      <c r="L465" s="217"/>
      <c r="M465" s="217"/>
      <c r="N465" s="217"/>
      <c r="O465" s="217"/>
      <c r="P465" s="217"/>
      <c r="Q465" s="217"/>
      <c r="R465" s="217"/>
      <c r="S465" s="217"/>
      <c r="T465" s="217"/>
      <c r="U465" s="217"/>
      <c r="V465" s="155"/>
      <c r="W465" s="155"/>
    </row>
    <row r="466" spans="1:23" s="156" customFormat="1" x14ac:dyDescent="0.25">
      <c r="A466" s="113">
        <v>459</v>
      </c>
      <c r="B466" s="204"/>
      <c r="C466" s="157" t="s">
        <v>122</v>
      </c>
      <c r="D466" s="62"/>
      <c r="E466" s="153">
        <v>37</v>
      </c>
      <c r="F466" s="62" t="s">
        <v>135</v>
      </c>
      <c r="G466" s="62">
        <v>175</v>
      </c>
      <c r="H466" s="139">
        <f t="shared" si="38"/>
        <v>6475</v>
      </c>
      <c r="I466" s="140"/>
      <c r="J466" s="217"/>
      <c r="K466" s="217"/>
      <c r="L466" s="217"/>
      <c r="M466" s="217"/>
      <c r="N466" s="217"/>
      <c r="O466" s="217"/>
      <c r="P466" s="217"/>
      <c r="Q466" s="217"/>
      <c r="R466" s="217"/>
      <c r="S466" s="217"/>
      <c r="T466" s="217"/>
      <c r="U466" s="217"/>
      <c r="V466" s="155"/>
      <c r="W466" s="155"/>
    </row>
    <row r="467" spans="1:23" s="156" customFormat="1" x14ac:dyDescent="0.25">
      <c r="A467" s="113">
        <v>460</v>
      </c>
      <c r="B467" s="204"/>
      <c r="C467" s="157" t="s">
        <v>140</v>
      </c>
      <c r="D467" s="62"/>
      <c r="E467" s="153">
        <v>37</v>
      </c>
      <c r="F467" s="62" t="s">
        <v>135</v>
      </c>
      <c r="G467" s="62">
        <v>300</v>
      </c>
      <c r="H467" s="139">
        <f t="shared" si="38"/>
        <v>11100</v>
      </c>
      <c r="I467" s="140"/>
      <c r="J467" s="217"/>
      <c r="K467" s="217"/>
      <c r="L467" s="217"/>
      <c r="M467" s="217"/>
      <c r="N467" s="217"/>
      <c r="O467" s="217"/>
      <c r="P467" s="217"/>
      <c r="Q467" s="217"/>
      <c r="R467" s="217"/>
      <c r="S467" s="217"/>
      <c r="T467" s="217"/>
      <c r="U467" s="217"/>
      <c r="V467" s="155"/>
      <c r="W467" s="155"/>
    </row>
    <row r="468" spans="1:23" s="156" customFormat="1" x14ac:dyDescent="0.25">
      <c r="A468" s="113">
        <v>461</v>
      </c>
      <c r="B468" s="204"/>
      <c r="C468" s="157" t="s">
        <v>174</v>
      </c>
      <c r="D468" s="62"/>
      <c r="E468" s="153">
        <v>37</v>
      </c>
      <c r="F468" s="62" t="s">
        <v>135</v>
      </c>
      <c r="G468" s="62">
        <v>300</v>
      </c>
      <c r="H468" s="139">
        <f t="shared" si="38"/>
        <v>11100</v>
      </c>
      <c r="I468" s="140"/>
      <c r="J468" s="217"/>
      <c r="K468" s="217"/>
      <c r="L468" s="217"/>
      <c r="M468" s="217"/>
      <c r="N468" s="217"/>
      <c r="O468" s="217"/>
      <c r="P468" s="217"/>
      <c r="Q468" s="217"/>
      <c r="R468" s="217"/>
      <c r="S468" s="217"/>
      <c r="T468" s="217"/>
      <c r="U468" s="217"/>
      <c r="V468" s="155"/>
      <c r="W468" s="155"/>
    </row>
    <row r="469" spans="1:23" s="156" customFormat="1" x14ac:dyDescent="0.25">
      <c r="A469" s="113">
        <v>462</v>
      </c>
      <c r="B469" s="204"/>
      <c r="C469" s="157" t="s">
        <v>251</v>
      </c>
      <c r="D469" s="62"/>
      <c r="E469" s="153">
        <v>1</v>
      </c>
      <c r="F469" s="62" t="s">
        <v>131</v>
      </c>
      <c r="G469" s="62">
        <v>1550</v>
      </c>
      <c r="H469" s="139">
        <f t="shared" si="38"/>
        <v>1550</v>
      </c>
      <c r="I469" s="140"/>
      <c r="J469" s="217"/>
      <c r="K469" s="217"/>
      <c r="L469" s="217"/>
      <c r="M469" s="217"/>
      <c r="N469" s="217"/>
      <c r="O469" s="217"/>
      <c r="P469" s="217"/>
      <c r="Q469" s="217"/>
      <c r="R469" s="217"/>
      <c r="S469" s="217"/>
      <c r="T469" s="217"/>
      <c r="U469" s="217"/>
      <c r="V469" s="155"/>
      <c r="W469" s="155"/>
    </row>
    <row r="470" spans="1:23" s="156" customFormat="1" x14ac:dyDescent="0.25">
      <c r="A470" s="113">
        <v>463</v>
      </c>
      <c r="B470" s="204"/>
      <c r="C470" s="157" t="s">
        <v>252</v>
      </c>
      <c r="D470" s="62"/>
      <c r="E470" s="153">
        <v>1</v>
      </c>
      <c r="F470" s="62" t="s">
        <v>131</v>
      </c>
      <c r="G470" s="62">
        <v>2850</v>
      </c>
      <c r="H470" s="139">
        <f t="shared" si="38"/>
        <v>2850</v>
      </c>
      <c r="I470" s="140"/>
      <c r="J470" s="217"/>
      <c r="K470" s="217"/>
      <c r="L470" s="217"/>
      <c r="M470" s="217"/>
      <c r="N470" s="217"/>
      <c r="O470" s="217"/>
      <c r="P470" s="217"/>
      <c r="Q470" s="217"/>
      <c r="R470" s="217"/>
      <c r="S470" s="217"/>
      <c r="T470" s="217"/>
      <c r="U470" s="217"/>
      <c r="V470" s="155"/>
      <c r="W470" s="155"/>
    </row>
    <row r="471" spans="1:23" s="156" customFormat="1" x14ac:dyDescent="0.25">
      <c r="A471" s="113">
        <v>464</v>
      </c>
      <c r="B471" s="204"/>
      <c r="C471" s="157" t="s">
        <v>254</v>
      </c>
      <c r="D471" s="62"/>
      <c r="E471" s="153">
        <v>4</v>
      </c>
      <c r="F471" s="62" t="s">
        <v>707</v>
      </c>
      <c r="G471" s="62">
        <v>120</v>
      </c>
      <c r="H471" s="139">
        <f t="shared" si="38"/>
        <v>480</v>
      </c>
      <c r="I471" s="140"/>
      <c r="J471" s="217"/>
      <c r="K471" s="217"/>
      <c r="L471" s="217"/>
      <c r="M471" s="217"/>
      <c r="N471" s="217"/>
      <c r="O471" s="217"/>
      <c r="P471" s="217"/>
      <c r="Q471" s="217"/>
      <c r="R471" s="217"/>
      <c r="S471" s="217"/>
      <c r="T471" s="217"/>
      <c r="U471" s="217"/>
      <c r="V471" s="155"/>
      <c r="W471" s="155"/>
    </row>
    <row r="472" spans="1:23" s="156" customFormat="1" x14ac:dyDescent="0.25">
      <c r="A472" s="113">
        <v>465</v>
      </c>
      <c r="B472" s="204"/>
      <c r="C472" s="157" t="s">
        <v>705</v>
      </c>
      <c r="D472" s="62"/>
      <c r="E472" s="153">
        <v>37</v>
      </c>
      <c r="F472" s="62" t="s">
        <v>129</v>
      </c>
      <c r="G472" s="62">
        <v>15</v>
      </c>
      <c r="H472" s="139">
        <f t="shared" si="38"/>
        <v>555</v>
      </c>
      <c r="I472" s="140"/>
      <c r="J472" s="217"/>
      <c r="K472" s="217"/>
      <c r="L472" s="217"/>
      <c r="M472" s="217"/>
      <c r="N472" s="217"/>
      <c r="O472" s="217"/>
      <c r="P472" s="217"/>
      <c r="Q472" s="217"/>
      <c r="R472" s="217"/>
      <c r="S472" s="217"/>
      <c r="T472" s="217"/>
      <c r="U472" s="217"/>
      <c r="V472" s="155"/>
      <c r="W472" s="155"/>
    </row>
    <row r="473" spans="1:23" s="156" customFormat="1" x14ac:dyDescent="0.25">
      <c r="A473" s="113">
        <v>466</v>
      </c>
      <c r="B473" s="204"/>
      <c r="C473" s="157" t="s">
        <v>706</v>
      </c>
      <c r="D473" s="62"/>
      <c r="E473" s="153">
        <v>4</v>
      </c>
      <c r="F473" s="62" t="s">
        <v>129</v>
      </c>
      <c r="G473" s="62">
        <v>300</v>
      </c>
      <c r="H473" s="139">
        <f t="shared" si="38"/>
        <v>1200</v>
      </c>
      <c r="I473" s="140"/>
      <c r="J473" s="217"/>
      <c r="K473" s="217"/>
      <c r="L473" s="217"/>
      <c r="M473" s="217"/>
      <c r="N473" s="217"/>
      <c r="O473" s="217"/>
      <c r="P473" s="217"/>
      <c r="Q473" s="217"/>
      <c r="R473" s="217"/>
      <c r="S473" s="217"/>
      <c r="T473" s="217"/>
      <c r="U473" s="217"/>
      <c r="V473" s="155"/>
      <c r="W473" s="155"/>
    </row>
    <row r="474" spans="1:23" s="156" customFormat="1" x14ac:dyDescent="0.25">
      <c r="A474" s="113">
        <v>467</v>
      </c>
      <c r="B474" s="204" t="s">
        <v>708</v>
      </c>
      <c r="C474" s="152" t="s">
        <v>886</v>
      </c>
      <c r="D474" s="62"/>
      <c r="E474" s="153"/>
      <c r="F474" s="62"/>
      <c r="G474" s="62"/>
      <c r="H474" s="140">
        <f>SUM(H475:H485)</f>
        <v>77405</v>
      </c>
      <c r="I474" s="140"/>
      <c r="J474" s="217"/>
      <c r="K474" s="217"/>
      <c r="L474" s="217"/>
      <c r="M474" s="217"/>
      <c r="N474" s="217"/>
      <c r="O474" s="217"/>
      <c r="P474" s="217"/>
      <c r="Q474" s="217"/>
      <c r="R474" s="217"/>
      <c r="S474" s="217"/>
      <c r="T474" s="217"/>
      <c r="U474" s="217"/>
      <c r="V474" s="155"/>
      <c r="W474" s="155"/>
    </row>
    <row r="475" spans="1:23" s="156" customFormat="1" x14ac:dyDescent="0.25">
      <c r="A475" s="113">
        <v>468</v>
      </c>
      <c r="B475" s="204"/>
      <c r="C475" s="157" t="s">
        <v>250</v>
      </c>
      <c r="D475" s="62"/>
      <c r="E475" s="153">
        <v>47</v>
      </c>
      <c r="F475" s="62" t="s">
        <v>135</v>
      </c>
      <c r="G475" s="62">
        <v>250</v>
      </c>
      <c r="H475" s="139">
        <f>G475*E475</f>
        <v>11750</v>
      </c>
      <c r="I475" s="140"/>
      <c r="J475" s="217"/>
      <c r="K475" s="217"/>
      <c r="L475" s="217"/>
      <c r="M475" s="217"/>
      <c r="N475" s="217"/>
      <c r="O475" s="217"/>
      <c r="P475" s="217"/>
      <c r="Q475" s="217"/>
      <c r="R475" s="217"/>
      <c r="S475" s="217"/>
      <c r="T475" s="217"/>
      <c r="U475" s="217"/>
      <c r="V475" s="155"/>
      <c r="W475" s="155"/>
    </row>
    <row r="476" spans="1:23" s="156" customFormat="1" x14ac:dyDescent="0.25">
      <c r="A476" s="113">
        <v>469</v>
      </c>
      <c r="B476" s="204"/>
      <c r="C476" s="157" t="s">
        <v>128</v>
      </c>
      <c r="D476" s="62"/>
      <c r="E476" s="153">
        <v>47</v>
      </c>
      <c r="F476" s="62" t="s">
        <v>135</v>
      </c>
      <c r="G476" s="62">
        <v>175</v>
      </c>
      <c r="H476" s="139">
        <f t="shared" ref="H476:H485" si="39">G476*E476</f>
        <v>8225</v>
      </c>
      <c r="I476" s="140"/>
      <c r="J476" s="217"/>
      <c r="K476" s="217"/>
      <c r="L476" s="217"/>
      <c r="M476" s="217"/>
      <c r="N476" s="217"/>
      <c r="O476" s="217"/>
      <c r="P476" s="217"/>
      <c r="Q476" s="217"/>
      <c r="R476" s="217"/>
      <c r="S476" s="217"/>
      <c r="T476" s="217"/>
      <c r="U476" s="217"/>
      <c r="V476" s="155"/>
      <c r="W476" s="155"/>
    </row>
    <row r="477" spans="1:23" s="156" customFormat="1" x14ac:dyDescent="0.25">
      <c r="A477" s="113">
        <v>470</v>
      </c>
      <c r="B477" s="204"/>
      <c r="C477" s="157" t="s">
        <v>189</v>
      </c>
      <c r="D477" s="62"/>
      <c r="E477" s="153">
        <v>47</v>
      </c>
      <c r="F477" s="62" t="s">
        <v>135</v>
      </c>
      <c r="G477" s="62">
        <v>300</v>
      </c>
      <c r="H477" s="139">
        <f t="shared" si="39"/>
        <v>14100</v>
      </c>
      <c r="I477" s="140"/>
      <c r="J477" s="217"/>
      <c r="K477" s="217"/>
      <c r="L477" s="217"/>
      <c r="M477" s="217"/>
      <c r="N477" s="217"/>
      <c r="O477" s="217"/>
      <c r="P477" s="217"/>
      <c r="Q477" s="217"/>
      <c r="R477" s="217"/>
      <c r="S477" s="217"/>
      <c r="T477" s="217"/>
      <c r="U477" s="217"/>
      <c r="V477" s="155"/>
      <c r="W477" s="155"/>
    </row>
    <row r="478" spans="1:23" s="156" customFormat="1" x14ac:dyDescent="0.25">
      <c r="A478" s="113">
        <v>471</v>
      </c>
      <c r="B478" s="204"/>
      <c r="C478" s="157" t="s">
        <v>122</v>
      </c>
      <c r="D478" s="62"/>
      <c r="E478" s="153">
        <v>47</v>
      </c>
      <c r="F478" s="62" t="s">
        <v>135</v>
      </c>
      <c r="G478" s="62">
        <v>175</v>
      </c>
      <c r="H478" s="139">
        <f t="shared" si="39"/>
        <v>8225</v>
      </c>
      <c r="I478" s="140"/>
      <c r="J478" s="217"/>
      <c r="K478" s="217"/>
      <c r="L478" s="217"/>
      <c r="M478" s="217"/>
      <c r="N478" s="217"/>
      <c r="O478" s="217"/>
      <c r="P478" s="217"/>
      <c r="Q478" s="217"/>
      <c r="R478" s="217"/>
      <c r="S478" s="217"/>
      <c r="T478" s="217"/>
      <c r="U478" s="217"/>
      <c r="V478" s="155"/>
      <c r="W478" s="155"/>
    </row>
    <row r="479" spans="1:23" s="156" customFormat="1" x14ac:dyDescent="0.25">
      <c r="A479" s="113">
        <v>472</v>
      </c>
      <c r="B479" s="204"/>
      <c r="C479" s="157" t="s">
        <v>140</v>
      </c>
      <c r="D479" s="62"/>
      <c r="E479" s="153">
        <v>47</v>
      </c>
      <c r="F479" s="62" t="s">
        <v>135</v>
      </c>
      <c r="G479" s="62">
        <v>300</v>
      </c>
      <c r="H479" s="139">
        <f t="shared" si="39"/>
        <v>14100</v>
      </c>
      <c r="I479" s="140"/>
      <c r="J479" s="217"/>
      <c r="K479" s="217"/>
      <c r="L479" s="217"/>
      <c r="M479" s="217"/>
      <c r="N479" s="217"/>
      <c r="O479" s="217"/>
      <c r="P479" s="217"/>
      <c r="Q479" s="217"/>
      <c r="R479" s="217"/>
      <c r="S479" s="217"/>
      <c r="T479" s="217"/>
      <c r="U479" s="217"/>
      <c r="V479" s="155"/>
      <c r="W479" s="155"/>
    </row>
    <row r="480" spans="1:23" s="156" customFormat="1" x14ac:dyDescent="0.25">
      <c r="A480" s="113">
        <v>473</v>
      </c>
      <c r="B480" s="204"/>
      <c r="C480" s="157" t="s">
        <v>174</v>
      </c>
      <c r="D480" s="62"/>
      <c r="E480" s="153">
        <v>47</v>
      </c>
      <c r="F480" s="62" t="s">
        <v>135</v>
      </c>
      <c r="G480" s="62">
        <v>300</v>
      </c>
      <c r="H480" s="139">
        <f t="shared" si="39"/>
        <v>14100</v>
      </c>
      <c r="I480" s="140"/>
      <c r="J480" s="217"/>
      <c r="K480" s="217"/>
      <c r="L480" s="217"/>
      <c r="M480" s="217"/>
      <c r="N480" s="217"/>
      <c r="O480" s="217"/>
      <c r="P480" s="217"/>
      <c r="Q480" s="217"/>
      <c r="R480" s="217"/>
      <c r="S480" s="217"/>
      <c r="T480" s="217"/>
      <c r="U480" s="217"/>
      <c r="V480" s="155"/>
      <c r="W480" s="155"/>
    </row>
    <row r="481" spans="1:23" s="156" customFormat="1" x14ac:dyDescent="0.25">
      <c r="A481" s="113">
        <v>474</v>
      </c>
      <c r="B481" s="204"/>
      <c r="C481" s="157" t="s">
        <v>251</v>
      </c>
      <c r="D481" s="62"/>
      <c r="E481" s="153">
        <v>1</v>
      </c>
      <c r="F481" s="62" t="s">
        <v>131</v>
      </c>
      <c r="G481" s="62">
        <v>1550</v>
      </c>
      <c r="H481" s="139">
        <f t="shared" si="39"/>
        <v>1550</v>
      </c>
      <c r="I481" s="140"/>
      <c r="J481" s="217"/>
      <c r="K481" s="217"/>
      <c r="L481" s="217"/>
      <c r="M481" s="217"/>
      <c r="N481" s="217"/>
      <c r="O481" s="217"/>
      <c r="P481" s="217"/>
      <c r="Q481" s="217"/>
      <c r="R481" s="217"/>
      <c r="S481" s="217"/>
      <c r="T481" s="217"/>
      <c r="U481" s="217"/>
      <c r="V481" s="155"/>
      <c r="W481" s="155"/>
    </row>
    <row r="482" spans="1:23" s="156" customFormat="1" x14ac:dyDescent="0.25">
      <c r="A482" s="113">
        <v>475</v>
      </c>
      <c r="B482" s="204"/>
      <c r="C482" s="157" t="s">
        <v>252</v>
      </c>
      <c r="D482" s="62"/>
      <c r="E482" s="153">
        <v>1</v>
      </c>
      <c r="F482" s="62" t="s">
        <v>131</v>
      </c>
      <c r="G482" s="62">
        <v>2850</v>
      </c>
      <c r="H482" s="139">
        <f t="shared" si="39"/>
        <v>2850</v>
      </c>
      <c r="I482" s="140"/>
      <c r="J482" s="217"/>
      <c r="K482" s="217"/>
      <c r="L482" s="217"/>
      <c r="M482" s="217"/>
      <c r="N482" s="217"/>
      <c r="O482" s="217"/>
      <c r="P482" s="217"/>
      <c r="Q482" s="217"/>
      <c r="R482" s="217"/>
      <c r="S482" s="217"/>
      <c r="T482" s="217"/>
      <c r="U482" s="217"/>
      <c r="V482" s="155"/>
      <c r="W482" s="155"/>
    </row>
    <row r="483" spans="1:23" s="156" customFormat="1" x14ac:dyDescent="0.25">
      <c r="A483" s="113">
        <v>476</v>
      </c>
      <c r="B483" s="204"/>
      <c r="C483" s="157" t="s">
        <v>254</v>
      </c>
      <c r="D483" s="62"/>
      <c r="E483" s="153">
        <v>5</v>
      </c>
      <c r="F483" s="62" t="s">
        <v>707</v>
      </c>
      <c r="G483" s="62">
        <v>120</v>
      </c>
      <c r="H483" s="139">
        <f t="shared" si="39"/>
        <v>600</v>
      </c>
      <c r="I483" s="140"/>
      <c r="J483" s="217"/>
      <c r="K483" s="217"/>
      <c r="L483" s="217"/>
      <c r="M483" s="217"/>
      <c r="N483" s="217"/>
      <c r="O483" s="217"/>
      <c r="P483" s="217"/>
      <c r="Q483" s="217"/>
      <c r="R483" s="217"/>
      <c r="S483" s="217"/>
      <c r="T483" s="217"/>
      <c r="U483" s="217"/>
      <c r="V483" s="155"/>
      <c r="W483" s="155"/>
    </row>
    <row r="484" spans="1:23" s="156" customFormat="1" x14ac:dyDescent="0.25">
      <c r="A484" s="113">
        <v>477</v>
      </c>
      <c r="B484" s="204"/>
      <c r="C484" s="157" t="s">
        <v>705</v>
      </c>
      <c r="D484" s="62"/>
      <c r="E484" s="153">
        <v>47</v>
      </c>
      <c r="F484" s="62" t="s">
        <v>129</v>
      </c>
      <c r="G484" s="62">
        <v>15</v>
      </c>
      <c r="H484" s="139">
        <f t="shared" si="39"/>
        <v>705</v>
      </c>
      <c r="I484" s="140"/>
      <c r="J484" s="217"/>
      <c r="K484" s="217"/>
      <c r="L484" s="217"/>
      <c r="M484" s="217"/>
      <c r="N484" s="217"/>
      <c r="O484" s="217"/>
      <c r="P484" s="217"/>
      <c r="Q484" s="217"/>
      <c r="R484" s="217"/>
      <c r="S484" s="217"/>
      <c r="T484" s="217"/>
      <c r="U484" s="217"/>
      <c r="V484" s="155"/>
      <c r="W484" s="155"/>
    </row>
    <row r="485" spans="1:23" s="156" customFormat="1" x14ac:dyDescent="0.25">
      <c r="A485" s="113">
        <v>478</v>
      </c>
      <c r="B485" s="204"/>
      <c r="C485" s="157" t="s">
        <v>706</v>
      </c>
      <c r="D485" s="62"/>
      <c r="E485" s="153">
        <v>4</v>
      </c>
      <c r="F485" s="62" t="s">
        <v>129</v>
      </c>
      <c r="G485" s="62">
        <v>300</v>
      </c>
      <c r="H485" s="139">
        <f t="shared" si="39"/>
        <v>1200</v>
      </c>
      <c r="I485" s="140"/>
      <c r="J485" s="217"/>
      <c r="K485" s="217"/>
      <c r="L485" s="217"/>
      <c r="M485" s="217"/>
      <c r="N485" s="217"/>
      <c r="O485" s="217"/>
      <c r="P485" s="217"/>
      <c r="Q485" s="217"/>
      <c r="R485" s="217"/>
      <c r="S485" s="217"/>
      <c r="T485" s="217"/>
      <c r="U485" s="217"/>
      <c r="V485" s="155"/>
      <c r="W485" s="155"/>
    </row>
    <row r="486" spans="1:23" s="156" customFormat="1" x14ac:dyDescent="0.25">
      <c r="A486" s="113">
        <v>479</v>
      </c>
      <c r="B486" s="204" t="s">
        <v>708</v>
      </c>
      <c r="C486" s="152" t="s">
        <v>887</v>
      </c>
      <c r="D486" s="62"/>
      <c r="E486" s="153"/>
      <c r="F486" s="62"/>
      <c r="G486" s="62"/>
      <c r="H486" s="140">
        <f>SUM(H487:H497)</f>
        <v>60620</v>
      </c>
      <c r="I486" s="140"/>
      <c r="J486" s="217"/>
      <c r="K486" s="217"/>
      <c r="L486" s="217"/>
      <c r="M486" s="217"/>
      <c r="N486" s="217"/>
      <c r="O486" s="217"/>
      <c r="P486" s="217"/>
      <c r="Q486" s="217"/>
      <c r="R486" s="217"/>
      <c r="S486" s="217"/>
      <c r="T486" s="217"/>
      <c r="U486" s="217"/>
      <c r="V486" s="155"/>
      <c r="W486" s="155"/>
    </row>
    <row r="487" spans="1:23" s="156" customFormat="1" x14ac:dyDescent="0.25">
      <c r="A487" s="113">
        <v>480</v>
      </c>
      <c r="B487" s="204"/>
      <c r="C487" s="157" t="s">
        <v>250</v>
      </c>
      <c r="D487" s="62"/>
      <c r="E487" s="153">
        <v>36</v>
      </c>
      <c r="F487" s="62" t="s">
        <v>135</v>
      </c>
      <c r="G487" s="62">
        <v>250</v>
      </c>
      <c r="H487" s="139">
        <f>G487*E487</f>
        <v>9000</v>
      </c>
      <c r="I487" s="140"/>
      <c r="J487" s="217"/>
      <c r="K487" s="217"/>
      <c r="L487" s="217"/>
      <c r="M487" s="217"/>
      <c r="N487" s="217"/>
      <c r="O487" s="217"/>
      <c r="P487" s="217"/>
      <c r="Q487" s="217"/>
      <c r="R487" s="217"/>
      <c r="S487" s="217"/>
      <c r="T487" s="217"/>
      <c r="U487" s="217"/>
      <c r="V487" s="155"/>
      <c r="W487" s="155"/>
    </row>
    <row r="488" spans="1:23" s="156" customFormat="1" x14ac:dyDescent="0.25">
      <c r="A488" s="113">
        <v>481</v>
      </c>
      <c r="B488" s="204"/>
      <c r="C488" s="157" t="s">
        <v>128</v>
      </c>
      <c r="D488" s="62"/>
      <c r="E488" s="153">
        <v>36</v>
      </c>
      <c r="F488" s="62" t="s">
        <v>135</v>
      </c>
      <c r="G488" s="62">
        <v>175</v>
      </c>
      <c r="H488" s="139">
        <f t="shared" ref="H488:H497" si="40">G488*E488</f>
        <v>6300</v>
      </c>
      <c r="I488" s="140"/>
      <c r="J488" s="217"/>
      <c r="K488" s="217"/>
      <c r="L488" s="217"/>
      <c r="M488" s="217"/>
      <c r="N488" s="217"/>
      <c r="O488" s="217"/>
      <c r="P488" s="217"/>
      <c r="Q488" s="217"/>
      <c r="R488" s="217"/>
      <c r="S488" s="217"/>
      <c r="T488" s="217"/>
      <c r="U488" s="217"/>
      <c r="V488" s="155"/>
      <c r="W488" s="155"/>
    </row>
    <row r="489" spans="1:23" s="156" customFormat="1" x14ac:dyDescent="0.25">
      <c r="A489" s="113">
        <v>482</v>
      </c>
      <c r="B489" s="204"/>
      <c r="C489" s="157" t="s">
        <v>189</v>
      </c>
      <c r="D489" s="62"/>
      <c r="E489" s="153">
        <v>36</v>
      </c>
      <c r="F489" s="62" t="s">
        <v>135</v>
      </c>
      <c r="G489" s="62">
        <v>300</v>
      </c>
      <c r="H489" s="139">
        <f t="shared" si="40"/>
        <v>10800</v>
      </c>
      <c r="I489" s="140"/>
      <c r="J489" s="217"/>
      <c r="K489" s="217"/>
      <c r="L489" s="217"/>
      <c r="M489" s="217"/>
      <c r="N489" s="217"/>
      <c r="O489" s="217"/>
      <c r="P489" s="217"/>
      <c r="Q489" s="217"/>
      <c r="R489" s="217"/>
      <c r="S489" s="217"/>
      <c r="T489" s="217"/>
      <c r="U489" s="217"/>
      <c r="V489" s="155"/>
      <c r="W489" s="155"/>
    </row>
    <row r="490" spans="1:23" s="156" customFormat="1" x14ac:dyDescent="0.25">
      <c r="A490" s="113">
        <v>483</v>
      </c>
      <c r="B490" s="204"/>
      <c r="C490" s="157" t="s">
        <v>122</v>
      </c>
      <c r="D490" s="62"/>
      <c r="E490" s="153">
        <v>36</v>
      </c>
      <c r="F490" s="62" t="s">
        <v>135</v>
      </c>
      <c r="G490" s="62">
        <v>175</v>
      </c>
      <c r="H490" s="139">
        <f t="shared" si="40"/>
        <v>6300</v>
      </c>
      <c r="I490" s="140"/>
      <c r="J490" s="217"/>
      <c r="K490" s="217"/>
      <c r="L490" s="217"/>
      <c r="M490" s="217"/>
      <c r="N490" s="217"/>
      <c r="O490" s="217"/>
      <c r="P490" s="217"/>
      <c r="Q490" s="217"/>
      <c r="R490" s="217"/>
      <c r="S490" s="217"/>
      <c r="T490" s="217"/>
      <c r="U490" s="217"/>
      <c r="V490" s="155"/>
      <c r="W490" s="155"/>
    </row>
    <row r="491" spans="1:23" s="156" customFormat="1" x14ac:dyDescent="0.25">
      <c r="A491" s="113">
        <v>484</v>
      </c>
      <c r="B491" s="204"/>
      <c r="C491" s="157" t="s">
        <v>140</v>
      </c>
      <c r="D491" s="62"/>
      <c r="E491" s="153">
        <v>36</v>
      </c>
      <c r="F491" s="62" t="s">
        <v>135</v>
      </c>
      <c r="G491" s="62">
        <v>300</v>
      </c>
      <c r="H491" s="139">
        <f t="shared" si="40"/>
        <v>10800</v>
      </c>
      <c r="I491" s="140"/>
      <c r="J491" s="217"/>
      <c r="K491" s="217"/>
      <c r="L491" s="217"/>
      <c r="M491" s="217"/>
      <c r="N491" s="217"/>
      <c r="O491" s="217"/>
      <c r="P491" s="217"/>
      <c r="Q491" s="217"/>
      <c r="R491" s="217"/>
      <c r="S491" s="217"/>
      <c r="T491" s="217"/>
      <c r="U491" s="217"/>
      <c r="V491" s="155"/>
      <c r="W491" s="155"/>
    </row>
    <row r="492" spans="1:23" s="156" customFormat="1" x14ac:dyDescent="0.25">
      <c r="A492" s="113">
        <v>485</v>
      </c>
      <c r="B492" s="204"/>
      <c r="C492" s="157" t="s">
        <v>174</v>
      </c>
      <c r="D492" s="62"/>
      <c r="E492" s="153">
        <v>36</v>
      </c>
      <c r="F492" s="62" t="s">
        <v>135</v>
      </c>
      <c r="G492" s="62">
        <v>300</v>
      </c>
      <c r="H492" s="139">
        <f t="shared" si="40"/>
        <v>10800</v>
      </c>
      <c r="I492" s="140"/>
      <c r="J492" s="217"/>
      <c r="K492" s="217"/>
      <c r="L492" s="217"/>
      <c r="M492" s="217"/>
      <c r="N492" s="217"/>
      <c r="O492" s="217"/>
      <c r="P492" s="217"/>
      <c r="Q492" s="217"/>
      <c r="R492" s="217"/>
      <c r="S492" s="217"/>
      <c r="T492" s="217"/>
      <c r="U492" s="217"/>
      <c r="V492" s="155"/>
      <c r="W492" s="155"/>
    </row>
    <row r="493" spans="1:23" s="156" customFormat="1" x14ac:dyDescent="0.25">
      <c r="A493" s="113">
        <v>486</v>
      </c>
      <c r="B493" s="204"/>
      <c r="C493" s="157" t="s">
        <v>251</v>
      </c>
      <c r="D493" s="62"/>
      <c r="E493" s="153">
        <v>1</v>
      </c>
      <c r="F493" s="62" t="s">
        <v>131</v>
      </c>
      <c r="G493" s="62">
        <v>1550</v>
      </c>
      <c r="H493" s="139">
        <f t="shared" si="40"/>
        <v>1550</v>
      </c>
      <c r="I493" s="140"/>
      <c r="J493" s="217"/>
      <c r="K493" s="217"/>
      <c r="L493" s="217"/>
      <c r="M493" s="217"/>
      <c r="N493" s="217"/>
      <c r="O493" s="217"/>
      <c r="P493" s="217"/>
      <c r="Q493" s="217"/>
      <c r="R493" s="217"/>
      <c r="S493" s="217"/>
      <c r="T493" s="217"/>
      <c r="U493" s="217"/>
      <c r="V493" s="155"/>
      <c r="W493" s="155"/>
    </row>
    <row r="494" spans="1:23" s="156" customFormat="1" x14ac:dyDescent="0.25">
      <c r="A494" s="113">
        <v>487</v>
      </c>
      <c r="B494" s="204"/>
      <c r="C494" s="157" t="s">
        <v>252</v>
      </c>
      <c r="D494" s="62"/>
      <c r="E494" s="153">
        <v>1</v>
      </c>
      <c r="F494" s="62" t="s">
        <v>131</v>
      </c>
      <c r="G494" s="62">
        <v>2850</v>
      </c>
      <c r="H494" s="139">
        <f t="shared" si="40"/>
        <v>2850</v>
      </c>
      <c r="I494" s="140"/>
      <c r="J494" s="217"/>
      <c r="K494" s="217"/>
      <c r="L494" s="217"/>
      <c r="M494" s="217"/>
      <c r="N494" s="217"/>
      <c r="O494" s="217"/>
      <c r="P494" s="217"/>
      <c r="Q494" s="217"/>
      <c r="R494" s="217"/>
      <c r="S494" s="217"/>
      <c r="T494" s="217"/>
      <c r="U494" s="217"/>
      <c r="V494" s="155"/>
      <c r="W494" s="155"/>
    </row>
    <row r="495" spans="1:23" s="156" customFormat="1" x14ac:dyDescent="0.25">
      <c r="A495" s="113">
        <v>488</v>
      </c>
      <c r="B495" s="204"/>
      <c r="C495" s="157" t="s">
        <v>254</v>
      </c>
      <c r="D495" s="62"/>
      <c r="E495" s="153">
        <v>4</v>
      </c>
      <c r="F495" s="62" t="s">
        <v>707</v>
      </c>
      <c r="G495" s="62">
        <v>120</v>
      </c>
      <c r="H495" s="139">
        <f t="shared" si="40"/>
        <v>480</v>
      </c>
      <c r="I495" s="140"/>
      <c r="J495" s="217"/>
      <c r="K495" s="217"/>
      <c r="L495" s="217"/>
      <c r="M495" s="217"/>
      <c r="N495" s="217"/>
      <c r="O495" s="217"/>
      <c r="P495" s="217"/>
      <c r="Q495" s="217"/>
      <c r="R495" s="217"/>
      <c r="S495" s="217"/>
      <c r="T495" s="217"/>
      <c r="U495" s="217"/>
      <c r="V495" s="155"/>
      <c r="W495" s="155"/>
    </row>
    <row r="496" spans="1:23" s="156" customFormat="1" x14ac:dyDescent="0.25">
      <c r="A496" s="113">
        <v>489</v>
      </c>
      <c r="B496" s="204"/>
      <c r="C496" s="157" t="s">
        <v>705</v>
      </c>
      <c r="D496" s="62"/>
      <c r="E496" s="153">
        <v>36</v>
      </c>
      <c r="F496" s="62" t="s">
        <v>129</v>
      </c>
      <c r="G496" s="62">
        <v>15</v>
      </c>
      <c r="H496" s="139">
        <f t="shared" si="40"/>
        <v>540</v>
      </c>
      <c r="I496" s="140"/>
      <c r="J496" s="217"/>
      <c r="K496" s="217"/>
      <c r="L496" s="217"/>
      <c r="M496" s="217"/>
      <c r="N496" s="217"/>
      <c r="O496" s="217"/>
      <c r="P496" s="217"/>
      <c r="Q496" s="217"/>
      <c r="R496" s="217"/>
      <c r="S496" s="217"/>
      <c r="T496" s="217"/>
      <c r="U496" s="217"/>
      <c r="V496" s="155"/>
      <c r="W496" s="155"/>
    </row>
    <row r="497" spans="1:23" s="156" customFormat="1" x14ac:dyDescent="0.25">
      <c r="A497" s="113">
        <v>490</v>
      </c>
      <c r="B497" s="204"/>
      <c r="C497" s="157" t="s">
        <v>706</v>
      </c>
      <c r="D497" s="62"/>
      <c r="E497" s="153">
        <v>4</v>
      </c>
      <c r="F497" s="62" t="s">
        <v>129</v>
      </c>
      <c r="G497" s="62">
        <v>300</v>
      </c>
      <c r="H497" s="139">
        <f t="shared" si="40"/>
        <v>1200</v>
      </c>
      <c r="I497" s="140"/>
      <c r="J497" s="217"/>
      <c r="K497" s="217"/>
      <c r="L497" s="217"/>
      <c r="M497" s="217"/>
      <c r="N497" s="217"/>
      <c r="O497" s="217"/>
      <c r="P497" s="217"/>
      <c r="Q497" s="217"/>
      <c r="R497" s="217"/>
      <c r="S497" s="217"/>
      <c r="T497" s="217"/>
      <c r="U497" s="217"/>
      <c r="V497" s="155"/>
      <c r="W497" s="155"/>
    </row>
    <row r="498" spans="1:23" s="156" customFormat="1" x14ac:dyDescent="0.25">
      <c r="A498" s="113">
        <v>491</v>
      </c>
      <c r="B498" s="204" t="s">
        <v>708</v>
      </c>
      <c r="C498" s="152" t="s">
        <v>889</v>
      </c>
      <c r="D498" s="62"/>
      <c r="E498" s="153"/>
      <c r="F498" s="62"/>
      <c r="G498" s="62"/>
      <c r="H498" s="140">
        <f>SUM(H499:H509)</f>
        <v>71345</v>
      </c>
      <c r="I498" s="140"/>
      <c r="J498" s="217"/>
      <c r="K498" s="217"/>
      <c r="L498" s="217"/>
      <c r="M498" s="217"/>
      <c r="N498" s="217"/>
      <c r="O498" s="217"/>
      <c r="P498" s="217"/>
      <c r="Q498" s="217"/>
      <c r="R498" s="217"/>
      <c r="S498" s="217"/>
      <c r="T498" s="217"/>
      <c r="U498" s="217"/>
      <c r="V498" s="155"/>
      <c r="W498" s="155"/>
    </row>
    <row r="499" spans="1:23" s="156" customFormat="1" x14ac:dyDescent="0.25">
      <c r="A499" s="113">
        <v>492</v>
      </c>
      <c r="B499" s="204"/>
      <c r="C499" s="157" t="s">
        <v>250</v>
      </c>
      <c r="D499" s="62"/>
      <c r="E499" s="153">
        <v>43</v>
      </c>
      <c r="F499" s="62" t="s">
        <v>135</v>
      </c>
      <c r="G499" s="62">
        <v>250</v>
      </c>
      <c r="H499" s="139">
        <f>G499*E499</f>
        <v>10750</v>
      </c>
      <c r="I499" s="140"/>
      <c r="J499" s="217"/>
      <c r="K499" s="217"/>
      <c r="L499" s="217"/>
      <c r="M499" s="217"/>
      <c r="N499" s="217"/>
      <c r="O499" s="217"/>
      <c r="P499" s="217"/>
      <c r="Q499" s="217"/>
      <c r="R499" s="217"/>
      <c r="S499" s="217"/>
      <c r="T499" s="217"/>
      <c r="U499" s="217"/>
      <c r="V499" s="155"/>
      <c r="W499" s="155"/>
    </row>
    <row r="500" spans="1:23" s="156" customFormat="1" x14ac:dyDescent="0.25">
      <c r="A500" s="113">
        <v>493</v>
      </c>
      <c r="B500" s="204"/>
      <c r="C500" s="157" t="s">
        <v>128</v>
      </c>
      <c r="D500" s="62"/>
      <c r="E500" s="153">
        <v>43</v>
      </c>
      <c r="F500" s="62" t="s">
        <v>135</v>
      </c>
      <c r="G500" s="62">
        <v>175</v>
      </c>
      <c r="H500" s="139">
        <f t="shared" ref="H500:H509" si="41">G500*E500</f>
        <v>7525</v>
      </c>
      <c r="I500" s="140"/>
      <c r="J500" s="217"/>
      <c r="K500" s="217"/>
      <c r="L500" s="217"/>
      <c r="M500" s="217"/>
      <c r="N500" s="217"/>
      <c r="O500" s="217"/>
      <c r="P500" s="217"/>
      <c r="Q500" s="217"/>
      <c r="R500" s="217"/>
      <c r="S500" s="217"/>
      <c r="T500" s="217"/>
      <c r="U500" s="217"/>
      <c r="V500" s="155"/>
      <c r="W500" s="155"/>
    </row>
    <row r="501" spans="1:23" s="156" customFormat="1" x14ac:dyDescent="0.25">
      <c r="A501" s="113">
        <v>494</v>
      </c>
      <c r="B501" s="204"/>
      <c r="C501" s="157" t="s">
        <v>189</v>
      </c>
      <c r="D501" s="62"/>
      <c r="E501" s="153">
        <v>43</v>
      </c>
      <c r="F501" s="62" t="s">
        <v>135</v>
      </c>
      <c r="G501" s="62">
        <v>300</v>
      </c>
      <c r="H501" s="139">
        <f t="shared" si="41"/>
        <v>12900</v>
      </c>
      <c r="I501" s="140"/>
      <c r="J501" s="217"/>
      <c r="K501" s="217"/>
      <c r="L501" s="217"/>
      <c r="M501" s="217"/>
      <c r="N501" s="217"/>
      <c r="O501" s="217"/>
      <c r="P501" s="217"/>
      <c r="Q501" s="217"/>
      <c r="R501" s="217"/>
      <c r="S501" s="217"/>
      <c r="T501" s="217"/>
      <c r="U501" s="217"/>
      <c r="V501" s="155"/>
      <c r="W501" s="155"/>
    </row>
    <row r="502" spans="1:23" s="156" customFormat="1" x14ac:dyDescent="0.25">
      <c r="A502" s="113">
        <v>495</v>
      </c>
      <c r="B502" s="204"/>
      <c r="C502" s="157" t="s">
        <v>122</v>
      </c>
      <c r="D502" s="62"/>
      <c r="E502" s="153">
        <v>43</v>
      </c>
      <c r="F502" s="62" t="s">
        <v>135</v>
      </c>
      <c r="G502" s="62">
        <v>175</v>
      </c>
      <c r="H502" s="139">
        <f t="shared" si="41"/>
        <v>7525</v>
      </c>
      <c r="I502" s="140"/>
      <c r="J502" s="217"/>
      <c r="K502" s="217"/>
      <c r="L502" s="217"/>
      <c r="M502" s="217"/>
      <c r="N502" s="217"/>
      <c r="O502" s="217"/>
      <c r="P502" s="217"/>
      <c r="Q502" s="217"/>
      <c r="R502" s="217"/>
      <c r="S502" s="217"/>
      <c r="T502" s="217"/>
      <c r="U502" s="217"/>
      <c r="V502" s="155"/>
      <c r="W502" s="155"/>
    </row>
    <row r="503" spans="1:23" s="156" customFormat="1" x14ac:dyDescent="0.25">
      <c r="A503" s="113">
        <v>496</v>
      </c>
      <c r="B503" s="204"/>
      <c r="C503" s="157" t="s">
        <v>140</v>
      </c>
      <c r="D503" s="62"/>
      <c r="E503" s="153">
        <v>43</v>
      </c>
      <c r="F503" s="62" t="s">
        <v>135</v>
      </c>
      <c r="G503" s="62">
        <v>300</v>
      </c>
      <c r="H503" s="139">
        <f t="shared" si="41"/>
        <v>12900</v>
      </c>
      <c r="I503" s="140"/>
      <c r="J503" s="217"/>
      <c r="K503" s="217"/>
      <c r="L503" s="217"/>
      <c r="M503" s="217"/>
      <c r="N503" s="217"/>
      <c r="O503" s="217"/>
      <c r="P503" s="217"/>
      <c r="Q503" s="217"/>
      <c r="R503" s="217"/>
      <c r="S503" s="217"/>
      <c r="T503" s="217"/>
      <c r="U503" s="217"/>
      <c r="V503" s="155"/>
      <c r="W503" s="155"/>
    </row>
    <row r="504" spans="1:23" s="156" customFormat="1" x14ac:dyDescent="0.25">
      <c r="A504" s="113">
        <v>497</v>
      </c>
      <c r="B504" s="204"/>
      <c r="C504" s="157" t="s">
        <v>174</v>
      </c>
      <c r="D504" s="62"/>
      <c r="E504" s="153">
        <v>43</v>
      </c>
      <c r="F504" s="62" t="s">
        <v>135</v>
      </c>
      <c r="G504" s="62">
        <v>300</v>
      </c>
      <c r="H504" s="139">
        <f t="shared" si="41"/>
        <v>12900</v>
      </c>
      <c r="I504" s="140"/>
      <c r="J504" s="217"/>
      <c r="K504" s="217"/>
      <c r="L504" s="217"/>
      <c r="M504" s="217"/>
      <c r="N504" s="217"/>
      <c r="O504" s="217"/>
      <c r="P504" s="217"/>
      <c r="Q504" s="217"/>
      <c r="R504" s="217"/>
      <c r="S504" s="217"/>
      <c r="T504" s="217"/>
      <c r="U504" s="217"/>
      <c r="V504" s="155"/>
      <c r="W504" s="155"/>
    </row>
    <row r="505" spans="1:23" s="156" customFormat="1" x14ac:dyDescent="0.25">
      <c r="A505" s="113">
        <v>498</v>
      </c>
      <c r="B505" s="204"/>
      <c r="C505" s="157" t="s">
        <v>251</v>
      </c>
      <c r="D505" s="62"/>
      <c r="E505" s="153">
        <v>1</v>
      </c>
      <c r="F505" s="62" t="s">
        <v>131</v>
      </c>
      <c r="G505" s="62">
        <v>1550</v>
      </c>
      <c r="H505" s="139">
        <f t="shared" si="41"/>
        <v>1550</v>
      </c>
      <c r="I505" s="140"/>
      <c r="J505" s="217"/>
      <c r="K505" s="217"/>
      <c r="L505" s="217"/>
      <c r="M505" s="217"/>
      <c r="N505" s="217"/>
      <c r="O505" s="217"/>
      <c r="P505" s="217"/>
      <c r="Q505" s="217"/>
      <c r="R505" s="217"/>
      <c r="S505" s="217"/>
      <c r="T505" s="217"/>
      <c r="U505" s="217"/>
      <c r="V505" s="155"/>
      <c r="W505" s="155"/>
    </row>
    <row r="506" spans="1:23" s="156" customFormat="1" x14ac:dyDescent="0.25">
      <c r="A506" s="113">
        <v>499</v>
      </c>
      <c r="B506" s="204"/>
      <c r="C506" s="157" t="s">
        <v>252</v>
      </c>
      <c r="D506" s="62"/>
      <c r="E506" s="153">
        <v>1</v>
      </c>
      <c r="F506" s="62" t="s">
        <v>131</v>
      </c>
      <c r="G506" s="62">
        <v>2850</v>
      </c>
      <c r="H506" s="139">
        <f t="shared" si="41"/>
        <v>2850</v>
      </c>
      <c r="I506" s="140"/>
      <c r="J506" s="217"/>
      <c r="K506" s="217"/>
      <c r="L506" s="217"/>
      <c r="M506" s="217"/>
      <c r="N506" s="217"/>
      <c r="O506" s="217"/>
      <c r="P506" s="217"/>
      <c r="Q506" s="217"/>
      <c r="R506" s="217"/>
      <c r="S506" s="217"/>
      <c r="T506" s="217"/>
      <c r="U506" s="217"/>
      <c r="V506" s="155"/>
      <c r="W506" s="155"/>
    </row>
    <row r="507" spans="1:23" s="156" customFormat="1" x14ac:dyDescent="0.25">
      <c r="A507" s="113">
        <v>500</v>
      </c>
      <c r="B507" s="204"/>
      <c r="C507" s="157" t="s">
        <v>254</v>
      </c>
      <c r="D507" s="62"/>
      <c r="E507" s="153">
        <v>5</v>
      </c>
      <c r="F507" s="62" t="s">
        <v>707</v>
      </c>
      <c r="G507" s="62">
        <v>120</v>
      </c>
      <c r="H507" s="139">
        <f t="shared" si="41"/>
        <v>600</v>
      </c>
      <c r="I507" s="140"/>
      <c r="J507" s="217"/>
      <c r="K507" s="217"/>
      <c r="L507" s="217"/>
      <c r="M507" s="217"/>
      <c r="N507" s="217"/>
      <c r="O507" s="217"/>
      <c r="P507" s="217"/>
      <c r="Q507" s="217"/>
      <c r="R507" s="217"/>
      <c r="S507" s="217"/>
      <c r="T507" s="217"/>
      <c r="U507" s="217"/>
      <c r="V507" s="155"/>
      <c r="W507" s="155"/>
    </row>
    <row r="508" spans="1:23" s="156" customFormat="1" x14ac:dyDescent="0.25">
      <c r="A508" s="113">
        <v>501</v>
      </c>
      <c r="B508" s="204"/>
      <c r="C508" s="157" t="s">
        <v>705</v>
      </c>
      <c r="D508" s="62"/>
      <c r="E508" s="153">
        <v>43</v>
      </c>
      <c r="F508" s="62" t="s">
        <v>129</v>
      </c>
      <c r="G508" s="62">
        <v>15</v>
      </c>
      <c r="H508" s="139">
        <f t="shared" si="41"/>
        <v>645</v>
      </c>
      <c r="I508" s="140"/>
      <c r="J508" s="217"/>
      <c r="K508" s="217"/>
      <c r="L508" s="217"/>
      <c r="M508" s="217"/>
      <c r="N508" s="217"/>
      <c r="O508" s="217"/>
      <c r="P508" s="217"/>
      <c r="Q508" s="217"/>
      <c r="R508" s="217"/>
      <c r="S508" s="217"/>
      <c r="T508" s="217"/>
      <c r="U508" s="217"/>
      <c r="V508" s="155"/>
      <c r="W508" s="155"/>
    </row>
    <row r="509" spans="1:23" s="156" customFormat="1" x14ac:dyDescent="0.25">
      <c r="A509" s="113">
        <v>502</v>
      </c>
      <c r="B509" s="204"/>
      <c r="C509" s="157" t="s">
        <v>706</v>
      </c>
      <c r="D509" s="62"/>
      <c r="E509" s="153">
        <v>4</v>
      </c>
      <c r="F509" s="62" t="s">
        <v>129</v>
      </c>
      <c r="G509" s="62">
        <v>300</v>
      </c>
      <c r="H509" s="139">
        <f t="shared" si="41"/>
        <v>1200</v>
      </c>
      <c r="I509" s="140"/>
      <c r="J509" s="217"/>
      <c r="K509" s="217"/>
      <c r="L509" s="217"/>
      <c r="M509" s="217"/>
      <c r="N509" s="217"/>
      <c r="O509" s="217"/>
      <c r="P509" s="217"/>
      <c r="Q509" s="217"/>
      <c r="R509" s="217"/>
      <c r="S509" s="217"/>
      <c r="T509" s="217"/>
      <c r="U509" s="217"/>
      <c r="V509" s="155"/>
      <c r="W509" s="155"/>
    </row>
    <row r="510" spans="1:23" s="156" customFormat="1" x14ac:dyDescent="0.25">
      <c r="A510" s="113">
        <v>503</v>
      </c>
      <c r="B510" s="204"/>
      <c r="C510" s="152" t="s">
        <v>888</v>
      </c>
      <c r="D510" s="62"/>
      <c r="E510" s="153"/>
      <c r="F510" s="62"/>
      <c r="G510" s="62"/>
      <c r="H510" s="140">
        <f>SUM(H511:H521)</f>
        <v>72860</v>
      </c>
      <c r="I510" s="140"/>
      <c r="J510" s="217"/>
      <c r="K510" s="217"/>
      <c r="L510" s="217"/>
      <c r="M510" s="217"/>
      <c r="N510" s="217"/>
      <c r="O510" s="217"/>
      <c r="P510" s="217"/>
      <c r="Q510" s="217"/>
      <c r="R510" s="217"/>
      <c r="S510" s="217"/>
      <c r="T510" s="217"/>
      <c r="U510" s="217"/>
      <c r="V510" s="155"/>
      <c r="W510" s="155"/>
    </row>
    <row r="511" spans="1:23" s="156" customFormat="1" x14ac:dyDescent="0.25">
      <c r="A511" s="113">
        <v>504</v>
      </c>
      <c r="B511" s="204"/>
      <c r="C511" s="157" t="s">
        <v>250</v>
      </c>
      <c r="D511" s="62"/>
      <c r="E511" s="153">
        <v>44</v>
      </c>
      <c r="F511" s="62" t="s">
        <v>135</v>
      </c>
      <c r="G511" s="62">
        <v>250</v>
      </c>
      <c r="H511" s="139">
        <f>G511*E511</f>
        <v>11000</v>
      </c>
      <c r="I511" s="140"/>
      <c r="J511" s="217"/>
      <c r="K511" s="217"/>
      <c r="L511" s="217"/>
      <c r="M511" s="217"/>
      <c r="N511" s="217"/>
      <c r="O511" s="217"/>
      <c r="P511" s="217"/>
      <c r="Q511" s="217"/>
      <c r="R511" s="217"/>
      <c r="S511" s="217"/>
      <c r="T511" s="217"/>
      <c r="U511" s="217"/>
      <c r="V511" s="155"/>
      <c r="W511" s="155"/>
    </row>
    <row r="512" spans="1:23" s="156" customFormat="1" x14ac:dyDescent="0.25">
      <c r="A512" s="113">
        <v>505</v>
      </c>
      <c r="B512" s="204"/>
      <c r="C512" s="157" t="s">
        <v>128</v>
      </c>
      <c r="D512" s="62"/>
      <c r="E512" s="153">
        <v>44</v>
      </c>
      <c r="F512" s="62" t="s">
        <v>135</v>
      </c>
      <c r="G512" s="62">
        <v>175</v>
      </c>
      <c r="H512" s="139">
        <f t="shared" ref="H512:H521" si="42">G512*E512</f>
        <v>7700</v>
      </c>
      <c r="I512" s="140"/>
      <c r="J512" s="217"/>
      <c r="K512" s="217"/>
      <c r="L512" s="217"/>
      <c r="M512" s="217"/>
      <c r="N512" s="217"/>
      <c r="O512" s="217"/>
      <c r="P512" s="217"/>
      <c r="Q512" s="217"/>
      <c r="R512" s="217"/>
      <c r="S512" s="217"/>
      <c r="T512" s="217"/>
      <c r="U512" s="217"/>
      <c r="V512" s="155"/>
      <c r="W512" s="155"/>
    </row>
    <row r="513" spans="1:23" s="156" customFormat="1" x14ac:dyDescent="0.25">
      <c r="A513" s="113">
        <v>506</v>
      </c>
      <c r="B513" s="204"/>
      <c r="C513" s="157" t="s">
        <v>189</v>
      </c>
      <c r="D513" s="62"/>
      <c r="E513" s="153">
        <v>44</v>
      </c>
      <c r="F513" s="62" t="s">
        <v>135</v>
      </c>
      <c r="G513" s="62">
        <v>300</v>
      </c>
      <c r="H513" s="139">
        <f t="shared" si="42"/>
        <v>13200</v>
      </c>
      <c r="I513" s="140"/>
      <c r="J513" s="217"/>
      <c r="K513" s="217"/>
      <c r="L513" s="217"/>
      <c r="M513" s="217"/>
      <c r="N513" s="217"/>
      <c r="O513" s="217"/>
      <c r="P513" s="217"/>
      <c r="Q513" s="217"/>
      <c r="R513" s="217"/>
      <c r="S513" s="217"/>
      <c r="T513" s="217"/>
      <c r="U513" s="217"/>
      <c r="V513" s="155"/>
      <c r="W513" s="155"/>
    </row>
    <row r="514" spans="1:23" s="156" customFormat="1" x14ac:dyDescent="0.25">
      <c r="A514" s="113">
        <v>507</v>
      </c>
      <c r="B514" s="204"/>
      <c r="C514" s="157" t="s">
        <v>122</v>
      </c>
      <c r="D514" s="62"/>
      <c r="E514" s="153">
        <v>44</v>
      </c>
      <c r="F514" s="62" t="s">
        <v>135</v>
      </c>
      <c r="G514" s="62">
        <v>175</v>
      </c>
      <c r="H514" s="139">
        <f t="shared" si="42"/>
        <v>7700</v>
      </c>
      <c r="I514" s="140"/>
      <c r="J514" s="217"/>
      <c r="K514" s="217"/>
      <c r="L514" s="217"/>
      <c r="M514" s="217"/>
      <c r="N514" s="217"/>
      <c r="O514" s="217"/>
      <c r="P514" s="217"/>
      <c r="Q514" s="217"/>
      <c r="R514" s="217"/>
      <c r="S514" s="217"/>
      <c r="T514" s="217"/>
      <c r="U514" s="217"/>
      <c r="V514" s="155"/>
      <c r="W514" s="155"/>
    </row>
    <row r="515" spans="1:23" s="156" customFormat="1" x14ac:dyDescent="0.25">
      <c r="A515" s="113">
        <v>508</v>
      </c>
      <c r="B515" s="204"/>
      <c r="C515" s="157" t="s">
        <v>140</v>
      </c>
      <c r="D515" s="62"/>
      <c r="E515" s="153">
        <v>44</v>
      </c>
      <c r="F515" s="62" t="s">
        <v>135</v>
      </c>
      <c r="G515" s="62">
        <v>300</v>
      </c>
      <c r="H515" s="139">
        <f t="shared" si="42"/>
        <v>13200</v>
      </c>
      <c r="I515" s="140"/>
      <c r="J515" s="217"/>
      <c r="K515" s="217"/>
      <c r="L515" s="217"/>
      <c r="M515" s="217"/>
      <c r="N515" s="217"/>
      <c r="O515" s="217"/>
      <c r="P515" s="217"/>
      <c r="Q515" s="217"/>
      <c r="R515" s="217"/>
      <c r="S515" s="217"/>
      <c r="T515" s="217"/>
      <c r="U515" s="217"/>
      <c r="V515" s="155"/>
      <c r="W515" s="155"/>
    </row>
    <row r="516" spans="1:23" s="156" customFormat="1" x14ac:dyDescent="0.25">
      <c r="A516" s="113">
        <v>509</v>
      </c>
      <c r="B516" s="204"/>
      <c r="C516" s="157" t="s">
        <v>174</v>
      </c>
      <c r="D516" s="62"/>
      <c r="E516" s="153">
        <v>44</v>
      </c>
      <c r="F516" s="62" t="s">
        <v>135</v>
      </c>
      <c r="G516" s="62">
        <v>300</v>
      </c>
      <c r="H516" s="139">
        <f t="shared" si="42"/>
        <v>13200</v>
      </c>
      <c r="I516" s="140"/>
      <c r="J516" s="217"/>
      <c r="K516" s="217"/>
      <c r="L516" s="217"/>
      <c r="M516" s="217"/>
      <c r="N516" s="217"/>
      <c r="O516" s="217"/>
      <c r="P516" s="217"/>
      <c r="Q516" s="217"/>
      <c r="R516" s="217"/>
      <c r="S516" s="217"/>
      <c r="T516" s="217"/>
      <c r="U516" s="217"/>
      <c r="V516" s="155"/>
      <c r="W516" s="155"/>
    </row>
    <row r="517" spans="1:23" s="156" customFormat="1" x14ac:dyDescent="0.25">
      <c r="A517" s="113">
        <v>510</v>
      </c>
      <c r="B517" s="204"/>
      <c r="C517" s="157" t="s">
        <v>251</v>
      </c>
      <c r="D517" s="62"/>
      <c r="E517" s="153">
        <v>1</v>
      </c>
      <c r="F517" s="62" t="s">
        <v>131</v>
      </c>
      <c r="G517" s="62">
        <v>1550</v>
      </c>
      <c r="H517" s="139">
        <f t="shared" si="42"/>
        <v>1550</v>
      </c>
      <c r="I517" s="140"/>
      <c r="J517" s="217"/>
      <c r="K517" s="217"/>
      <c r="L517" s="217"/>
      <c r="M517" s="217"/>
      <c r="N517" s="217"/>
      <c r="O517" s="217"/>
      <c r="P517" s="217"/>
      <c r="Q517" s="217"/>
      <c r="R517" s="217"/>
      <c r="S517" s="217"/>
      <c r="T517" s="217"/>
      <c r="U517" s="217"/>
      <c r="V517" s="155"/>
      <c r="W517" s="155"/>
    </row>
    <row r="518" spans="1:23" s="156" customFormat="1" x14ac:dyDescent="0.25">
      <c r="A518" s="113">
        <v>511</v>
      </c>
      <c r="B518" s="204"/>
      <c r="C518" s="157" t="s">
        <v>252</v>
      </c>
      <c r="D518" s="62"/>
      <c r="E518" s="153">
        <v>1</v>
      </c>
      <c r="F518" s="62" t="s">
        <v>131</v>
      </c>
      <c r="G518" s="62">
        <v>2850</v>
      </c>
      <c r="H518" s="139">
        <f t="shared" si="42"/>
        <v>2850</v>
      </c>
      <c r="I518" s="140"/>
      <c r="J518" s="217"/>
      <c r="K518" s="217"/>
      <c r="L518" s="217"/>
      <c r="M518" s="217"/>
      <c r="N518" s="217"/>
      <c r="O518" s="217"/>
      <c r="P518" s="217"/>
      <c r="Q518" s="217"/>
      <c r="R518" s="217"/>
      <c r="S518" s="217"/>
      <c r="T518" s="217"/>
      <c r="U518" s="217"/>
      <c r="V518" s="155"/>
      <c r="W518" s="155"/>
    </row>
    <row r="519" spans="1:23" s="156" customFormat="1" x14ac:dyDescent="0.25">
      <c r="A519" s="113">
        <v>512</v>
      </c>
      <c r="B519" s="204"/>
      <c r="C519" s="157" t="s">
        <v>254</v>
      </c>
      <c r="D519" s="62"/>
      <c r="E519" s="153">
        <v>5</v>
      </c>
      <c r="F519" s="62" t="s">
        <v>707</v>
      </c>
      <c r="G519" s="62">
        <v>120</v>
      </c>
      <c r="H519" s="139">
        <f t="shared" si="42"/>
        <v>600</v>
      </c>
      <c r="I519" s="140"/>
      <c r="J519" s="217"/>
      <c r="K519" s="217"/>
      <c r="L519" s="217"/>
      <c r="M519" s="217"/>
      <c r="N519" s="217"/>
      <c r="O519" s="217"/>
      <c r="P519" s="217"/>
      <c r="Q519" s="217"/>
      <c r="R519" s="217"/>
      <c r="S519" s="217"/>
      <c r="T519" s="217"/>
      <c r="U519" s="217"/>
      <c r="V519" s="155"/>
      <c r="W519" s="155"/>
    </row>
    <row r="520" spans="1:23" s="156" customFormat="1" x14ac:dyDescent="0.25">
      <c r="A520" s="113">
        <v>513</v>
      </c>
      <c r="B520" s="204"/>
      <c r="C520" s="157" t="s">
        <v>705</v>
      </c>
      <c r="D520" s="62"/>
      <c r="E520" s="153">
        <v>44</v>
      </c>
      <c r="F520" s="62" t="s">
        <v>129</v>
      </c>
      <c r="G520" s="62">
        <v>15</v>
      </c>
      <c r="H520" s="139">
        <f t="shared" si="42"/>
        <v>660</v>
      </c>
      <c r="I520" s="140"/>
      <c r="J520" s="217"/>
      <c r="K520" s="217"/>
      <c r="L520" s="217"/>
      <c r="M520" s="217"/>
      <c r="N520" s="217"/>
      <c r="O520" s="217"/>
      <c r="P520" s="217"/>
      <c r="Q520" s="217"/>
      <c r="R520" s="217"/>
      <c r="S520" s="217"/>
      <c r="T520" s="217"/>
      <c r="U520" s="217"/>
      <c r="V520" s="155"/>
      <c r="W520" s="155"/>
    </row>
    <row r="521" spans="1:23" s="156" customFormat="1" x14ac:dyDescent="0.25">
      <c r="A521" s="113">
        <v>514</v>
      </c>
      <c r="B521" s="204"/>
      <c r="C521" s="157" t="s">
        <v>706</v>
      </c>
      <c r="D521" s="62"/>
      <c r="E521" s="153">
        <v>4</v>
      </c>
      <c r="F521" s="62" t="s">
        <v>129</v>
      </c>
      <c r="G521" s="62">
        <v>300</v>
      </c>
      <c r="H521" s="139">
        <f t="shared" si="42"/>
        <v>1200</v>
      </c>
      <c r="I521" s="140"/>
      <c r="J521" s="217"/>
      <c r="K521" s="217"/>
      <c r="L521" s="217"/>
      <c r="M521" s="217"/>
      <c r="N521" s="217"/>
      <c r="O521" s="217"/>
      <c r="P521" s="217"/>
      <c r="Q521" s="217"/>
      <c r="R521" s="217"/>
      <c r="S521" s="217"/>
      <c r="T521" s="217"/>
      <c r="U521" s="217"/>
      <c r="V521" s="155"/>
      <c r="W521" s="155"/>
    </row>
    <row r="522" spans="1:23" s="156" customFormat="1" x14ac:dyDescent="0.25">
      <c r="A522" s="113">
        <v>515</v>
      </c>
      <c r="B522" s="204" t="s">
        <v>708</v>
      </c>
      <c r="C522" s="152" t="s">
        <v>890</v>
      </c>
      <c r="D522" s="62"/>
      <c r="E522" s="153"/>
      <c r="F522" s="62"/>
      <c r="G522" s="62"/>
      <c r="H522" s="140">
        <f>SUM(H523:H533)</f>
        <v>62135</v>
      </c>
      <c r="I522" s="140"/>
      <c r="J522" s="217"/>
      <c r="K522" s="217"/>
      <c r="L522" s="217"/>
      <c r="M522" s="217"/>
      <c r="N522" s="217"/>
      <c r="O522" s="217"/>
      <c r="P522" s="217"/>
      <c r="Q522" s="217"/>
      <c r="R522" s="217"/>
      <c r="S522" s="217"/>
      <c r="T522" s="217"/>
      <c r="U522" s="217"/>
      <c r="V522" s="155"/>
      <c r="W522" s="155"/>
    </row>
    <row r="523" spans="1:23" s="156" customFormat="1" x14ac:dyDescent="0.25">
      <c r="A523" s="113">
        <v>516</v>
      </c>
      <c r="B523" s="204"/>
      <c r="C523" s="157" t="s">
        <v>250</v>
      </c>
      <c r="D523" s="62"/>
      <c r="E523" s="153">
        <v>37</v>
      </c>
      <c r="F523" s="62" t="s">
        <v>135</v>
      </c>
      <c r="G523" s="62">
        <v>250</v>
      </c>
      <c r="H523" s="139">
        <f>G523*E523</f>
        <v>9250</v>
      </c>
      <c r="I523" s="140"/>
      <c r="J523" s="217"/>
      <c r="K523" s="217"/>
      <c r="L523" s="217"/>
      <c r="M523" s="217"/>
      <c r="N523" s="217"/>
      <c r="O523" s="217"/>
      <c r="P523" s="217"/>
      <c r="Q523" s="217"/>
      <c r="R523" s="217"/>
      <c r="S523" s="217"/>
      <c r="T523" s="217"/>
      <c r="U523" s="217"/>
      <c r="V523" s="155"/>
      <c r="W523" s="155"/>
    </row>
    <row r="524" spans="1:23" s="156" customFormat="1" x14ac:dyDescent="0.25">
      <c r="A524" s="113">
        <v>517</v>
      </c>
      <c r="B524" s="204"/>
      <c r="C524" s="157" t="s">
        <v>128</v>
      </c>
      <c r="D524" s="62"/>
      <c r="E524" s="153">
        <v>37</v>
      </c>
      <c r="F524" s="62" t="s">
        <v>135</v>
      </c>
      <c r="G524" s="62">
        <v>175</v>
      </c>
      <c r="H524" s="139">
        <f t="shared" ref="H524:H533" si="43">G524*E524</f>
        <v>6475</v>
      </c>
      <c r="I524" s="140"/>
      <c r="J524" s="217"/>
      <c r="K524" s="217"/>
      <c r="L524" s="217"/>
      <c r="M524" s="217"/>
      <c r="N524" s="217"/>
      <c r="O524" s="217"/>
      <c r="P524" s="217"/>
      <c r="Q524" s="217"/>
      <c r="R524" s="217"/>
      <c r="S524" s="217"/>
      <c r="T524" s="217"/>
      <c r="U524" s="217"/>
      <c r="V524" s="155"/>
      <c r="W524" s="155"/>
    </row>
    <row r="525" spans="1:23" s="156" customFormat="1" x14ac:dyDescent="0.25">
      <c r="A525" s="113">
        <v>518</v>
      </c>
      <c r="B525" s="204"/>
      <c r="C525" s="157" t="s">
        <v>189</v>
      </c>
      <c r="D525" s="62"/>
      <c r="E525" s="153">
        <v>37</v>
      </c>
      <c r="F525" s="62" t="s">
        <v>135</v>
      </c>
      <c r="G525" s="62">
        <v>300</v>
      </c>
      <c r="H525" s="139">
        <f t="shared" si="43"/>
        <v>11100</v>
      </c>
      <c r="I525" s="140"/>
      <c r="J525" s="217"/>
      <c r="K525" s="217"/>
      <c r="L525" s="217"/>
      <c r="M525" s="217"/>
      <c r="N525" s="217"/>
      <c r="O525" s="217"/>
      <c r="P525" s="217"/>
      <c r="Q525" s="217"/>
      <c r="R525" s="217"/>
      <c r="S525" s="217"/>
      <c r="T525" s="217"/>
      <c r="U525" s="217"/>
      <c r="V525" s="155"/>
      <c r="W525" s="155"/>
    </row>
    <row r="526" spans="1:23" s="156" customFormat="1" x14ac:dyDescent="0.25">
      <c r="A526" s="113">
        <v>519</v>
      </c>
      <c r="B526" s="204"/>
      <c r="C526" s="157" t="s">
        <v>122</v>
      </c>
      <c r="D526" s="62"/>
      <c r="E526" s="153">
        <v>37</v>
      </c>
      <c r="F526" s="62" t="s">
        <v>135</v>
      </c>
      <c r="G526" s="62">
        <v>175</v>
      </c>
      <c r="H526" s="139">
        <f t="shared" si="43"/>
        <v>6475</v>
      </c>
      <c r="I526" s="140"/>
      <c r="J526" s="217"/>
      <c r="K526" s="217"/>
      <c r="L526" s="217"/>
      <c r="M526" s="217"/>
      <c r="N526" s="217"/>
      <c r="O526" s="217"/>
      <c r="P526" s="217"/>
      <c r="Q526" s="217"/>
      <c r="R526" s="217"/>
      <c r="S526" s="217"/>
      <c r="T526" s="217"/>
      <c r="U526" s="217"/>
      <c r="V526" s="155"/>
      <c r="W526" s="155"/>
    </row>
    <row r="527" spans="1:23" s="156" customFormat="1" x14ac:dyDescent="0.25">
      <c r="A527" s="113">
        <v>520</v>
      </c>
      <c r="B527" s="204"/>
      <c r="C527" s="157" t="s">
        <v>140</v>
      </c>
      <c r="D527" s="62"/>
      <c r="E527" s="153">
        <v>37</v>
      </c>
      <c r="F527" s="62" t="s">
        <v>135</v>
      </c>
      <c r="G527" s="62">
        <v>300</v>
      </c>
      <c r="H527" s="139">
        <f t="shared" si="43"/>
        <v>11100</v>
      </c>
      <c r="I527" s="140"/>
      <c r="J527" s="217"/>
      <c r="K527" s="217"/>
      <c r="L527" s="217"/>
      <c r="M527" s="217"/>
      <c r="N527" s="217"/>
      <c r="O527" s="217"/>
      <c r="P527" s="217"/>
      <c r="Q527" s="217"/>
      <c r="R527" s="217"/>
      <c r="S527" s="217"/>
      <c r="T527" s="217"/>
      <c r="U527" s="217"/>
      <c r="V527" s="155"/>
      <c r="W527" s="155"/>
    </row>
    <row r="528" spans="1:23" s="156" customFormat="1" x14ac:dyDescent="0.25">
      <c r="A528" s="113">
        <v>521</v>
      </c>
      <c r="B528" s="204"/>
      <c r="C528" s="157" t="s">
        <v>174</v>
      </c>
      <c r="D528" s="62"/>
      <c r="E528" s="153">
        <v>37</v>
      </c>
      <c r="F528" s="62" t="s">
        <v>135</v>
      </c>
      <c r="G528" s="62">
        <v>300</v>
      </c>
      <c r="H528" s="139">
        <f t="shared" si="43"/>
        <v>11100</v>
      </c>
      <c r="I528" s="140"/>
      <c r="J528" s="217"/>
      <c r="K528" s="217"/>
      <c r="L528" s="217"/>
      <c r="M528" s="217"/>
      <c r="N528" s="217"/>
      <c r="O528" s="217"/>
      <c r="P528" s="217"/>
      <c r="Q528" s="217"/>
      <c r="R528" s="217"/>
      <c r="S528" s="217"/>
      <c r="T528" s="217"/>
      <c r="U528" s="217"/>
      <c r="V528" s="155"/>
      <c r="W528" s="155"/>
    </row>
    <row r="529" spans="1:23" s="156" customFormat="1" x14ac:dyDescent="0.25">
      <c r="A529" s="113">
        <v>522</v>
      </c>
      <c r="B529" s="204"/>
      <c r="C529" s="157" t="s">
        <v>251</v>
      </c>
      <c r="D529" s="62"/>
      <c r="E529" s="153">
        <v>1</v>
      </c>
      <c r="F529" s="62" t="s">
        <v>131</v>
      </c>
      <c r="G529" s="62">
        <v>1550</v>
      </c>
      <c r="H529" s="139">
        <f t="shared" si="43"/>
        <v>1550</v>
      </c>
      <c r="I529" s="140"/>
      <c r="J529" s="217"/>
      <c r="K529" s="217"/>
      <c r="L529" s="217"/>
      <c r="M529" s="217"/>
      <c r="N529" s="217"/>
      <c r="O529" s="217"/>
      <c r="P529" s="217"/>
      <c r="Q529" s="217"/>
      <c r="R529" s="217"/>
      <c r="S529" s="217"/>
      <c r="T529" s="217"/>
      <c r="U529" s="217"/>
      <c r="V529" s="155"/>
      <c r="W529" s="155"/>
    </row>
    <row r="530" spans="1:23" s="156" customFormat="1" x14ac:dyDescent="0.25">
      <c r="A530" s="113">
        <v>523</v>
      </c>
      <c r="B530" s="204"/>
      <c r="C530" s="157" t="s">
        <v>252</v>
      </c>
      <c r="D530" s="62"/>
      <c r="E530" s="153">
        <v>1</v>
      </c>
      <c r="F530" s="62" t="s">
        <v>131</v>
      </c>
      <c r="G530" s="62">
        <v>2850</v>
      </c>
      <c r="H530" s="139">
        <f t="shared" si="43"/>
        <v>2850</v>
      </c>
      <c r="I530" s="140"/>
      <c r="J530" s="217"/>
      <c r="K530" s="217"/>
      <c r="L530" s="217"/>
      <c r="M530" s="217"/>
      <c r="N530" s="217"/>
      <c r="O530" s="217"/>
      <c r="P530" s="217"/>
      <c r="Q530" s="217"/>
      <c r="R530" s="217"/>
      <c r="S530" s="217"/>
      <c r="T530" s="217"/>
      <c r="U530" s="217"/>
      <c r="V530" s="155"/>
      <c r="W530" s="155"/>
    </row>
    <row r="531" spans="1:23" s="156" customFormat="1" x14ac:dyDescent="0.25">
      <c r="A531" s="113">
        <v>524</v>
      </c>
      <c r="B531" s="204"/>
      <c r="C531" s="157" t="s">
        <v>254</v>
      </c>
      <c r="D531" s="62"/>
      <c r="E531" s="153">
        <v>4</v>
      </c>
      <c r="F531" s="62" t="s">
        <v>707</v>
      </c>
      <c r="G531" s="62">
        <v>120</v>
      </c>
      <c r="H531" s="139">
        <f t="shared" si="43"/>
        <v>480</v>
      </c>
      <c r="I531" s="140"/>
      <c r="J531" s="217"/>
      <c r="K531" s="217"/>
      <c r="L531" s="217"/>
      <c r="M531" s="217"/>
      <c r="N531" s="217"/>
      <c r="O531" s="217"/>
      <c r="P531" s="217"/>
      <c r="Q531" s="217"/>
      <c r="R531" s="217"/>
      <c r="S531" s="217"/>
      <c r="T531" s="217"/>
      <c r="U531" s="217"/>
      <c r="V531" s="155"/>
      <c r="W531" s="155"/>
    </row>
    <row r="532" spans="1:23" s="156" customFormat="1" x14ac:dyDescent="0.25">
      <c r="A532" s="113">
        <v>525</v>
      </c>
      <c r="B532" s="204"/>
      <c r="C532" s="157" t="s">
        <v>705</v>
      </c>
      <c r="D532" s="62"/>
      <c r="E532" s="153">
        <v>37</v>
      </c>
      <c r="F532" s="62" t="s">
        <v>129</v>
      </c>
      <c r="G532" s="62">
        <v>15</v>
      </c>
      <c r="H532" s="139">
        <f t="shared" si="43"/>
        <v>555</v>
      </c>
      <c r="I532" s="140"/>
      <c r="J532" s="217"/>
      <c r="K532" s="217"/>
      <c r="L532" s="217"/>
      <c r="M532" s="217"/>
      <c r="N532" s="217"/>
      <c r="O532" s="217"/>
      <c r="P532" s="217"/>
      <c r="Q532" s="217"/>
      <c r="R532" s="217"/>
      <c r="S532" s="217"/>
      <c r="T532" s="217"/>
      <c r="U532" s="217"/>
      <c r="V532" s="155"/>
      <c r="W532" s="155"/>
    </row>
    <row r="533" spans="1:23" s="156" customFormat="1" x14ac:dyDescent="0.25">
      <c r="A533" s="113">
        <v>526</v>
      </c>
      <c r="B533" s="204"/>
      <c r="C533" s="157" t="s">
        <v>706</v>
      </c>
      <c r="D533" s="62"/>
      <c r="E533" s="153">
        <v>4</v>
      </c>
      <c r="F533" s="62" t="s">
        <v>129</v>
      </c>
      <c r="G533" s="62">
        <v>300</v>
      </c>
      <c r="H533" s="139">
        <f t="shared" si="43"/>
        <v>1200</v>
      </c>
      <c r="I533" s="140"/>
      <c r="J533" s="217"/>
      <c r="K533" s="217"/>
      <c r="L533" s="217"/>
      <c r="M533" s="217"/>
      <c r="N533" s="217"/>
      <c r="O533" s="217"/>
      <c r="P533" s="217"/>
      <c r="Q533" s="217"/>
      <c r="R533" s="217"/>
      <c r="S533" s="217"/>
      <c r="T533" s="217"/>
      <c r="U533" s="217"/>
      <c r="V533" s="155"/>
      <c r="W533" s="155"/>
    </row>
    <row r="534" spans="1:23" s="156" customFormat="1" x14ac:dyDescent="0.25">
      <c r="A534" s="113">
        <v>527</v>
      </c>
      <c r="B534" s="204" t="s">
        <v>708</v>
      </c>
      <c r="C534" s="152" t="s">
        <v>891</v>
      </c>
      <c r="D534" s="62"/>
      <c r="E534" s="153"/>
      <c r="F534" s="62"/>
      <c r="G534" s="62"/>
      <c r="H534" s="140">
        <f>SUM(H535:H545)</f>
        <v>54560</v>
      </c>
      <c r="I534" s="140"/>
      <c r="J534" s="217"/>
      <c r="K534" s="217"/>
      <c r="L534" s="217"/>
      <c r="M534" s="217"/>
      <c r="N534" s="217"/>
      <c r="O534" s="217"/>
      <c r="P534" s="217"/>
      <c r="Q534" s="217"/>
      <c r="R534" s="217"/>
      <c r="S534" s="217"/>
      <c r="T534" s="217"/>
      <c r="U534" s="217"/>
      <c r="V534" s="155"/>
      <c r="W534" s="155"/>
    </row>
    <row r="535" spans="1:23" s="156" customFormat="1" x14ac:dyDescent="0.25">
      <c r="A535" s="113">
        <v>528</v>
      </c>
      <c r="B535" s="204"/>
      <c r="C535" s="157" t="s">
        <v>250</v>
      </c>
      <c r="D535" s="62"/>
      <c r="E535" s="153">
        <v>32</v>
      </c>
      <c r="F535" s="62" t="s">
        <v>135</v>
      </c>
      <c r="G535" s="62">
        <v>250</v>
      </c>
      <c r="H535" s="139">
        <f>G535*E535</f>
        <v>8000</v>
      </c>
      <c r="I535" s="140"/>
      <c r="J535" s="217"/>
      <c r="K535" s="217"/>
      <c r="L535" s="217"/>
      <c r="M535" s="217"/>
      <c r="N535" s="217"/>
      <c r="O535" s="217"/>
      <c r="P535" s="217"/>
      <c r="Q535" s="217"/>
      <c r="R535" s="217"/>
      <c r="S535" s="217"/>
      <c r="T535" s="217"/>
      <c r="U535" s="217"/>
      <c r="V535" s="155"/>
      <c r="W535" s="155"/>
    </row>
    <row r="536" spans="1:23" s="156" customFormat="1" x14ac:dyDescent="0.25">
      <c r="A536" s="113">
        <v>529</v>
      </c>
      <c r="B536" s="204"/>
      <c r="C536" s="157" t="s">
        <v>128</v>
      </c>
      <c r="D536" s="62"/>
      <c r="E536" s="153">
        <v>32</v>
      </c>
      <c r="F536" s="62" t="s">
        <v>135</v>
      </c>
      <c r="G536" s="62">
        <v>175</v>
      </c>
      <c r="H536" s="139">
        <f t="shared" ref="H536:H545" si="44">G536*E536</f>
        <v>5600</v>
      </c>
      <c r="I536" s="140"/>
      <c r="J536" s="217"/>
      <c r="K536" s="217"/>
      <c r="L536" s="217"/>
      <c r="M536" s="217"/>
      <c r="N536" s="217"/>
      <c r="O536" s="217"/>
      <c r="P536" s="217"/>
      <c r="Q536" s="217"/>
      <c r="R536" s="217"/>
      <c r="S536" s="217"/>
      <c r="T536" s="217"/>
      <c r="U536" s="217"/>
      <c r="V536" s="155"/>
      <c r="W536" s="155"/>
    </row>
    <row r="537" spans="1:23" s="156" customFormat="1" x14ac:dyDescent="0.25">
      <c r="A537" s="113">
        <v>530</v>
      </c>
      <c r="B537" s="204"/>
      <c r="C537" s="157" t="s">
        <v>189</v>
      </c>
      <c r="D537" s="62"/>
      <c r="E537" s="153">
        <v>32</v>
      </c>
      <c r="F537" s="62" t="s">
        <v>135</v>
      </c>
      <c r="G537" s="62">
        <v>300</v>
      </c>
      <c r="H537" s="139">
        <f t="shared" si="44"/>
        <v>9600</v>
      </c>
      <c r="I537" s="140"/>
      <c r="J537" s="217"/>
      <c r="K537" s="217"/>
      <c r="L537" s="217"/>
      <c r="M537" s="217"/>
      <c r="N537" s="217"/>
      <c r="O537" s="217"/>
      <c r="P537" s="217"/>
      <c r="Q537" s="217"/>
      <c r="R537" s="217"/>
      <c r="S537" s="217"/>
      <c r="T537" s="217"/>
      <c r="U537" s="217"/>
      <c r="V537" s="155"/>
      <c r="W537" s="155"/>
    </row>
    <row r="538" spans="1:23" s="156" customFormat="1" x14ac:dyDescent="0.25">
      <c r="A538" s="113">
        <v>531</v>
      </c>
      <c r="B538" s="204"/>
      <c r="C538" s="157" t="s">
        <v>122</v>
      </c>
      <c r="D538" s="62"/>
      <c r="E538" s="153">
        <v>32</v>
      </c>
      <c r="F538" s="62" t="s">
        <v>135</v>
      </c>
      <c r="G538" s="62">
        <v>175</v>
      </c>
      <c r="H538" s="139">
        <f t="shared" si="44"/>
        <v>5600</v>
      </c>
      <c r="I538" s="140"/>
      <c r="J538" s="217"/>
      <c r="K538" s="217"/>
      <c r="L538" s="217"/>
      <c r="M538" s="217"/>
      <c r="N538" s="217"/>
      <c r="O538" s="217"/>
      <c r="P538" s="217"/>
      <c r="Q538" s="217"/>
      <c r="R538" s="217"/>
      <c r="S538" s="217"/>
      <c r="T538" s="217"/>
      <c r="U538" s="217"/>
      <c r="V538" s="155"/>
      <c r="W538" s="155"/>
    </row>
    <row r="539" spans="1:23" s="156" customFormat="1" x14ac:dyDescent="0.25">
      <c r="A539" s="113">
        <v>532</v>
      </c>
      <c r="B539" s="204"/>
      <c r="C539" s="157" t="s">
        <v>140</v>
      </c>
      <c r="D539" s="62"/>
      <c r="E539" s="153">
        <v>32</v>
      </c>
      <c r="F539" s="62" t="s">
        <v>135</v>
      </c>
      <c r="G539" s="62">
        <v>300</v>
      </c>
      <c r="H539" s="139">
        <f t="shared" si="44"/>
        <v>9600</v>
      </c>
      <c r="I539" s="140"/>
      <c r="J539" s="217"/>
      <c r="K539" s="217"/>
      <c r="L539" s="217"/>
      <c r="M539" s="217"/>
      <c r="N539" s="217"/>
      <c r="O539" s="217"/>
      <c r="P539" s="217"/>
      <c r="Q539" s="217"/>
      <c r="R539" s="217"/>
      <c r="S539" s="217"/>
      <c r="T539" s="217"/>
      <c r="U539" s="217"/>
      <c r="V539" s="155"/>
      <c r="W539" s="155"/>
    </row>
    <row r="540" spans="1:23" s="156" customFormat="1" x14ac:dyDescent="0.25">
      <c r="A540" s="113">
        <v>533</v>
      </c>
      <c r="B540" s="204"/>
      <c r="C540" s="157" t="s">
        <v>174</v>
      </c>
      <c r="D540" s="62"/>
      <c r="E540" s="153">
        <v>32</v>
      </c>
      <c r="F540" s="62" t="s">
        <v>135</v>
      </c>
      <c r="G540" s="62">
        <v>300</v>
      </c>
      <c r="H540" s="139">
        <f t="shared" si="44"/>
        <v>9600</v>
      </c>
      <c r="I540" s="140"/>
      <c r="J540" s="217"/>
      <c r="K540" s="217"/>
      <c r="L540" s="217"/>
      <c r="M540" s="217"/>
      <c r="N540" s="217"/>
      <c r="O540" s="217"/>
      <c r="P540" s="217"/>
      <c r="Q540" s="217"/>
      <c r="R540" s="217"/>
      <c r="S540" s="217"/>
      <c r="T540" s="217"/>
      <c r="U540" s="217"/>
      <c r="V540" s="155"/>
      <c r="W540" s="155"/>
    </row>
    <row r="541" spans="1:23" s="156" customFormat="1" x14ac:dyDescent="0.25">
      <c r="A541" s="113">
        <v>534</v>
      </c>
      <c r="B541" s="204"/>
      <c r="C541" s="157" t="s">
        <v>251</v>
      </c>
      <c r="D541" s="62"/>
      <c r="E541" s="153">
        <v>1</v>
      </c>
      <c r="F541" s="62" t="s">
        <v>131</v>
      </c>
      <c r="G541" s="62">
        <v>1550</v>
      </c>
      <c r="H541" s="139">
        <f t="shared" si="44"/>
        <v>1550</v>
      </c>
      <c r="I541" s="140"/>
      <c r="J541" s="217"/>
      <c r="K541" s="217"/>
      <c r="L541" s="217"/>
      <c r="M541" s="217"/>
      <c r="N541" s="217"/>
      <c r="O541" s="217"/>
      <c r="P541" s="217"/>
      <c r="Q541" s="217"/>
      <c r="R541" s="217"/>
      <c r="S541" s="217"/>
      <c r="T541" s="217"/>
      <c r="U541" s="217"/>
      <c r="V541" s="155"/>
      <c r="W541" s="155"/>
    </row>
    <row r="542" spans="1:23" s="156" customFormat="1" x14ac:dyDescent="0.25">
      <c r="A542" s="113">
        <v>535</v>
      </c>
      <c r="B542" s="204"/>
      <c r="C542" s="157" t="s">
        <v>252</v>
      </c>
      <c r="D542" s="62"/>
      <c r="E542" s="153">
        <v>1</v>
      </c>
      <c r="F542" s="62" t="s">
        <v>131</v>
      </c>
      <c r="G542" s="62">
        <v>2850</v>
      </c>
      <c r="H542" s="139">
        <f t="shared" si="44"/>
        <v>2850</v>
      </c>
      <c r="I542" s="140"/>
      <c r="J542" s="217"/>
      <c r="K542" s="217"/>
      <c r="L542" s="217"/>
      <c r="M542" s="217"/>
      <c r="N542" s="217"/>
      <c r="O542" s="217"/>
      <c r="P542" s="217"/>
      <c r="Q542" s="217"/>
      <c r="R542" s="217"/>
      <c r="S542" s="217"/>
      <c r="T542" s="217"/>
      <c r="U542" s="217"/>
      <c r="V542" s="155"/>
      <c r="W542" s="155"/>
    </row>
    <row r="543" spans="1:23" s="156" customFormat="1" x14ac:dyDescent="0.25">
      <c r="A543" s="113">
        <v>536</v>
      </c>
      <c r="B543" s="204"/>
      <c r="C543" s="157" t="s">
        <v>254</v>
      </c>
      <c r="D543" s="62"/>
      <c r="E543" s="153">
        <v>4</v>
      </c>
      <c r="F543" s="62" t="s">
        <v>707</v>
      </c>
      <c r="G543" s="62">
        <v>120</v>
      </c>
      <c r="H543" s="139">
        <f t="shared" si="44"/>
        <v>480</v>
      </c>
      <c r="I543" s="140"/>
      <c r="J543" s="217"/>
      <c r="K543" s="217"/>
      <c r="L543" s="217"/>
      <c r="M543" s="217"/>
      <c r="N543" s="217"/>
      <c r="O543" s="217"/>
      <c r="P543" s="217"/>
      <c r="Q543" s="217"/>
      <c r="R543" s="217"/>
      <c r="S543" s="217"/>
      <c r="T543" s="217"/>
      <c r="U543" s="217"/>
      <c r="V543" s="155"/>
      <c r="W543" s="155"/>
    </row>
    <row r="544" spans="1:23" s="156" customFormat="1" x14ac:dyDescent="0.25">
      <c r="A544" s="113">
        <v>537</v>
      </c>
      <c r="B544" s="204"/>
      <c r="C544" s="157" t="s">
        <v>705</v>
      </c>
      <c r="D544" s="62"/>
      <c r="E544" s="153">
        <v>32</v>
      </c>
      <c r="F544" s="62" t="s">
        <v>129</v>
      </c>
      <c r="G544" s="62">
        <v>15</v>
      </c>
      <c r="H544" s="139">
        <f t="shared" si="44"/>
        <v>480</v>
      </c>
      <c r="I544" s="140"/>
      <c r="J544" s="217"/>
      <c r="K544" s="217"/>
      <c r="L544" s="217"/>
      <c r="M544" s="217"/>
      <c r="N544" s="217"/>
      <c r="O544" s="217"/>
      <c r="P544" s="217"/>
      <c r="Q544" s="217"/>
      <c r="R544" s="217"/>
      <c r="S544" s="217"/>
      <c r="T544" s="217"/>
      <c r="U544" s="217"/>
      <c r="V544" s="155"/>
      <c r="W544" s="155"/>
    </row>
    <row r="545" spans="1:23" s="156" customFormat="1" x14ac:dyDescent="0.25">
      <c r="A545" s="113">
        <v>538</v>
      </c>
      <c r="B545" s="204"/>
      <c r="C545" s="157" t="s">
        <v>706</v>
      </c>
      <c r="D545" s="62"/>
      <c r="E545" s="153">
        <v>4</v>
      </c>
      <c r="F545" s="62" t="s">
        <v>129</v>
      </c>
      <c r="G545" s="62">
        <v>300</v>
      </c>
      <c r="H545" s="139">
        <f t="shared" si="44"/>
        <v>1200</v>
      </c>
      <c r="I545" s="140"/>
      <c r="J545" s="217"/>
      <c r="K545" s="217"/>
      <c r="L545" s="217"/>
      <c r="M545" s="217"/>
      <c r="N545" s="217"/>
      <c r="O545" s="217"/>
      <c r="P545" s="217"/>
      <c r="Q545" s="217"/>
      <c r="R545" s="217"/>
      <c r="S545" s="217"/>
      <c r="T545" s="217"/>
      <c r="U545" s="217"/>
      <c r="V545" s="155"/>
      <c r="W545" s="155"/>
    </row>
    <row r="546" spans="1:23" s="156" customFormat="1" x14ac:dyDescent="0.25">
      <c r="A546" s="113">
        <v>539</v>
      </c>
      <c r="B546" s="204" t="s">
        <v>708</v>
      </c>
      <c r="C546" s="152" t="s">
        <v>892</v>
      </c>
      <c r="D546" s="62"/>
      <c r="E546" s="153"/>
      <c r="F546" s="62"/>
      <c r="G546" s="62"/>
      <c r="H546" s="140">
        <f>SUM(H547:H557)</f>
        <v>77405</v>
      </c>
      <c r="I546" s="140"/>
      <c r="J546" s="217"/>
      <c r="K546" s="217"/>
      <c r="L546" s="217"/>
      <c r="M546" s="217"/>
      <c r="N546" s="217"/>
      <c r="O546" s="217"/>
      <c r="P546" s="217"/>
      <c r="Q546" s="217"/>
      <c r="R546" s="217"/>
      <c r="S546" s="217"/>
      <c r="T546" s="217"/>
      <c r="U546" s="217"/>
      <c r="V546" s="155"/>
      <c r="W546" s="155"/>
    </row>
    <row r="547" spans="1:23" s="156" customFormat="1" x14ac:dyDescent="0.25">
      <c r="A547" s="113">
        <v>540</v>
      </c>
      <c r="B547" s="204"/>
      <c r="C547" s="157" t="s">
        <v>250</v>
      </c>
      <c r="D547" s="62"/>
      <c r="E547" s="153">
        <v>47</v>
      </c>
      <c r="F547" s="62" t="s">
        <v>135</v>
      </c>
      <c r="G547" s="62">
        <v>250</v>
      </c>
      <c r="H547" s="139">
        <f>G547*E547</f>
        <v>11750</v>
      </c>
      <c r="I547" s="140"/>
      <c r="J547" s="217"/>
      <c r="K547" s="217"/>
      <c r="L547" s="217"/>
      <c r="M547" s="217"/>
      <c r="N547" s="217"/>
      <c r="O547" s="217"/>
      <c r="P547" s="217"/>
      <c r="Q547" s="217"/>
      <c r="R547" s="217"/>
      <c r="S547" s="217"/>
      <c r="T547" s="217"/>
      <c r="U547" s="217"/>
      <c r="V547" s="155"/>
      <c r="W547" s="155"/>
    </row>
    <row r="548" spans="1:23" s="156" customFormat="1" x14ac:dyDescent="0.25">
      <c r="A548" s="113">
        <v>541</v>
      </c>
      <c r="B548" s="204"/>
      <c r="C548" s="157" t="s">
        <v>128</v>
      </c>
      <c r="D548" s="62"/>
      <c r="E548" s="153">
        <v>47</v>
      </c>
      <c r="F548" s="62" t="s">
        <v>135</v>
      </c>
      <c r="G548" s="62">
        <v>175</v>
      </c>
      <c r="H548" s="139">
        <f t="shared" ref="H548:H557" si="45">G548*E548</f>
        <v>8225</v>
      </c>
      <c r="I548" s="140"/>
      <c r="J548" s="217"/>
      <c r="K548" s="217"/>
      <c r="L548" s="217"/>
      <c r="M548" s="217"/>
      <c r="N548" s="217"/>
      <c r="O548" s="217"/>
      <c r="P548" s="217"/>
      <c r="Q548" s="217"/>
      <c r="R548" s="217"/>
      <c r="S548" s="217"/>
      <c r="T548" s="217"/>
      <c r="U548" s="217"/>
      <c r="V548" s="155"/>
      <c r="W548" s="155"/>
    </row>
    <row r="549" spans="1:23" s="156" customFormat="1" x14ac:dyDescent="0.25">
      <c r="A549" s="113">
        <v>542</v>
      </c>
      <c r="B549" s="204"/>
      <c r="C549" s="157" t="s">
        <v>189</v>
      </c>
      <c r="D549" s="62"/>
      <c r="E549" s="153">
        <v>47</v>
      </c>
      <c r="F549" s="62" t="s">
        <v>135</v>
      </c>
      <c r="G549" s="62">
        <v>300</v>
      </c>
      <c r="H549" s="139">
        <f t="shared" si="45"/>
        <v>14100</v>
      </c>
      <c r="I549" s="140"/>
      <c r="J549" s="217"/>
      <c r="K549" s="217"/>
      <c r="L549" s="217"/>
      <c r="M549" s="217"/>
      <c r="N549" s="217"/>
      <c r="O549" s="217"/>
      <c r="P549" s="217"/>
      <c r="Q549" s="217"/>
      <c r="R549" s="217"/>
      <c r="S549" s="217"/>
      <c r="T549" s="217"/>
      <c r="U549" s="217"/>
      <c r="V549" s="155"/>
      <c r="W549" s="155"/>
    </row>
    <row r="550" spans="1:23" s="156" customFormat="1" x14ac:dyDescent="0.25">
      <c r="A550" s="113">
        <v>543</v>
      </c>
      <c r="B550" s="204"/>
      <c r="C550" s="157" t="s">
        <v>122</v>
      </c>
      <c r="D550" s="62"/>
      <c r="E550" s="153">
        <v>47</v>
      </c>
      <c r="F550" s="62" t="s">
        <v>135</v>
      </c>
      <c r="G550" s="62">
        <v>175</v>
      </c>
      <c r="H550" s="139">
        <f t="shared" si="45"/>
        <v>8225</v>
      </c>
      <c r="I550" s="140"/>
      <c r="J550" s="217"/>
      <c r="K550" s="217"/>
      <c r="L550" s="217"/>
      <c r="M550" s="217"/>
      <c r="N550" s="217"/>
      <c r="O550" s="217"/>
      <c r="P550" s="217"/>
      <c r="Q550" s="217"/>
      <c r="R550" s="217"/>
      <c r="S550" s="217"/>
      <c r="T550" s="217"/>
      <c r="U550" s="217"/>
      <c r="V550" s="155"/>
      <c r="W550" s="155"/>
    </row>
    <row r="551" spans="1:23" s="156" customFormat="1" x14ac:dyDescent="0.25">
      <c r="A551" s="113">
        <v>544</v>
      </c>
      <c r="B551" s="204"/>
      <c r="C551" s="157" t="s">
        <v>140</v>
      </c>
      <c r="D551" s="62"/>
      <c r="E551" s="153">
        <v>47</v>
      </c>
      <c r="F551" s="62" t="s">
        <v>135</v>
      </c>
      <c r="G551" s="62">
        <v>300</v>
      </c>
      <c r="H551" s="139">
        <f t="shared" si="45"/>
        <v>14100</v>
      </c>
      <c r="I551" s="140"/>
      <c r="J551" s="217"/>
      <c r="K551" s="217"/>
      <c r="L551" s="217"/>
      <c r="M551" s="217"/>
      <c r="N551" s="217"/>
      <c r="O551" s="217"/>
      <c r="P551" s="217"/>
      <c r="Q551" s="217"/>
      <c r="R551" s="217"/>
      <c r="S551" s="217"/>
      <c r="T551" s="217"/>
      <c r="U551" s="217"/>
      <c r="V551" s="155"/>
      <c r="W551" s="155"/>
    </row>
    <row r="552" spans="1:23" s="156" customFormat="1" x14ac:dyDescent="0.25">
      <c r="A552" s="113">
        <v>545</v>
      </c>
      <c r="B552" s="204"/>
      <c r="C552" s="157" t="s">
        <v>174</v>
      </c>
      <c r="D552" s="62"/>
      <c r="E552" s="153">
        <v>47</v>
      </c>
      <c r="F552" s="62" t="s">
        <v>135</v>
      </c>
      <c r="G552" s="62">
        <v>300</v>
      </c>
      <c r="H552" s="139">
        <f t="shared" si="45"/>
        <v>14100</v>
      </c>
      <c r="I552" s="140"/>
      <c r="J552" s="217"/>
      <c r="K552" s="217"/>
      <c r="L552" s="217"/>
      <c r="M552" s="217"/>
      <c r="N552" s="217"/>
      <c r="O552" s="217"/>
      <c r="P552" s="217"/>
      <c r="Q552" s="217"/>
      <c r="R552" s="217"/>
      <c r="S552" s="217"/>
      <c r="T552" s="217"/>
      <c r="U552" s="217"/>
      <c r="V552" s="155"/>
      <c r="W552" s="155"/>
    </row>
    <row r="553" spans="1:23" s="156" customFormat="1" x14ac:dyDescent="0.25">
      <c r="A553" s="113">
        <v>546</v>
      </c>
      <c r="B553" s="204"/>
      <c r="C553" s="157" t="s">
        <v>251</v>
      </c>
      <c r="D553" s="62"/>
      <c r="E553" s="153">
        <v>1</v>
      </c>
      <c r="F553" s="62" t="s">
        <v>131</v>
      </c>
      <c r="G553" s="62">
        <v>1550</v>
      </c>
      <c r="H553" s="139">
        <f t="shared" si="45"/>
        <v>1550</v>
      </c>
      <c r="I553" s="140"/>
      <c r="J553" s="217"/>
      <c r="K553" s="217"/>
      <c r="L553" s="217"/>
      <c r="M553" s="217"/>
      <c r="N553" s="217"/>
      <c r="O553" s="217"/>
      <c r="P553" s="217"/>
      <c r="Q553" s="217"/>
      <c r="R553" s="217"/>
      <c r="S553" s="217"/>
      <c r="T553" s="217"/>
      <c r="U553" s="217"/>
      <c r="V553" s="155"/>
      <c r="W553" s="155"/>
    </row>
    <row r="554" spans="1:23" s="156" customFormat="1" x14ac:dyDescent="0.25">
      <c r="A554" s="113">
        <v>547</v>
      </c>
      <c r="B554" s="204"/>
      <c r="C554" s="157" t="s">
        <v>252</v>
      </c>
      <c r="D554" s="62"/>
      <c r="E554" s="153">
        <v>1</v>
      </c>
      <c r="F554" s="62" t="s">
        <v>131</v>
      </c>
      <c r="G554" s="62">
        <v>2850</v>
      </c>
      <c r="H554" s="139">
        <f t="shared" si="45"/>
        <v>2850</v>
      </c>
      <c r="I554" s="140"/>
      <c r="J554" s="217"/>
      <c r="K554" s="217"/>
      <c r="L554" s="217"/>
      <c r="M554" s="217"/>
      <c r="N554" s="217"/>
      <c r="O554" s="217"/>
      <c r="P554" s="217"/>
      <c r="Q554" s="217"/>
      <c r="R554" s="217"/>
      <c r="S554" s="217"/>
      <c r="T554" s="217"/>
      <c r="U554" s="217"/>
      <c r="V554" s="155"/>
      <c r="W554" s="155"/>
    </row>
    <row r="555" spans="1:23" s="156" customFormat="1" x14ac:dyDescent="0.25">
      <c r="A555" s="113">
        <v>548</v>
      </c>
      <c r="B555" s="204"/>
      <c r="C555" s="157" t="s">
        <v>254</v>
      </c>
      <c r="D555" s="62"/>
      <c r="E555" s="153">
        <v>5</v>
      </c>
      <c r="F555" s="62" t="s">
        <v>707</v>
      </c>
      <c r="G555" s="62">
        <v>120</v>
      </c>
      <c r="H555" s="139">
        <f t="shared" si="45"/>
        <v>600</v>
      </c>
      <c r="I555" s="140"/>
      <c r="J555" s="217"/>
      <c r="K555" s="217"/>
      <c r="L555" s="217"/>
      <c r="M555" s="217"/>
      <c r="N555" s="217"/>
      <c r="O555" s="217"/>
      <c r="P555" s="217"/>
      <c r="Q555" s="217"/>
      <c r="R555" s="217"/>
      <c r="S555" s="217"/>
      <c r="T555" s="217"/>
      <c r="U555" s="217"/>
      <c r="V555" s="155"/>
      <c r="W555" s="155"/>
    </row>
    <row r="556" spans="1:23" s="156" customFormat="1" x14ac:dyDescent="0.25">
      <c r="A556" s="113">
        <v>549</v>
      </c>
      <c r="B556" s="204"/>
      <c r="C556" s="157" t="s">
        <v>705</v>
      </c>
      <c r="D556" s="62"/>
      <c r="E556" s="153">
        <v>47</v>
      </c>
      <c r="F556" s="62" t="s">
        <v>129</v>
      </c>
      <c r="G556" s="62">
        <v>15</v>
      </c>
      <c r="H556" s="139">
        <f t="shared" si="45"/>
        <v>705</v>
      </c>
      <c r="I556" s="140"/>
      <c r="J556" s="217"/>
      <c r="K556" s="217"/>
      <c r="L556" s="217"/>
      <c r="M556" s="217"/>
      <c r="N556" s="217"/>
      <c r="O556" s="217"/>
      <c r="P556" s="217"/>
      <c r="Q556" s="217"/>
      <c r="R556" s="217"/>
      <c r="S556" s="217"/>
      <c r="T556" s="217"/>
      <c r="U556" s="217"/>
      <c r="V556" s="155"/>
      <c r="W556" s="155"/>
    </row>
    <row r="557" spans="1:23" s="156" customFormat="1" x14ac:dyDescent="0.25">
      <c r="A557" s="113">
        <v>550</v>
      </c>
      <c r="B557" s="204"/>
      <c r="C557" s="157" t="s">
        <v>706</v>
      </c>
      <c r="D557" s="62"/>
      <c r="E557" s="153">
        <v>4</v>
      </c>
      <c r="F557" s="62" t="s">
        <v>129</v>
      </c>
      <c r="G557" s="62">
        <v>300</v>
      </c>
      <c r="H557" s="139">
        <f t="shared" si="45"/>
        <v>1200</v>
      </c>
      <c r="I557" s="140"/>
      <c r="J557" s="217"/>
      <c r="K557" s="217"/>
      <c r="L557" s="217"/>
      <c r="M557" s="217"/>
      <c r="N557" s="217"/>
      <c r="O557" s="217"/>
      <c r="P557" s="217"/>
      <c r="Q557" s="217"/>
      <c r="R557" s="217"/>
      <c r="S557" s="217"/>
      <c r="T557" s="217"/>
      <c r="U557" s="217"/>
      <c r="V557" s="155"/>
      <c r="W557" s="155"/>
    </row>
    <row r="558" spans="1:23" s="156" customFormat="1" x14ac:dyDescent="0.25">
      <c r="A558" s="113">
        <v>551</v>
      </c>
      <c r="B558" s="204" t="s">
        <v>708</v>
      </c>
      <c r="C558" s="152" t="s">
        <v>893</v>
      </c>
      <c r="D558" s="62"/>
      <c r="E558" s="153"/>
      <c r="F558" s="62"/>
      <c r="G558" s="62"/>
      <c r="H558" s="140">
        <f>SUM(H559:H569)</f>
        <v>60620</v>
      </c>
      <c r="I558" s="140"/>
      <c r="J558" s="217"/>
      <c r="K558" s="217"/>
      <c r="L558" s="217"/>
      <c r="M558" s="217"/>
      <c r="N558" s="217"/>
      <c r="O558" s="217"/>
      <c r="P558" s="217"/>
      <c r="Q558" s="217"/>
      <c r="R558" s="217"/>
      <c r="S558" s="217"/>
      <c r="T558" s="217"/>
      <c r="U558" s="217"/>
      <c r="V558" s="155"/>
      <c r="W558" s="155"/>
    </row>
    <row r="559" spans="1:23" s="156" customFormat="1" x14ac:dyDescent="0.25">
      <c r="A559" s="113">
        <v>552</v>
      </c>
      <c r="B559" s="204"/>
      <c r="C559" s="157" t="s">
        <v>250</v>
      </c>
      <c r="D559" s="62"/>
      <c r="E559" s="153">
        <v>36</v>
      </c>
      <c r="F559" s="62" t="s">
        <v>135</v>
      </c>
      <c r="G559" s="62">
        <v>250</v>
      </c>
      <c r="H559" s="139">
        <f>G559*E559</f>
        <v>9000</v>
      </c>
      <c r="I559" s="140"/>
      <c r="J559" s="217"/>
      <c r="K559" s="217"/>
      <c r="L559" s="217"/>
      <c r="M559" s="217"/>
      <c r="N559" s="217"/>
      <c r="O559" s="217"/>
      <c r="P559" s="217"/>
      <c r="Q559" s="217"/>
      <c r="R559" s="217"/>
      <c r="S559" s="217"/>
      <c r="T559" s="217"/>
      <c r="U559" s="217"/>
      <c r="V559" s="155"/>
      <c r="W559" s="155"/>
    </row>
    <row r="560" spans="1:23" s="156" customFormat="1" x14ac:dyDescent="0.25">
      <c r="A560" s="113">
        <v>553</v>
      </c>
      <c r="B560" s="204"/>
      <c r="C560" s="157" t="s">
        <v>128</v>
      </c>
      <c r="D560" s="62"/>
      <c r="E560" s="153">
        <v>36</v>
      </c>
      <c r="F560" s="62" t="s">
        <v>135</v>
      </c>
      <c r="G560" s="62">
        <v>175</v>
      </c>
      <c r="H560" s="139">
        <f t="shared" ref="H560:H569" si="46">G560*E560</f>
        <v>6300</v>
      </c>
      <c r="I560" s="140"/>
      <c r="J560" s="217"/>
      <c r="K560" s="217"/>
      <c r="L560" s="217"/>
      <c r="M560" s="217"/>
      <c r="N560" s="217"/>
      <c r="O560" s="217"/>
      <c r="P560" s="217"/>
      <c r="Q560" s="217"/>
      <c r="R560" s="217"/>
      <c r="S560" s="217"/>
      <c r="T560" s="217"/>
      <c r="U560" s="217"/>
      <c r="V560" s="155"/>
      <c r="W560" s="155"/>
    </row>
    <row r="561" spans="1:23" s="156" customFormat="1" x14ac:dyDescent="0.25">
      <c r="A561" s="113">
        <v>554</v>
      </c>
      <c r="B561" s="204"/>
      <c r="C561" s="157" t="s">
        <v>189</v>
      </c>
      <c r="D561" s="62"/>
      <c r="E561" s="153">
        <v>36</v>
      </c>
      <c r="F561" s="62" t="s">
        <v>135</v>
      </c>
      <c r="G561" s="62">
        <v>300</v>
      </c>
      <c r="H561" s="139">
        <f t="shared" si="46"/>
        <v>10800</v>
      </c>
      <c r="I561" s="140"/>
      <c r="J561" s="217"/>
      <c r="K561" s="217"/>
      <c r="L561" s="217"/>
      <c r="M561" s="217"/>
      <c r="N561" s="217"/>
      <c r="O561" s="217"/>
      <c r="P561" s="217"/>
      <c r="Q561" s="217"/>
      <c r="R561" s="217"/>
      <c r="S561" s="217"/>
      <c r="T561" s="217"/>
      <c r="U561" s="217"/>
      <c r="V561" s="155"/>
      <c r="W561" s="155"/>
    </row>
    <row r="562" spans="1:23" s="156" customFormat="1" x14ac:dyDescent="0.25">
      <c r="A562" s="113">
        <v>555</v>
      </c>
      <c r="B562" s="204"/>
      <c r="C562" s="157" t="s">
        <v>122</v>
      </c>
      <c r="D562" s="62"/>
      <c r="E562" s="153">
        <v>36</v>
      </c>
      <c r="F562" s="62" t="s">
        <v>135</v>
      </c>
      <c r="G562" s="62">
        <v>175</v>
      </c>
      <c r="H562" s="139">
        <f t="shared" si="46"/>
        <v>6300</v>
      </c>
      <c r="I562" s="140"/>
      <c r="J562" s="217"/>
      <c r="K562" s="217"/>
      <c r="L562" s="217"/>
      <c r="M562" s="217"/>
      <c r="N562" s="217"/>
      <c r="O562" s="217"/>
      <c r="P562" s="217"/>
      <c r="Q562" s="217"/>
      <c r="R562" s="217"/>
      <c r="S562" s="217"/>
      <c r="T562" s="217"/>
      <c r="U562" s="217"/>
      <c r="V562" s="155"/>
      <c r="W562" s="155"/>
    </row>
    <row r="563" spans="1:23" s="156" customFormat="1" x14ac:dyDescent="0.25">
      <c r="A563" s="113">
        <v>556</v>
      </c>
      <c r="B563" s="204"/>
      <c r="C563" s="157" t="s">
        <v>140</v>
      </c>
      <c r="D563" s="62"/>
      <c r="E563" s="153">
        <v>36</v>
      </c>
      <c r="F563" s="62" t="s">
        <v>135</v>
      </c>
      <c r="G563" s="62">
        <v>300</v>
      </c>
      <c r="H563" s="139">
        <f t="shared" si="46"/>
        <v>10800</v>
      </c>
      <c r="I563" s="140"/>
      <c r="J563" s="217"/>
      <c r="K563" s="217"/>
      <c r="L563" s="217"/>
      <c r="M563" s="217"/>
      <c r="N563" s="217"/>
      <c r="O563" s="217"/>
      <c r="P563" s="217"/>
      <c r="Q563" s="217"/>
      <c r="R563" s="217"/>
      <c r="S563" s="217"/>
      <c r="T563" s="217"/>
      <c r="U563" s="217"/>
      <c r="V563" s="155"/>
      <c r="W563" s="155"/>
    </row>
    <row r="564" spans="1:23" s="156" customFormat="1" x14ac:dyDescent="0.25">
      <c r="A564" s="113">
        <v>557</v>
      </c>
      <c r="B564" s="204"/>
      <c r="C564" s="157" t="s">
        <v>174</v>
      </c>
      <c r="D564" s="62"/>
      <c r="E564" s="153">
        <v>36</v>
      </c>
      <c r="F564" s="62" t="s">
        <v>135</v>
      </c>
      <c r="G564" s="62">
        <v>300</v>
      </c>
      <c r="H564" s="139">
        <f t="shared" si="46"/>
        <v>10800</v>
      </c>
      <c r="I564" s="140"/>
      <c r="J564" s="217"/>
      <c r="K564" s="217"/>
      <c r="L564" s="217"/>
      <c r="M564" s="217"/>
      <c r="N564" s="217"/>
      <c r="O564" s="217"/>
      <c r="P564" s="217"/>
      <c r="Q564" s="217"/>
      <c r="R564" s="217"/>
      <c r="S564" s="217"/>
      <c r="T564" s="217"/>
      <c r="U564" s="217"/>
      <c r="V564" s="155"/>
      <c r="W564" s="155"/>
    </row>
    <row r="565" spans="1:23" s="156" customFormat="1" x14ac:dyDescent="0.25">
      <c r="A565" s="113">
        <v>558</v>
      </c>
      <c r="B565" s="204"/>
      <c r="C565" s="157" t="s">
        <v>251</v>
      </c>
      <c r="D565" s="62"/>
      <c r="E565" s="153">
        <v>1</v>
      </c>
      <c r="F565" s="62" t="s">
        <v>131</v>
      </c>
      <c r="G565" s="62">
        <v>1550</v>
      </c>
      <c r="H565" s="139">
        <f t="shared" si="46"/>
        <v>1550</v>
      </c>
      <c r="I565" s="140"/>
      <c r="J565" s="217"/>
      <c r="K565" s="217"/>
      <c r="L565" s="217"/>
      <c r="M565" s="217"/>
      <c r="N565" s="217"/>
      <c r="O565" s="217"/>
      <c r="P565" s="217"/>
      <c r="Q565" s="217"/>
      <c r="R565" s="217"/>
      <c r="S565" s="217"/>
      <c r="T565" s="217"/>
      <c r="U565" s="217"/>
      <c r="V565" s="155"/>
      <c r="W565" s="155"/>
    </row>
    <row r="566" spans="1:23" s="156" customFormat="1" x14ac:dyDescent="0.25">
      <c r="A566" s="113">
        <v>559</v>
      </c>
      <c r="B566" s="204"/>
      <c r="C566" s="157" t="s">
        <v>252</v>
      </c>
      <c r="D566" s="62"/>
      <c r="E566" s="153">
        <v>1</v>
      </c>
      <c r="F566" s="62" t="s">
        <v>131</v>
      </c>
      <c r="G566" s="62">
        <v>2850</v>
      </c>
      <c r="H566" s="139">
        <f t="shared" si="46"/>
        <v>2850</v>
      </c>
      <c r="I566" s="140"/>
      <c r="J566" s="217"/>
      <c r="K566" s="217"/>
      <c r="L566" s="217"/>
      <c r="M566" s="217"/>
      <c r="N566" s="217"/>
      <c r="O566" s="217"/>
      <c r="P566" s="217"/>
      <c r="Q566" s="217"/>
      <c r="R566" s="217"/>
      <c r="S566" s="217"/>
      <c r="T566" s="217"/>
      <c r="U566" s="217"/>
      <c r="V566" s="155"/>
      <c r="W566" s="155"/>
    </row>
    <row r="567" spans="1:23" s="156" customFormat="1" x14ac:dyDescent="0.25">
      <c r="A567" s="113">
        <v>560</v>
      </c>
      <c r="B567" s="204"/>
      <c r="C567" s="157" t="s">
        <v>254</v>
      </c>
      <c r="D567" s="62"/>
      <c r="E567" s="153">
        <v>4</v>
      </c>
      <c r="F567" s="62" t="s">
        <v>707</v>
      </c>
      <c r="G567" s="62">
        <v>120</v>
      </c>
      <c r="H567" s="139">
        <f t="shared" si="46"/>
        <v>480</v>
      </c>
      <c r="I567" s="140"/>
      <c r="J567" s="217"/>
      <c r="K567" s="217"/>
      <c r="L567" s="217"/>
      <c r="M567" s="217"/>
      <c r="N567" s="217"/>
      <c r="O567" s="217"/>
      <c r="P567" s="217"/>
      <c r="Q567" s="217"/>
      <c r="R567" s="217"/>
      <c r="S567" s="217"/>
      <c r="T567" s="217"/>
      <c r="U567" s="217"/>
      <c r="V567" s="155"/>
      <c r="W567" s="155"/>
    </row>
    <row r="568" spans="1:23" s="156" customFormat="1" x14ac:dyDescent="0.25">
      <c r="A568" s="113">
        <v>561</v>
      </c>
      <c r="B568" s="204"/>
      <c r="C568" s="157" t="s">
        <v>705</v>
      </c>
      <c r="D568" s="62"/>
      <c r="E568" s="153">
        <v>36</v>
      </c>
      <c r="F568" s="62" t="s">
        <v>129</v>
      </c>
      <c r="G568" s="62">
        <v>15</v>
      </c>
      <c r="H568" s="139">
        <f t="shared" si="46"/>
        <v>540</v>
      </c>
      <c r="I568" s="140"/>
      <c r="J568" s="217"/>
      <c r="K568" s="217"/>
      <c r="L568" s="217"/>
      <c r="M568" s="217"/>
      <c r="N568" s="217"/>
      <c r="O568" s="217"/>
      <c r="P568" s="217"/>
      <c r="Q568" s="217"/>
      <c r="R568" s="217"/>
      <c r="S568" s="217"/>
      <c r="T568" s="217"/>
      <c r="U568" s="217"/>
      <c r="V568" s="155"/>
      <c r="W568" s="155"/>
    </row>
    <row r="569" spans="1:23" s="156" customFormat="1" x14ac:dyDescent="0.25">
      <c r="A569" s="113">
        <v>562</v>
      </c>
      <c r="B569" s="204"/>
      <c r="C569" s="157" t="s">
        <v>706</v>
      </c>
      <c r="D569" s="62"/>
      <c r="E569" s="153">
        <v>4</v>
      </c>
      <c r="F569" s="62" t="s">
        <v>129</v>
      </c>
      <c r="G569" s="62">
        <v>300</v>
      </c>
      <c r="H569" s="139">
        <f t="shared" si="46"/>
        <v>1200</v>
      </c>
      <c r="I569" s="140"/>
      <c r="J569" s="217"/>
      <c r="K569" s="217"/>
      <c r="L569" s="217"/>
      <c r="M569" s="217"/>
      <c r="N569" s="217"/>
      <c r="O569" s="217"/>
      <c r="P569" s="217"/>
      <c r="Q569" s="217"/>
      <c r="R569" s="217"/>
      <c r="S569" s="217"/>
      <c r="T569" s="217"/>
      <c r="U569" s="217"/>
      <c r="V569" s="155"/>
      <c r="W569" s="155"/>
    </row>
    <row r="570" spans="1:23" s="156" customFormat="1" x14ac:dyDescent="0.25">
      <c r="A570" s="113">
        <v>563</v>
      </c>
      <c r="B570" s="204" t="s">
        <v>708</v>
      </c>
      <c r="C570" s="152" t="s">
        <v>710</v>
      </c>
      <c r="D570" s="62" t="s">
        <v>540</v>
      </c>
      <c r="E570" s="153"/>
      <c r="F570" s="62"/>
      <c r="G570" s="62"/>
      <c r="H570" s="139"/>
      <c r="I570" s="140"/>
      <c r="J570" s="217"/>
      <c r="K570" s="217"/>
      <c r="L570" s="217"/>
      <c r="M570" s="217"/>
      <c r="N570" s="217"/>
      <c r="O570" s="217"/>
      <c r="P570" s="217"/>
      <c r="Q570" s="217"/>
      <c r="R570" s="217"/>
      <c r="S570" s="217"/>
      <c r="T570" s="217"/>
      <c r="U570" s="217"/>
      <c r="V570" s="155"/>
      <c r="W570" s="155"/>
    </row>
    <row r="571" spans="1:23" s="156" customFormat="1" x14ac:dyDescent="0.25">
      <c r="A571" s="113">
        <v>564</v>
      </c>
      <c r="B571" s="204"/>
      <c r="C571" s="157" t="s">
        <v>711</v>
      </c>
      <c r="D571" s="62"/>
      <c r="E571" s="153"/>
      <c r="F571" s="62"/>
      <c r="G571" s="62"/>
      <c r="H571" s="139"/>
      <c r="I571" s="140"/>
      <c r="J571" s="217"/>
      <c r="K571" s="217"/>
      <c r="L571" s="217"/>
      <c r="M571" s="217"/>
      <c r="N571" s="217"/>
      <c r="O571" s="217"/>
      <c r="P571" s="217"/>
      <c r="Q571" s="217"/>
      <c r="R571" s="217"/>
      <c r="S571" s="217"/>
      <c r="T571" s="217"/>
      <c r="U571" s="217"/>
      <c r="V571" s="155"/>
      <c r="W571" s="155"/>
    </row>
    <row r="572" spans="1:23" s="156" customFormat="1" x14ac:dyDescent="0.25">
      <c r="A572" s="113">
        <v>565</v>
      </c>
      <c r="B572" s="204"/>
      <c r="C572" s="157" t="s">
        <v>250</v>
      </c>
      <c r="D572" s="62"/>
      <c r="E572" s="153">
        <v>250</v>
      </c>
      <c r="F572" s="62" t="s">
        <v>135</v>
      </c>
      <c r="G572" s="62">
        <v>250</v>
      </c>
      <c r="H572" s="139">
        <f>G572*E572*2</f>
        <v>125000</v>
      </c>
      <c r="I572" s="140"/>
      <c r="J572" s="217"/>
      <c r="K572" s="217"/>
      <c r="L572" s="217"/>
      <c r="M572" s="217"/>
      <c r="N572" s="217"/>
      <c r="O572" s="217"/>
      <c r="P572" s="217"/>
      <c r="Q572" s="217"/>
      <c r="R572" s="217"/>
      <c r="S572" s="217"/>
      <c r="T572" s="217"/>
      <c r="U572" s="217"/>
      <c r="V572" s="155"/>
      <c r="W572" s="155"/>
    </row>
    <row r="573" spans="1:23" s="156" customFormat="1" x14ac:dyDescent="0.25">
      <c r="A573" s="113">
        <v>566</v>
      </c>
      <c r="B573" s="204"/>
      <c r="C573" s="157" t="s">
        <v>128</v>
      </c>
      <c r="D573" s="62"/>
      <c r="E573" s="153">
        <v>250</v>
      </c>
      <c r="F573" s="62" t="s">
        <v>135</v>
      </c>
      <c r="G573" s="62">
        <v>175</v>
      </c>
      <c r="H573" s="139">
        <f t="shared" ref="H573:H576" si="47">G573*E573*2</f>
        <v>87500</v>
      </c>
      <c r="I573" s="140"/>
      <c r="J573" s="217"/>
      <c r="K573" s="217"/>
      <c r="L573" s="217"/>
      <c r="M573" s="217"/>
      <c r="N573" s="217"/>
      <c r="O573" s="217"/>
      <c r="P573" s="217"/>
      <c r="Q573" s="217"/>
      <c r="R573" s="217"/>
      <c r="S573" s="217"/>
      <c r="T573" s="217"/>
      <c r="U573" s="217"/>
      <c r="V573" s="155"/>
      <c r="W573" s="155"/>
    </row>
    <row r="574" spans="1:23" s="156" customFormat="1" x14ac:dyDescent="0.25">
      <c r="A574" s="113">
        <v>567</v>
      </c>
      <c r="B574" s="204"/>
      <c r="C574" s="157" t="s">
        <v>189</v>
      </c>
      <c r="D574" s="62"/>
      <c r="E574" s="153">
        <v>250</v>
      </c>
      <c r="F574" s="62" t="s">
        <v>135</v>
      </c>
      <c r="G574" s="62">
        <v>300</v>
      </c>
      <c r="H574" s="139">
        <f t="shared" si="47"/>
        <v>150000</v>
      </c>
      <c r="I574" s="140"/>
      <c r="J574" s="217"/>
      <c r="K574" s="217"/>
      <c r="L574" s="217"/>
      <c r="M574" s="217"/>
      <c r="N574" s="217"/>
      <c r="O574" s="217"/>
      <c r="P574" s="217"/>
      <c r="Q574" s="217"/>
      <c r="R574" s="217"/>
      <c r="S574" s="217"/>
      <c r="T574" s="217"/>
      <c r="U574" s="217"/>
      <c r="V574" s="155"/>
      <c r="W574" s="155"/>
    </row>
    <row r="575" spans="1:23" s="156" customFormat="1" x14ac:dyDescent="0.25">
      <c r="A575" s="113">
        <v>568</v>
      </c>
      <c r="B575" s="204"/>
      <c r="C575" s="157" t="s">
        <v>122</v>
      </c>
      <c r="D575" s="62"/>
      <c r="E575" s="153">
        <v>250</v>
      </c>
      <c r="F575" s="62" t="s">
        <v>135</v>
      </c>
      <c r="G575" s="62">
        <v>175</v>
      </c>
      <c r="H575" s="139">
        <f t="shared" si="47"/>
        <v>87500</v>
      </c>
      <c r="I575" s="140"/>
      <c r="J575" s="217"/>
      <c r="K575" s="217"/>
      <c r="L575" s="217"/>
      <c r="M575" s="217"/>
      <c r="N575" s="217"/>
      <c r="O575" s="217"/>
      <c r="P575" s="217"/>
      <c r="Q575" s="217"/>
      <c r="R575" s="217"/>
      <c r="S575" s="217"/>
      <c r="T575" s="217"/>
      <c r="U575" s="217"/>
      <c r="V575" s="155"/>
      <c r="W575" s="155"/>
    </row>
    <row r="576" spans="1:23" s="156" customFormat="1" x14ac:dyDescent="0.25">
      <c r="A576" s="113">
        <v>569</v>
      </c>
      <c r="B576" s="204"/>
      <c r="C576" s="157" t="s">
        <v>140</v>
      </c>
      <c r="D576" s="62"/>
      <c r="E576" s="153">
        <v>250</v>
      </c>
      <c r="F576" s="62" t="s">
        <v>135</v>
      </c>
      <c r="G576" s="62">
        <v>300</v>
      </c>
      <c r="H576" s="139">
        <f t="shared" si="47"/>
        <v>150000</v>
      </c>
      <c r="I576" s="140"/>
      <c r="J576" s="217"/>
      <c r="K576" s="217"/>
      <c r="L576" s="217"/>
      <c r="M576" s="217"/>
      <c r="N576" s="217"/>
      <c r="O576" s="217"/>
      <c r="P576" s="217"/>
      <c r="Q576" s="217"/>
      <c r="R576" s="217"/>
      <c r="S576" s="217"/>
      <c r="T576" s="217"/>
      <c r="U576" s="217"/>
      <c r="V576" s="155"/>
      <c r="W576" s="155"/>
    </row>
    <row r="577" spans="1:23" s="156" customFormat="1" x14ac:dyDescent="0.25">
      <c r="A577" s="113">
        <v>570</v>
      </c>
      <c r="B577" s="204"/>
      <c r="C577" s="157" t="s">
        <v>174</v>
      </c>
      <c r="D577" s="62"/>
      <c r="E577" s="153">
        <v>250</v>
      </c>
      <c r="F577" s="62" t="s">
        <v>135</v>
      </c>
      <c r="G577" s="62">
        <v>300</v>
      </c>
      <c r="H577" s="139">
        <f>G577*E577</f>
        <v>75000</v>
      </c>
      <c r="I577" s="140"/>
      <c r="J577" s="217"/>
      <c r="K577" s="217"/>
      <c r="L577" s="217"/>
      <c r="M577" s="217"/>
      <c r="N577" s="217"/>
      <c r="O577" s="217"/>
      <c r="P577" s="217"/>
      <c r="Q577" s="217"/>
      <c r="R577" s="217"/>
      <c r="S577" s="217"/>
      <c r="T577" s="217"/>
      <c r="U577" s="217"/>
      <c r="V577" s="155"/>
      <c r="W577" s="155"/>
    </row>
    <row r="578" spans="1:23" s="156" customFormat="1" x14ac:dyDescent="0.25">
      <c r="A578" s="113">
        <v>571</v>
      </c>
      <c r="B578" s="204"/>
      <c r="C578" s="157"/>
      <c r="D578" s="62"/>
      <c r="E578" s="153"/>
      <c r="F578" s="62"/>
      <c r="G578" s="208" t="s">
        <v>572</v>
      </c>
      <c r="H578" s="140">
        <f>SUM(H572:H577)</f>
        <v>675000</v>
      </c>
      <c r="I578" s="140"/>
      <c r="J578" s="217"/>
      <c r="K578" s="217"/>
      <c r="L578" s="217"/>
      <c r="M578" s="217"/>
      <c r="N578" s="217"/>
      <c r="O578" s="217"/>
      <c r="P578" s="217"/>
      <c r="Q578" s="217"/>
      <c r="R578" s="217"/>
      <c r="S578" s="217"/>
      <c r="T578" s="217"/>
      <c r="U578" s="217"/>
      <c r="V578" s="155"/>
      <c r="W578" s="155"/>
    </row>
    <row r="579" spans="1:23" s="156" customFormat="1" x14ac:dyDescent="0.25">
      <c r="A579" s="113">
        <v>572</v>
      </c>
      <c r="B579" s="204"/>
      <c r="C579" s="152" t="s">
        <v>704</v>
      </c>
      <c r="D579" s="62"/>
      <c r="E579" s="153"/>
      <c r="F579" s="62"/>
      <c r="G579" s="62"/>
      <c r="H579" s="139"/>
      <c r="I579" s="140"/>
      <c r="J579" s="217"/>
      <c r="K579" s="217"/>
      <c r="L579" s="217"/>
      <c r="M579" s="217"/>
      <c r="N579" s="217"/>
      <c r="O579" s="217"/>
      <c r="P579" s="217"/>
      <c r="Q579" s="217"/>
      <c r="R579" s="217"/>
      <c r="S579" s="217"/>
      <c r="T579" s="217"/>
      <c r="U579" s="217"/>
      <c r="V579" s="155"/>
      <c r="W579" s="155"/>
    </row>
    <row r="580" spans="1:23" s="156" customFormat="1" x14ac:dyDescent="0.25">
      <c r="A580" s="113">
        <v>573</v>
      </c>
      <c r="B580" s="204"/>
      <c r="C580" s="157" t="s">
        <v>251</v>
      </c>
      <c r="D580" s="62"/>
      <c r="E580" s="153">
        <v>4</v>
      </c>
      <c r="F580" s="62" t="s">
        <v>129</v>
      </c>
      <c r="G580" s="62">
        <v>1550</v>
      </c>
      <c r="H580" s="139">
        <f>G580*E580</f>
        <v>6200</v>
      </c>
      <c r="I580" s="140"/>
      <c r="J580" s="217"/>
      <c r="K580" s="217"/>
      <c r="L580" s="217"/>
      <c r="M580" s="217"/>
      <c r="N580" s="217"/>
      <c r="O580" s="217"/>
      <c r="P580" s="217"/>
      <c r="Q580" s="217"/>
      <c r="R580" s="217"/>
      <c r="S580" s="217"/>
      <c r="T580" s="217"/>
      <c r="U580" s="217"/>
      <c r="V580" s="155"/>
      <c r="W580" s="155"/>
    </row>
    <row r="581" spans="1:23" s="156" customFormat="1" x14ac:dyDescent="0.25">
      <c r="A581" s="113">
        <v>574</v>
      </c>
      <c r="B581" s="204"/>
      <c r="C581" s="157" t="s">
        <v>252</v>
      </c>
      <c r="D581" s="62"/>
      <c r="E581" s="153">
        <v>4</v>
      </c>
      <c r="F581" s="62" t="s">
        <v>129</v>
      </c>
      <c r="G581" s="62">
        <v>2850</v>
      </c>
      <c r="H581" s="139">
        <f t="shared" ref="H581:H590" si="48">G581*E581</f>
        <v>11400</v>
      </c>
      <c r="I581" s="140"/>
      <c r="J581" s="217"/>
      <c r="K581" s="217"/>
      <c r="L581" s="217"/>
      <c r="M581" s="217"/>
      <c r="N581" s="217"/>
      <c r="O581" s="217"/>
      <c r="P581" s="217"/>
      <c r="Q581" s="217"/>
      <c r="R581" s="217"/>
      <c r="S581" s="217"/>
      <c r="T581" s="217"/>
      <c r="U581" s="217"/>
      <c r="V581" s="155"/>
      <c r="W581" s="155"/>
    </row>
    <row r="582" spans="1:23" s="156" customFormat="1" x14ac:dyDescent="0.25">
      <c r="A582" s="113">
        <v>575</v>
      </c>
      <c r="B582" s="204"/>
      <c r="C582" s="157" t="s">
        <v>712</v>
      </c>
      <c r="D582" s="62"/>
      <c r="E582" s="153">
        <v>400</v>
      </c>
      <c r="F582" s="62" t="s">
        <v>129</v>
      </c>
      <c r="G582" s="62">
        <v>550</v>
      </c>
      <c r="H582" s="139">
        <f t="shared" si="48"/>
        <v>220000</v>
      </c>
      <c r="I582" s="140"/>
      <c r="J582" s="217"/>
      <c r="K582" s="217"/>
      <c r="L582" s="217"/>
      <c r="M582" s="217"/>
      <c r="N582" s="217"/>
      <c r="O582" s="217"/>
      <c r="P582" s="217"/>
      <c r="Q582" s="217"/>
      <c r="R582" s="217"/>
      <c r="S582" s="217"/>
      <c r="T582" s="217"/>
      <c r="U582" s="217"/>
      <c r="V582" s="155"/>
      <c r="W582" s="155"/>
    </row>
    <row r="583" spans="1:23" s="156" customFormat="1" x14ac:dyDescent="0.25">
      <c r="A583" s="113">
        <v>576</v>
      </c>
      <c r="B583" s="204"/>
      <c r="C583" s="157" t="s">
        <v>253</v>
      </c>
      <c r="D583" s="62"/>
      <c r="E583" s="153">
        <v>20</v>
      </c>
      <c r="F583" s="62" t="s">
        <v>129</v>
      </c>
      <c r="G583" s="62">
        <v>1300</v>
      </c>
      <c r="H583" s="139">
        <f t="shared" si="48"/>
        <v>26000</v>
      </c>
      <c r="I583" s="140"/>
      <c r="J583" s="217"/>
      <c r="K583" s="217"/>
      <c r="L583" s="217"/>
      <c r="M583" s="217"/>
      <c r="N583" s="217"/>
      <c r="O583" s="217"/>
      <c r="P583" s="217"/>
      <c r="Q583" s="217"/>
      <c r="R583" s="217"/>
      <c r="S583" s="217"/>
      <c r="T583" s="217"/>
      <c r="U583" s="217"/>
      <c r="V583" s="155"/>
      <c r="W583" s="155"/>
    </row>
    <row r="584" spans="1:23" s="156" customFormat="1" x14ac:dyDescent="0.25">
      <c r="A584" s="113">
        <v>577</v>
      </c>
      <c r="B584" s="204"/>
      <c r="C584" s="157" t="s">
        <v>254</v>
      </c>
      <c r="D584" s="62"/>
      <c r="E584" s="153">
        <v>25</v>
      </c>
      <c r="F584" s="62" t="s">
        <v>707</v>
      </c>
      <c r="G584" s="62">
        <v>120</v>
      </c>
      <c r="H584" s="139">
        <f t="shared" si="48"/>
        <v>3000</v>
      </c>
      <c r="I584" s="140"/>
      <c r="J584" s="217"/>
      <c r="K584" s="217"/>
      <c r="L584" s="217"/>
      <c r="M584" s="217"/>
      <c r="N584" s="217"/>
      <c r="O584" s="217"/>
      <c r="P584" s="217"/>
      <c r="Q584" s="217"/>
      <c r="R584" s="217"/>
      <c r="S584" s="217"/>
      <c r="T584" s="217"/>
      <c r="U584" s="217"/>
      <c r="V584" s="155"/>
      <c r="W584" s="155"/>
    </row>
    <row r="585" spans="1:23" s="156" customFormat="1" x14ac:dyDescent="0.25">
      <c r="A585" s="113">
        <v>578</v>
      </c>
      <c r="B585" s="204"/>
      <c r="C585" s="157" t="s">
        <v>246</v>
      </c>
      <c r="D585" s="62"/>
      <c r="E585" s="153">
        <v>20</v>
      </c>
      <c r="F585" s="62" t="s">
        <v>129</v>
      </c>
      <c r="G585" s="62">
        <v>250</v>
      </c>
      <c r="H585" s="139">
        <f t="shared" si="48"/>
        <v>5000</v>
      </c>
      <c r="I585" s="140"/>
      <c r="J585" s="217"/>
      <c r="K585" s="217"/>
      <c r="L585" s="217"/>
      <c r="M585" s="217"/>
      <c r="N585" s="217"/>
      <c r="O585" s="217"/>
      <c r="P585" s="217"/>
      <c r="Q585" s="217"/>
      <c r="R585" s="217"/>
      <c r="S585" s="217"/>
      <c r="T585" s="217"/>
      <c r="U585" s="217"/>
      <c r="V585" s="155"/>
      <c r="W585" s="155"/>
    </row>
    <row r="586" spans="1:23" s="156" customFormat="1" x14ac:dyDescent="0.25">
      <c r="A586" s="113">
        <v>579</v>
      </c>
      <c r="B586" s="204"/>
      <c r="C586" s="157" t="s">
        <v>713</v>
      </c>
      <c r="D586" s="62"/>
      <c r="E586" s="153">
        <v>2</v>
      </c>
      <c r="F586" s="62" t="s">
        <v>130</v>
      </c>
      <c r="G586" s="62">
        <v>1850</v>
      </c>
      <c r="H586" s="139">
        <f t="shared" si="48"/>
        <v>3700</v>
      </c>
      <c r="I586" s="140"/>
      <c r="J586" s="217"/>
      <c r="K586" s="217"/>
      <c r="L586" s="217"/>
      <c r="M586" s="217"/>
      <c r="N586" s="217"/>
      <c r="O586" s="217"/>
      <c r="P586" s="217"/>
      <c r="Q586" s="217"/>
      <c r="R586" s="217"/>
      <c r="S586" s="217"/>
      <c r="T586" s="217"/>
      <c r="U586" s="217"/>
      <c r="V586" s="155"/>
      <c r="W586" s="155"/>
    </row>
    <row r="587" spans="1:23" s="156" customFormat="1" x14ac:dyDescent="0.25">
      <c r="A587" s="113">
        <v>580</v>
      </c>
      <c r="B587" s="204"/>
      <c r="C587" s="157" t="s">
        <v>714</v>
      </c>
      <c r="D587" s="62"/>
      <c r="E587" s="209">
        <v>2</v>
      </c>
      <c r="F587" s="210" t="s">
        <v>309</v>
      </c>
      <c r="G587" s="210">
        <v>38000</v>
      </c>
      <c r="H587" s="211">
        <f t="shared" si="48"/>
        <v>76000</v>
      </c>
      <c r="I587" s="140"/>
      <c r="J587" s="217"/>
      <c r="K587" s="217"/>
      <c r="L587" s="217"/>
      <c r="M587" s="217"/>
      <c r="N587" s="217"/>
      <c r="O587" s="217"/>
      <c r="P587" s="217"/>
      <c r="Q587" s="217"/>
      <c r="R587" s="217"/>
      <c r="S587" s="217"/>
      <c r="T587" s="217"/>
      <c r="U587" s="217"/>
      <c r="V587" s="155"/>
      <c r="W587" s="155"/>
    </row>
    <row r="588" spans="1:23" s="156" customFormat="1" x14ac:dyDescent="0.25">
      <c r="A588" s="113">
        <v>581</v>
      </c>
      <c r="B588" s="204"/>
      <c r="C588" s="157" t="s">
        <v>715</v>
      </c>
      <c r="D588" s="62"/>
      <c r="E588" s="153">
        <v>1</v>
      </c>
      <c r="F588" s="62" t="s">
        <v>131</v>
      </c>
      <c r="G588" s="62">
        <v>30205.119999999999</v>
      </c>
      <c r="H588" s="139">
        <f t="shared" si="48"/>
        <v>30205.119999999999</v>
      </c>
      <c r="I588" s="140"/>
      <c r="J588" s="217"/>
      <c r="K588" s="217"/>
      <c r="L588" s="217"/>
      <c r="M588" s="217"/>
      <c r="N588" s="217"/>
      <c r="O588" s="217"/>
      <c r="P588" s="217"/>
      <c r="Q588" s="217"/>
      <c r="R588" s="217"/>
      <c r="S588" s="217"/>
      <c r="T588" s="217"/>
      <c r="U588" s="217"/>
      <c r="V588" s="155"/>
      <c r="W588" s="155"/>
    </row>
    <row r="589" spans="1:23" s="156" customFormat="1" x14ac:dyDescent="0.25">
      <c r="A589" s="113">
        <v>582</v>
      </c>
      <c r="B589" s="204"/>
      <c r="C589" s="157" t="s">
        <v>716</v>
      </c>
      <c r="D589" s="62"/>
      <c r="E589" s="153">
        <v>4</v>
      </c>
      <c r="F589" s="62" t="s">
        <v>129</v>
      </c>
      <c r="G589" s="62">
        <v>1000</v>
      </c>
      <c r="H589" s="139">
        <f t="shared" si="48"/>
        <v>4000</v>
      </c>
      <c r="I589" s="140"/>
      <c r="J589" s="217"/>
      <c r="K589" s="217"/>
      <c r="L589" s="217"/>
      <c r="M589" s="217"/>
      <c r="N589" s="217"/>
      <c r="O589" s="217"/>
      <c r="P589" s="217"/>
      <c r="Q589" s="217"/>
      <c r="R589" s="217"/>
      <c r="S589" s="217"/>
      <c r="T589" s="217"/>
      <c r="U589" s="217"/>
      <c r="V589" s="155"/>
      <c r="W589" s="155"/>
    </row>
    <row r="590" spans="1:23" s="156" customFormat="1" x14ac:dyDescent="0.25">
      <c r="A590" s="113">
        <v>583</v>
      </c>
      <c r="B590" s="204"/>
      <c r="C590" s="157" t="s">
        <v>717</v>
      </c>
      <c r="D590" s="62"/>
      <c r="E590" s="153">
        <v>3</v>
      </c>
      <c r="F590" s="62" t="s">
        <v>129</v>
      </c>
      <c r="G590" s="62">
        <v>700</v>
      </c>
      <c r="H590" s="139">
        <f t="shared" si="48"/>
        <v>2100</v>
      </c>
      <c r="I590" s="140"/>
      <c r="J590" s="217"/>
      <c r="K590" s="217"/>
      <c r="L590" s="217"/>
      <c r="M590" s="217"/>
      <c r="N590" s="217"/>
      <c r="O590" s="217"/>
      <c r="P590" s="217"/>
      <c r="Q590" s="217"/>
      <c r="R590" s="217"/>
      <c r="S590" s="217"/>
      <c r="T590" s="217"/>
      <c r="U590" s="217"/>
      <c r="V590" s="155"/>
      <c r="W590" s="155"/>
    </row>
    <row r="591" spans="1:23" s="156" customFormat="1" x14ac:dyDescent="0.25">
      <c r="A591" s="113">
        <v>584</v>
      </c>
      <c r="B591" s="204"/>
      <c r="C591" s="157"/>
      <c r="D591" s="62"/>
      <c r="E591" s="153"/>
      <c r="F591" s="62"/>
      <c r="G591" s="208" t="s">
        <v>572</v>
      </c>
      <c r="H591" s="140">
        <f>SUM(H580:H590)</f>
        <v>387605.12</v>
      </c>
      <c r="I591" s="140"/>
      <c r="J591" s="217"/>
      <c r="K591" s="217"/>
      <c r="L591" s="217"/>
      <c r="M591" s="217"/>
      <c r="N591" s="217"/>
      <c r="O591" s="217"/>
      <c r="P591" s="217"/>
      <c r="Q591" s="217"/>
      <c r="R591" s="217"/>
      <c r="S591" s="217"/>
      <c r="T591" s="217"/>
      <c r="U591" s="217"/>
      <c r="V591" s="155"/>
      <c r="W591" s="155"/>
    </row>
    <row r="592" spans="1:23" s="156" customFormat="1" ht="25.5" x14ac:dyDescent="0.25">
      <c r="A592" s="113">
        <v>585</v>
      </c>
      <c r="B592" s="163" t="s">
        <v>708</v>
      </c>
      <c r="C592" s="158" t="s">
        <v>718</v>
      </c>
      <c r="D592" s="160" t="s">
        <v>540</v>
      </c>
      <c r="E592" s="159"/>
      <c r="F592" s="160"/>
      <c r="G592" s="160"/>
      <c r="H592" s="161">
        <f>H593+H605+H612+H636+H646</f>
        <v>973053.6</v>
      </c>
      <c r="I592" s="165" t="s">
        <v>40</v>
      </c>
      <c r="J592" s="206"/>
      <c r="K592" s="206">
        <v>1</v>
      </c>
      <c r="L592" s="216"/>
      <c r="M592" s="206"/>
      <c r="N592" s="216"/>
      <c r="O592" s="216"/>
      <c r="P592" s="206"/>
      <c r="Q592" s="216"/>
      <c r="R592" s="216"/>
      <c r="S592" s="206"/>
      <c r="T592" s="216"/>
      <c r="U592" s="216"/>
      <c r="V592" s="155"/>
      <c r="W592" s="155"/>
    </row>
    <row r="593" spans="1:23" s="156" customFormat="1" x14ac:dyDescent="0.25">
      <c r="A593" s="113">
        <v>586</v>
      </c>
      <c r="B593" s="204"/>
      <c r="C593" s="152" t="s">
        <v>734</v>
      </c>
      <c r="D593" s="62"/>
      <c r="E593" s="153"/>
      <c r="F593" s="62"/>
      <c r="G593" s="62"/>
      <c r="H593" s="140">
        <f>SUM(H594:H604)</f>
        <v>136200</v>
      </c>
      <c r="I593" s="140"/>
      <c r="J593" s="217"/>
      <c r="K593" s="217"/>
      <c r="L593" s="217"/>
      <c r="M593" s="217"/>
      <c r="N593" s="217"/>
      <c r="O593" s="217"/>
      <c r="P593" s="217"/>
      <c r="Q593" s="217"/>
      <c r="R593" s="217"/>
      <c r="S593" s="217"/>
      <c r="T593" s="217"/>
      <c r="U593" s="217"/>
      <c r="V593" s="155"/>
      <c r="W593" s="155"/>
    </row>
    <row r="594" spans="1:23" s="156" customFormat="1" x14ac:dyDescent="0.25">
      <c r="A594" s="113">
        <v>587</v>
      </c>
      <c r="B594" s="204"/>
      <c r="C594" s="59" t="s">
        <v>719</v>
      </c>
      <c r="D594" s="62"/>
      <c r="E594" s="153">
        <v>1</v>
      </c>
      <c r="F594" s="62" t="s">
        <v>131</v>
      </c>
      <c r="G594" s="62">
        <v>30000</v>
      </c>
      <c r="H594" s="139">
        <f>G594*E594</f>
        <v>30000</v>
      </c>
      <c r="I594" s="140"/>
      <c r="J594" s="217"/>
      <c r="K594" s="217"/>
      <c r="L594" s="217"/>
      <c r="M594" s="217"/>
      <c r="N594" s="217"/>
      <c r="O594" s="217"/>
      <c r="P594" s="217"/>
      <c r="Q594" s="217"/>
      <c r="R594" s="217"/>
      <c r="S594" s="217"/>
      <c r="T594" s="217"/>
      <c r="U594" s="217"/>
      <c r="V594" s="155"/>
      <c r="W594" s="155"/>
    </row>
    <row r="595" spans="1:23" s="156" customFormat="1" x14ac:dyDescent="0.25">
      <c r="A595" s="113">
        <v>588</v>
      </c>
      <c r="B595" s="204"/>
      <c r="C595" s="59" t="s">
        <v>720</v>
      </c>
      <c r="D595" s="62"/>
      <c r="E595" s="153">
        <v>100</v>
      </c>
      <c r="F595" s="62" t="s">
        <v>129</v>
      </c>
      <c r="G595" s="62">
        <v>620</v>
      </c>
      <c r="H595" s="139">
        <f t="shared" ref="H595:H601" si="49">G595*E595</f>
        <v>62000</v>
      </c>
      <c r="I595" s="140"/>
      <c r="J595" s="217"/>
      <c r="K595" s="217"/>
      <c r="L595" s="217"/>
      <c r="M595" s="217"/>
      <c r="N595" s="217"/>
      <c r="O595" s="217"/>
      <c r="P595" s="217"/>
      <c r="Q595" s="217"/>
      <c r="R595" s="217"/>
      <c r="S595" s="217"/>
      <c r="T595" s="217"/>
      <c r="U595" s="217"/>
      <c r="V595" s="155"/>
      <c r="W595" s="155"/>
    </row>
    <row r="596" spans="1:23" s="156" customFormat="1" x14ac:dyDescent="0.25">
      <c r="A596" s="113">
        <v>589</v>
      </c>
      <c r="B596" s="204"/>
      <c r="C596" s="59" t="s">
        <v>721</v>
      </c>
      <c r="D596" s="62"/>
      <c r="E596" s="153">
        <v>2</v>
      </c>
      <c r="F596" s="62" t="s">
        <v>131</v>
      </c>
      <c r="G596" s="62">
        <v>2000</v>
      </c>
      <c r="H596" s="139">
        <f t="shared" si="49"/>
        <v>4000</v>
      </c>
      <c r="I596" s="140"/>
      <c r="J596" s="217"/>
      <c r="K596" s="217"/>
      <c r="L596" s="217"/>
      <c r="M596" s="217"/>
      <c r="N596" s="217"/>
      <c r="O596" s="217"/>
      <c r="P596" s="217"/>
      <c r="Q596" s="217"/>
      <c r="R596" s="217"/>
      <c r="S596" s="217"/>
      <c r="T596" s="217"/>
      <c r="U596" s="217"/>
      <c r="V596" s="155"/>
      <c r="W596" s="155"/>
    </row>
    <row r="597" spans="1:23" s="156" customFormat="1" x14ac:dyDescent="0.25">
      <c r="A597" s="113">
        <v>590</v>
      </c>
      <c r="B597" s="204"/>
      <c r="C597" s="59" t="s">
        <v>722</v>
      </c>
      <c r="D597" s="62"/>
      <c r="E597" s="153">
        <v>10</v>
      </c>
      <c r="F597" s="62" t="s">
        <v>132</v>
      </c>
      <c r="G597" s="62">
        <v>120</v>
      </c>
      <c r="H597" s="139">
        <f t="shared" si="49"/>
        <v>1200</v>
      </c>
      <c r="I597" s="140"/>
      <c r="J597" s="217"/>
      <c r="K597" s="217"/>
      <c r="L597" s="217"/>
      <c r="M597" s="217"/>
      <c r="N597" s="217"/>
      <c r="O597" s="217"/>
      <c r="P597" s="217"/>
      <c r="Q597" s="217"/>
      <c r="R597" s="217"/>
      <c r="S597" s="217"/>
      <c r="T597" s="217"/>
      <c r="U597" s="217"/>
      <c r="V597" s="155"/>
      <c r="W597" s="155"/>
    </row>
    <row r="598" spans="1:23" s="156" customFormat="1" x14ac:dyDescent="0.25">
      <c r="A598" s="113">
        <v>591</v>
      </c>
      <c r="B598" s="204"/>
      <c r="C598" s="59" t="s">
        <v>606</v>
      </c>
      <c r="D598" s="62"/>
      <c r="E598" s="153">
        <v>60</v>
      </c>
      <c r="F598" s="62" t="s">
        <v>129</v>
      </c>
      <c r="G598" s="62">
        <v>110</v>
      </c>
      <c r="H598" s="139">
        <f t="shared" si="49"/>
        <v>6600</v>
      </c>
      <c r="I598" s="140"/>
      <c r="J598" s="217"/>
      <c r="K598" s="217"/>
      <c r="L598" s="217"/>
      <c r="M598" s="217"/>
      <c r="N598" s="217"/>
      <c r="O598" s="217"/>
      <c r="P598" s="217"/>
      <c r="Q598" s="217"/>
      <c r="R598" s="217"/>
      <c r="S598" s="217"/>
      <c r="T598" s="217"/>
      <c r="U598" s="217"/>
      <c r="V598" s="155"/>
      <c r="W598" s="155"/>
    </row>
    <row r="599" spans="1:23" s="156" customFormat="1" x14ac:dyDescent="0.25">
      <c r="A599" s="113">
        <v>592</v>
      </c>
      <c r="B599" s="204"/>
      <c r="C599" s="59" t="s">
        <v>723</v>
      </c>
      <c r="D599" s="62"/>
      <c r="E599" s="153">
        <v>1</v>
      </c>
      <c r="F599" s="62" t="s">
        <v>309</v>
      </c>
      <c r="G599" s="62">
        <v>1200</v>
      </c>
      <c r="H599" s="139">
        <f t="shared" si="49"/>
        <v>1200</v>
      </c>
      <c r="I599" s="140"/>
      <c r="J599" s="217"/>
      <c r="K599" s="217"/>
      <c r="L599" s="217"/>
      <c r="M599" s="217"/>
      <c r="N599" s="217"/>
      <c r="O599" s="217"/>
      <c r="P599" s="217"/>
      <c r="Q599" s="217"/>
      <c r="R599" s="217"/>
      <c r="S599" s="217"/>
      <c r="T599" s="217"/>
      <c r="U599" s="217"/>
      <c r="V599" s="155"/>
      <c r="W599" s="155"/>
    </row>
    <row r="600" spans="1:23" s="156" customFormat="1" x14ac:dyDescent="0.25">
      <c r="A600" s="113">
        <v>593</v>
      </c>
      <c r="B600" s="204"/>
      <c r="C600" s="59" t="s">
        <v>724</v>
      </c>
      <c r="D600" s="62"/>
      <c r="E600" s="153">
        <v>1</v>
      </c>
      <c r="F600" s="62" t="s">
        <v>296</v>
      </c>
      <c r="G600" s="62">
        <v>800</v>
      </c>
      <c r="H600" s="139">
        <f t="shared" si="49"/>
        <v>800</v>
      </c>
      <c r="I600" s="140"/>
      <c r="J600" s="217"/>
      <c r="K600" s="217"/>
      <c r="L600" s="217"/>
      <c r="M600" s="217"/>
      <c r="N600" s="217"/>
      <c r="O600" s="217"/>
      <c r="P600" s="217"/>
      <c r="Q600" s="217"/>
      <c r="R600" s="217"/>
      <c r="S600" s="217"/>
      <c r="T600" s="217"/>
      <c r="U600" s="217"/>
      <c r="V600" s="155"/>
      <c r="W600" s="155"/>
    </row>
    <row r="601" spans="1:23" s="156" customFormat="1" x14ac:dyDescent="0.25">
      <c r="A601" s="113">
        <v>594</v>
      </c>
      <c r="B601" s="204"/>
      <c r="C601" s="59" t="s">
        <v>725</v>
      </c>
      <c r="D601" s="62"/>
      <c r="E601" s="153">
        <v>2</v>
      </c>
      <c r="F601" s="62" t="s">
        <v>129</v>
      </c>
      <c r="G601" s="62">
        <v>200</v>
      </c>
      <c r="H601" s="139">
        <f t="shared" si="49"/>
        <v>400</v>
      </c>
      <c r="I601" s="140"/>
      <c r="J601" s="217"/>
      <c r="K601" s="217"/>
      <c r="L601" s="217"/>
      <c r="M601" s="217"/>
      <c r="N601" s="217"/>
      <c r="O601" s="217"/>
      <c r="P601" s="217"/>
      <c r="Q601" s="217"/>
      <c r="R601" s="217"/>
      <c r="S601" s="217"/>
      <c r="T601" s="217"/>
      <c r="U601" s="217"/>
      <c r="V601" s="155"/>
      <c r="W601" s="155"/>
    </row>
    <row r="602" spans="1:23" s="156" customFormat="1" x14ac:dyDescent="0.25">
      <c r="A602" s="113">
        <v>595</v>
      </c>
      <c r="B602" s="204"/>
      <c r="C602" s="59" t="s">
        <v>726</v>
      </c>
      <c r="D602" s="62"/>
      <c r="E602" s="153">
        <v>1</v>
      </c>
      <c r="F602" s="62" t="s">
        <v>147</v>
      </c>
      <c r="G602" s="62">
        <v>5000</v>
      </c>
      <c r="H602" s="139">
        <f>G602*E602*2</f>
        <v>10000</v>
      </c>
      <c r="I602" s="140"/>
      <c r="J602" s="217"/>
      <c r="K602" s="217"/>
      <c r="L602" s="217"/>
      <c r="M602" s="217"/>
      <c r="N602" s="217"/>
      <c r="O602" s="217"/>
      <c r="P602" s="217"/>
      <c r="Q602" s="217"/>
      <c r="R602" s="217"/>
      <c r="S602" s="217"/>
      <c r="T602" s="217"/>
      <c r="U602" s="217"/>
      <c r="V602" s="155"/>
      <c r="W602" s="155"/>
    </row>
    <row r="603" spans="1:23" s="156" customFormat="1" x14ac:dyDescent="0.25">
      <c r="A603" s="113">
        <v>596</v>
      </c>
      <c r="B603" s="204"/>
      <c r="C603" s="59" t="s">
        <v>727</v>
      </c>
      <c r="D603" s="62"/>
      <c r="E603" s="153">
        <v>1</v>
      </c>
      <c r="F603" s="62" t="s">
        <v>147</v>
      </c>
      <c r="G603" s="62">
        <v>5000</v>
      </c>
      <c r="H603" s="139">
        <f t="shared" ref="H603:H604" si="50">G603*E603*2</f>
        <v>10000</v>
      </c>
      <c r="I603" s="140"/>
      <c r="J603" s="217"/>
      <c r="K603" s="217"/>
      <c r="L603" s="217"/>
      <c r="M603" s="217"/>
      <c r="N603" s="217"/>
      <c r="O603" s="217"/>
      <c r="P603" s="217"/>
      <c r="Q603" s="217"/>
      <c r="R603" s="217"/>
      <c r="S603" s="217"/>
      <c r="T603" s="217"/>
      <c r="U603" s="217"/>
      <c r="V603" s="155"/>
      <c r="W603" s="155"/>
    </row>
    <row r="604" spans="1:23" s="156" customFormat="1" x14ac:dyDescent="0.25">
      <c r="A604" s="113">
        <v>597</v>
      </c>
      <c r="B604" s="204"/>
      <c r="C604" s="59" t="s">
        <v>728</v>
      </c>
      <c r="D604" s="62"/>
      <c r="E604" s="153">
        <v>1</v>
      </c>
      <c r="F604" s="62" t="s">
        <v>147</v>
      </c>
      <c r="G604" s="62">
        <v>5000</v>
      </c>
      <c r="H604" s="139">
        <f t="shared" si="50"/>
        <v>10000</v>
      </c>
      <c r="I604" s="140"/>
      <c r="J604" s="217"/>
      <c r="K604" s="217"/>
      <c r="L604" s="217"/>
      <c r="M604" s="217"/>
      <c r="N604" s="217"/>
      <c r="O604" s="217"/>
      <c r="P604" s="217"/>
      <c r="Q604" s="217"/>
      <c r="R604" s="217"/>
      <c r="S604" s="217"/>
      <c r="T604" s="217"/>
      <c r="U604" s="217"/>
      <c r="V604" s="155"/>
      <c r="W604" s="155"/>
    </row>
    <row r="605" spans="1:23" s="156" customFormat="1" x14ac:dyDescent="0.25">
      <c r="A605" s="113">
        <v>598</v>
      </c>
      <c r="B605" s="204"/>
      <c r="C605" s="175" t="s">
        <v>735</v>
      </c>
      <c r="D605" s="62"/>
      <c r="E605" s="153"/>
      <c r="F605" s="62"/>
      <c r="G605" s="62"/>
      <c r="H605" s="140">
        <f>SUM(H606:H611)</f>
        <v>60115</v>
      </c>
      <c r="I605" s="140"/>
      <c r="J605" s="217"/>
      <c r="K605" s="217"/>
      <c r="L605" s="217"/>
      <c r="M605" s="217"/>
      <c r="N605" s="217"/>
      <c r="O605" s="217"/>
      <c r="P605" s="217"/>
      <c r="Q605" s="217"/>
      <c r="R605" s="217"/>
      <c r="S605" s="217"/>
      <c r="T605" s="217"/>
      <c r="U605" s="217"/>
      <c r="V605" s="155"/>
      <c r="W605" s="155"/>
    </row>
    <row r="606" spans="1:23" s="156" customFormat="1" x14ac:dyDescent="0.25">
      <c r="A606" s="113">
        <v>599</v>
      </c>
      <c r="B606" s="204"/>
      <c r="C606" s="59" t="s">
        <v>729</v>
      </c>
      <c r="D606" s="62"/>
      <c r="E606" s="153">
        <v>53</v>
      </c>
      <c r="F606" s="62" t="s">
        <v>129</v>
      </c>
      <c r="G606" s="62">
        <v>115</v>
      </c>
      <c r="H606" s="139">
        <f>G606*E606</f>
        <v>6095</v>
      </c>
      <c r="I606" s="140"/>
      <c r="J606" s="217"/>
      <c r="K606" s="217"/>
      <c r="L606" s="217"/>
      <c r="M606" s="217"/>
      <c r="N606" s="217"/>
      <c r="O606" s="217"/>
      <c r="P606" s="217"/>
      <c r="Q606" s="217"/>
      <c r="R606" s="217"/>
      <c r="S606" s="217"/>
      <c r="T606" s="217"/>
      <c r="U606" s="217"/>
      <c r="V606" s="155"/>
      <c r="W606" s="155"/>
    </row>
    <row r="607" spans="1:23" s="156" customFormat="1" x14ac:dyDescent="0.25">
      <c r="A607" s="113">
        <v>600</v>
      </c>
      <c r="B607" s="204"/>
      <c r="C607" s="59" t="s">
        <v>730</v>
      </c>
      <c r="D607" s="62"/>
      <c r="E607" s="153">
        <v>20</v>
      </c>
      <c r="F607" s="62" t="s">
        <v>129</v>
      </c>
      <c r="G607" s="62">
        <v>38</v>
      </c>
      <c r="H607" s="139">
        <f t="shared" ref="H607:H611" si="51">G607*E607</f>
        <v>760</v>
      </c>
      <c r="I607" s="140"/>
      <c r="J607" s="217"/>
      <c r="K607" s="217"/>
      <c r="L607" s="217"/>
      <c r="M607" s="217"/>
      <c r="N607" s="217"/>
      <c r="O607" s="217"/>
      <c r="P607" s="217"/>
      <c r="Q607" s="217"/>
      <c r="R607" s="217"/>
      <c r="S607" s="217"/>
      <c r="T607" s="217"/>
      <c r="U607" s="217"/>
      <c r="V607" s="155"/>
      <c r="W607" s="155"/>
    </row>
    <row r="608" spans="1:23" s="156" customFormat="1" x14ac:dyDescent="0.25">
      <c r="A608" s="113">
        <v>601</v>
      </c>
      <c r="B608" s="204"/>
      <c r="C608" s="59" t="s">
        <v>731</v>
      </c>
      <c r="D608" s="62"/>
      <c r="E608" s="153">
        <v>10</v>
      </c>
      <c r="F608" s="62" t="s">
        <v>193</v>
      </c>
      <c r="G608" s="62">
        <v>5100</v>
      </c>
      <c r="H608" s="139">
        <f t="shared" si="51"/>
        <v>51000</v>
      </c>
      <c r="I608" s="140"/>
      <c r="J608" s="217"/>
      <c r="K608" s="217"/>
      <c r="L608" s="217"/>
      <c r="M608" s="217"/>
      <c r="N608" s="217"/>
      <c r="O608" s="217"/>
      <c r="P608" s="217"/>
      <c r="Q608" s="217"/>
      <c r="R608" s="217"/>
      <c r="S608" s="217"/>
      <c r="T608" s="217"/>
      <c r="U608" s="217"/>
      <c r="V608" s="155"/>
      <c r="W608" s="155"/>
    </row>
    <row r="609" spans="1:23" s="156" customFormat="1" x14ac:dyDescent="0.25">
      <c r="A609" s="113">
        <v>602</v>
      </c>
      <c r="B609" s="204"/>
      <c r="C609" s="59" t="s">
        <v>732</v>
      </c>
      <c r="D609" s="62"/>
      <c r="E609" s="153">
        <v>10</v>
      </c>
      <c r="F609" s="62" t="s">
        <v>373</v>
      </c>
      <c r="G609" s="62">
        <v>31</v>
      </c>
      <c r="H609" s="139">
        <f t="shared" si="51"/>
        <v>310</v>
      </c>
      <c r="I609" s="140"/>
      <c r="J609" s="217"/>
      <c r="K609" s="217"/>
      <c r="L609" s="217"/>
      <c r="M609" s="217"/>
      <c r="N609" s="217"/>
      <c r="O609" s="217"/>
      <c r="P609" s="217"/>
      <c r="Q609" s="217"/>
      <c r="R609" s="217"/>
      <c r="S609" s="217"/>
      <c r="T609" s="217"/>
      <c r="U609" s="217"/>
      <c r="V609" s="155"/>
      <c r="W609" s="155"/>
    </row>
    <row r="610" spans="1:23" s="156" customFormat="1" x14ac:dyDescent="0.25">
      <c r="A610" s="113">
        <v>603</v>
      </c>
      <c r="B610" s="204"/>
      <c r="C610" s="59" t="s">
        <v>733</v>
      </c>
      <c r="D610" s="62"/>
      <c r="E610" s="153">
        <v>10</v>
      </c>
      <c r="F610" s="62" t="s">
        <v>129</v>
      </c>
      <c r="G610" s="62">
        <v>45</v>
      </c>
      <c r="H610" s="139">
        <f t="shared" si="51"/>
        <v>450</v>
      </c>
      <c r="I610" s="140"/>
      <c r="J610" s="217"/>
      <c r="K610" s="217"/>
      <c r="L610" s="217"/>
      <c r="M610" s="217"/>
      <c r="N610" s="217"/>
      <c r="O610" s="217"/>
      <c r="P610" s="217"/>
      <c r="Q610" s="217"/>
      <c r="R610" s="217"/>
      <c r="S610" s="217"/>
      <c r="T610" s="217"/>
      <c r="U610" s="217"/>
      <c r="V610" s="155"/>
      <c r="W610" s="155"/>
    </row>
    <row r="611" spans="1:23" s="156" customFormat="1" x14ac:dyDescent="0.25">
      <c r="A611" s="113">
        <v>604</v>
      </c>
      <c r="B611" s="204"/>
      <c r="C611" s="59" t="s">
        <v>182</v>
      </c>
      <c r="D611" s="62"/>
      <c r="E611" s="153">
        <v>10</v>
      </c>
      <c r="F611" s="62" t="s">
        <v>129</v>
      </c>
      <c r="G611" s="62">
        <v>150</v>
      </c>
      <c r="H611" s="139">
        <f t="shared" si="51"/>
        <v>1500</v>
      </c>
      <c r="I611" s="140"/>
      <c r="J611" s="217"/>
      <c r="K611" s="217"/>
      <c r="L611" s="217"/>
      <c r="M611" s="217"/>
      <c r="N611" s="217"/>
      <c r="O611" s="217"/>
      <c r="P611" s="217"/>
      <c r="Q611" s="217"/>
      <c r="R611" s="217"/>
      <c r="S611" s="217"/>
      <c r="T611" s="217"/>
      <c r="U611" s="217"/>
      <c r="V611" s="155"/>
      <c r="W611" s="155"/>
    </row>
    <row r="612" spans="1:23" s="156" customFormat="1" x14ac:dyDescent="0.25">
      <c r="A612" s="113">
        <v>605</v>
      </c>
      <c r="B612" s="204"/>
      <c r="C612" s="175" t="s">
        <v>747</v>
      </c>
      <c r="D612" s="62"/>
      <c r="E612" s="153"/>
      <c r="F612" s="62"/>
      <c r="G612" s="62"/>
      <c r="H612" s="140">
        <f>SUM(H613:H635)</f>
        <v>396738.6</v>
      </c>
      <c r="I612" s="140"/>
      <c r="J612" s="217"/>
      <c r="K612" s="217"/>
      <c r="L612" s="217"/>
      <c r="M612" s="217"/>
      <c r="N612" s="217"/>
      <c r="O612" s="217"/>
      <c r="P612" s="217"/>
      <c r="Q612" s="217"/>
      <c r="R612" s="217"/>
      <c r="S612" s="217"/>
      <c r="T612" s="217"/>
      <c r="U612" s="217"/>
      <c r="V612" s="155"/>
      <c r="W612" s="155"/>
    </row>
    <row r="613" spans="1:23" s="156" customFormat="1" x14ac:dyDescent="0.25">
      <c r="A613" s="113">
        <v>606</v>
      </c>
      <c r="B613" s="204"/>
      <c r="C613" s="59" t="s">
        <v>986</v>
      </c>
      <c r="D613" s="62"/>
      <c r="E613" s="153">
        <v>6</v>
      </c>
      <c r="F613" s="62" t="s">
        <v>129</v>
      </c>
      <c r="G613" s="62">
        <v>7410</v>
      </c>
      <c r="H613" s="139">
        <f>G613*E613</f>
        <v>44460</v>
      </c>
      <c r="I613" s="140"/>
      <c r="J613" s="217"/>
      <c r="K613" s="217"/>
      <c r="L613" s="217"/>
      <c r="M613" s="217"/>
      <c r="N613" s="217"/>
      <c r="O613" s="217"/>
      <c r="P613" s="217"/>
      <c r="Q613" s="217"/>
      <c r="R613" s="217"/>
      <c r="S613" s="217"/>
      <c r="T613" s="217"/>
      <c r="U613" s="217"/>
      <c r="V613" s="155"/>
      <c r="W613" s="155"/>
    </row>
    <row r="614" spans="1:23" s="156" customFormat="1" x14ac:dyDescent="0.25">
      <c r="A614" s="113">
        <v>607</v>
      </c>
      <c r="B614" s="204"/>
      <c r="C614" s="59" t="s">
        <v>987</v>
      </c>
      <c r="D614" s="62"/>
      <c r="E614" s="153">
        <v>6</v>
      </c>
      <c r="F614" s="62" t="s">
        <v>129</v>
      </c>
      <c r="G614" s="62">
        <v>4950</v>
      </c>
      <c r="H614" s="139">
        <f t="shared" ref="H614:H635" si="52">G614*E614</f>
        <v>29700</v>
      </c>
      <c r="I614" s="140"/>
      <c r="J614" s="217"/>
      <c r="K614" s="217"/>
      <c r="L614" s="217"/>
      <c r="M614" s="217"/>
      <c r="N614" s="217"/>
      <c r="O614" s="217"/>
      <c r="P614" s="217"/>
      <c r="Q614" s="217"/>
      <c r="R614" s="217"/>
      <c r="S614" s="217"/>
      <c r="T614" s="217"/>
      <c r="U614" s="217"/>
      <c r="V614" s="155"/>
      <c r="W614" s="155"/>
    </row>
    <row r="615" spans="1:23" s="156" customFormat="1" x14ac:dyDescent="0.25">
      <c r="A615" s="113">
        <v>608</v>
      </c>
      <c r="B615" s="204"/>
      <c r="C615" s="59" t="s">
        <v>988</v>
      </c>
      <c r="D615" s="62"/>
      <c r="E615" s="153">
        <v>6</v>
      </c>
      <c r="F615" s="62" t="s">
        <v>129</v>
      </c>
      <c r="G615" s="62">
        <v>820</v>
      </c>
      <c r="H615" s="139">
        <f t="shared" si="52"/>
        <v>4920</v>
      </c>
      <c r="I615" s="140"/>
      <c r="J615" s="217"/>
      <c r="K615" s="217"/>
      <c r="L615" s="217"/>
      <c r="M615" s="217"/>
      <c r="N615" s="217"/>
      <c r="O615" s="217"/>
      <c r="P615" s="217"/>
      <c r="Q615" s="217"/>
      <c r="R615" s="217"/>
      <c r="S615" s="217"/>
      <c r="T615" s="217"/>
      <c r="U615" s="217"/>
      <c r="V615" s="155"/>
      <c r="W615" s="155"/>
    </row>
    <row r="616" spans="1:23" s="156" customFormat="1" x14ac:dyDescent="0.25">
      <c r="A616" s="113">
        <v>609</v>
      </c>
      <c r="B616" s="204"/>
      <c r="C616" s="59" t="s">
        <v>989</v>
      </c>
      <c r="D616" s="62"/>
      <c r="E616" s="153">
        <v>4</v>
      </c>
      <c r="F616" s="62" t="s">
        <v>497</v>
      </c>
      <c r="G616" s="62">
        <v>4980</v>
      </c>
      <c r="H616" s="139">
        <f t="shared" si="52"/>
        <v>19920</v>
      </c>
      <c r="I616" s="140"/>
      <c r="J616" s="217"/>
      <c r="K616" s="217"/>
      <c r="L616" s="217"/>
      <c r="M616" s="217"/>
      <c r="N616" s="217"/>
      <c r="O616" s="217"/>
      <c r="P616" s="217"/>
      <c r="Q616" s="217"/>
      <c r="R616" s="217"/>
      <c r="S616" s="217"/>
      <c r="T616" s="217"/>
      <c r="U616" s="217"/>
      <c r="V616" s="155"/>
      <c r="W616" s="155"/>
    </row>
    <row r="617" spans="1:23" s="156" customFormat="1" x14ac:dyDescent="0.25">
      <c r="A617" s="113">
        <v>610</v>
      </c>
      <c r="B617" s="204"/>
      <c r="C617" s="59" t="s">
        <v>990</v>
      </c>
      <c r="D617" s="62"/>
      <c r="E617" s="153">
        <v>4</v>
      </c>
      <c r="F617" s="62" t="s">
        <v>497</v>
      </c>
      <c r="G617" s="62">
        <v>9140</v>
      </c>
      <c r="H617" s="139">
        <f t="shared" si="52"/>
        <v>36560</v>
      </c>
      <c r="I617" s="140"/>
      <c r="J617" s="217"/>
      <c r="K617" s="217"/>
      <c r="L617" s="217"/>
      <c r="M617" s="217"/>
      <c r="N617" s="217"/>
      <c r="O617" s="217"/>
      <c r="P617" s="217"/>
      <c r="Q617" s="217"/>
      <c r="R617" s="217"/>
      <c r="S617" s="217"/>
      <c r="T617" s="217"/>
      <c r="U617" s="217"/>
      <c r="V617" s="155"/>
      <c r="W617" s="155"/>
    </row>
    <row r="618" spans="1:23" s="156" customFormat="1" x14ac:dyDescent="0.25">
      <c r="A618" s="113">
        <v>611</v>
      </c>
      <c r="B618" s="204"/>
      <c r="C618" s="59" t="s">
        <v>991</v>
      </c>
      <c r="D618" s="62"/>
      <c r="E618" s="153">
        <v>2</v>
      </c>
      <c r="F618" s="62" t="s">
        <v>497</v>
      </c>
      <c r="G618" s="62">
        <v>6440</v>
      </c>
      <c r="H618" s="139">
        <f t="shared" si="52"/>
        <v>12880</v>
      </c>
      <c r="I618" s="140"/>
      <c r="J618" s="217"/>
      <c r="K618" s="217"/>
      <c r="L618" s="217"/>
      <c r="M618" s="217"/>
      <c r="N618" s="217"/>
      <c r="O618" s="217"/>
      <c r="P618" s="217"/>
      <c r="Q618" s="217"/>
      <c r="R618" s="217"/>
      <c r="S618" s="217"/>
      <c r="T618" s="217"/>
      <c r="U618" s="217"/>
      <c r="V618" s="155"/>
      <c r="W618" s="155"/>
    </row>
    <row r="619" spans="1:23" s="156" customFormat="1" x14ac:dyDescent="0.25">
      <c r="A619" s="113">
        <v>612</v>
      </c>
      <c r="B619" s="204"/>
      <c r="C619" s="59" t="s">
        <v>985</v>
      </c>
      <c r="D619" s="62"/>
      <c r="E619" s="153">
        <v>2</v>
      </c>
      <c r="F619" s="62" t="s">
        <v>626</v>
      </c>
      <c r="G619" s="62">
        <v>8000</v>
      </c>
      <c r="H619" s="139">
        <f t="shared" si="52"/>
        <v>16000</v>
      </c>
      <c r="I619" s="140"/>
      <c r="J619" s="217"/>
      <c r="K619" s="217"/>
      <c r="L619" s="217"/>
      <c r="M619" s="217"/>
      <c r="N619" s="217"/>
      <c r="O619" s="217"/>
      <c r="P619" s="217"/>
      <c r="Q619" s="217"/>
      <c r="R619" s="217"/>
      <c r="S619" s="217"/>
      <c r="T619" s="217"/>
      <c r="U619" s="217"/>
      <c r="V619" s="155"/>
      <c r="W619" s="155"/>
    </row>
    <row r="620" spans="1:23" s="156" customFormat="1" x14ac:dyDescent="0.25">
      <c r="A620" s="113">
        <v>613</v>
      </c>
      <c r="B620" s="204"/>
      <c r="C620" s="59" t="s">
        <v>984</v>
      </c>
      <c r="D620" s="62"/>
      <c r="E620" s="153">
        <v>4</v>
      </c>
      <c r="F620" s="62" t="s">
        <v>130</v>
      </c>
      <c r="G620" s="62">
        <v>37500</v>
      </c>
      <c r="H620" s="139">
        <f t="shared" si="52"/>
        <v>150000</v>
      </c>
      <c r="I620" s="140"/>
      <c r="J620" s="217"/>
      <c r="K620" s="217"/>
      <c r="L620" s="217"/>
      <c r="M620" s="217"/>
      <c r="N620" s="217"/>
      <c r="O620" s="217"/>
      <c r="P620" s="217"/>
      <c r="Q620" s="217"/>
      <c r="R620" s="217"/>
      <c r="S620" s="217"/>
      <c r="T620" s="217"/>
      <c r="U620" s="217"/>
      <c r="V620" s="155"/>
      <c r="W620" s="155"/>
    </row>
    <row r="621" spans="1:23" s="156" customFormat="1" x14ac:dyDescent="0.25">
      <c r="A621" s="113">
        <v>614</v>
      </c>
      <c r="B621" s="204"/>
      <c r="C621" s="59" t="s">
        <v>736</v>
      </c>
      <c r="D621" s="62"/>
      <c r="E621" s="153">
        <v>3</v>
      </c>
      <c r="F621" s="62" t="s">
        <v>129</v>
      </c>
      <c r="G621" s="62">
        <v>200</v>
      </c>
      <c r="H621" s="139">
        <f t="shared" si="52"/>
        <v>600</v>
      </c>
      <c r="I621" s="140"/>
      <c r="J621" s="217"/>
      <c r="K621" s="217"/>
      <c r="L621" s="217"/>
      <c r="M621" s="217"/>
      <c r="N621" s="217"/>
      <c r="O621" s="217"/>
      <c r="P621" s="217"/>
      <c r="Q621" s="217"/>
      <c r="R621" s="217"/>
      <c r="S621" s="217"/>
      <c r="T621" s="217"/>
      <c r="U621" s="217"/>
      <c r="V621" s="155"/>
      <c r="W621" s="155"/>
    </row>
    <row r="622" spans="1:23" s="156" customFormat="1" ht="25.5" x14ac:dyDescent="0.25">
      <c r="A622" s="113">
        <v>615</v>
      </c>
      <c r="B622" s="204"/>
      <c r="C622" s="59" t="s">
        <v>737</v>
      </c>
      <c r="D622" s="62"/>
      <c r="E622" s="153">
        <v>6</v>
      </c>
      <c r="F622" s="62" t="s">
        <v>129</v>
      </c>
      <c r="G622" s="62">
        <v>900</v>
      </c>
      <c r="H622" s="139">
        <f t="shared" si="52"/>
        <v>5400</v>
      </c>
      <c r="I622" s="140"/>
      <c r="J622" s="217"/>
      <c r="K622" s="217"/>
      <c r="L622" s="217"/>
      <c r="M622" s="217"/>
      <c r="N622" s="217"/>
      <c r="O622" s="217"/>
      <c r="P622" s="217"/>
      <c r="Q622" s="217"/>
      <c r="R622" s="217"/>
      <c r="S622" s="217"/>
      <c r="T622" s="217"/>
      <c r="U622" s="217"/>
      <c r="V622" s="155"/>
      <c r="W622" s="155"/>
    </row>
    <row r="623" spans="1:23" s="156" customFormat="1" ht="25.5" x14ac:dyDescent="0.25">
      <c r="A623" s="113">
        <v>616</v>
      </c>
      <c r="B623" s="204"/>
      <c r="C623" s="59" t="s">
        <v>738</v>
      </c>
      <c r="D623" s="62"/>
      <c r="E623" s="153">
        <v>6</v>
      </c>
      <c r="F623" s="62" t="s">
        <v>129</v>
      </c>
      <c r="G623" s="62">
        <v>500</v>
      </c>
      <c r="H623" s="139">
        <f t="shared" si="52"/>
        <v>3000</v>
      </c>
      <c r="I623" s="140"/>
      <c r="J623" s="217"/>
      <c r="K623" s="217"/>
      <c r="L623" s="217"/>
      <c r="M623" s="217"/>
      <c r="N623" s="217"/>
      <c r="O623" s="217"/>
      <c r="P623" s="217"/>
      <c r="Q623" s="217"/>
      <c r="R623" s="217"/>
      <c r="S623" s="217"/>
      <c r="T623" s="217"/>
      <c r="U623" s="217"/>
      <c r="V623" s="155"/>
      <c r="W623" s="155"/>
    </row>
    <row r="624" spans="1:23" s="156" customFormat="1" x14ac:dyDescent="0.25">
      <c r="A624" s="113">
        <v>617</v>
      </c>
      <c r="B624" s="204"/>
      <c r="C624" s="59" t="s">
        <v>992</v>
      </c>
      <c r="D624" s="62"/>
      <c r="E624" s="153">
        <v>2</v>
      </c>
      <c r="F624" s="62" t="s">
        <v>129</v>
      </c>
      <c r="G624" s="62">
        <v>3295</v>
      </c>
      <c r="H624" s="139">
        <f t="shared" si="52"/>
        <v>6590</v>
      </c>
      <c r="I624" s="140"/>
      <c r="J624" s="217"/>
      <c r="K624" s="217"/>
      <c r="L624" s="217"/>
      <c r="M624" s="217"/>
      <c r="N624" s="217"/>
      <c r="O624" s="217"/>
      <c r="P624" s="217"/>
      <c r="Q624" s="217"/>
      <c r="R624" s="217"/>
      <c r="S624" s="217"/>
      <c r="T624" s="217"/>
      <c r="U624" s="217"/>
      <c r="V624" s="155"/>
      <c r="W624" s="155"/>
    </row>
    <row r="625" spans="1:23" s="156" customFormat="1" x14ac:dyDescent="0.25">
      <c r="A625" s="113">
        <v>618</v>
      </c>
      <c r="B625" s="204"/>
      <c r="C625" s="59" t="s">
        <v>739</v>
      </c>
      <c r="D625" s="62"/>
      <c r="E625" s="153">
        <v>5</v>
      </c>
      <c r="F625" s="62" t="s">
        <v>129</v>
      </c>
      <c r="G625" s="62">
        <v>1200</v>
      </c>
      <c r="H625" s="139">
        <f t="shared" si="52"/>
        <v>6000</v>
      </c>
      <c r="I625" s="140"/>
      <c r="J625" s="217"/>
      <c r="K625" s="217"/>
      <c r="L625" s="217"/>
      <c r="M625" s="217"/>
      <c r="N625" s="217"/>
      <c r="O625" s="217"/>
      <c r="P625" s="217"/>
      <c r="Q625" s="217"/>
      <c r="R625" s="217"/>
      <c r="S625" s="217"/>
      <c r="T625" s="217"/>
      <c r="U625" s="217"/>
      <c r="V625" s="155"/>
      <c r="W625" s="155"/>
    </row>
    <row r="626" spans="1:23" s="156" customFormat="1" x14ac:dyDescent="0.25">
      <c r="A626" s="113">
        <v>619</v>
      </c>
      <c r="B626" s="204"/>
      <c r="C626" s="59" t="s">
        <v>740</v>
      </c>
      <c r="D626" s="62"/>
      <c r="E626" s="153">
        <v>1</v>
      </c>
      <c r="F626" s="62" t="s">
        <v>193</v>
      </c>
      <c r="G626" s="62">
        <v>3500</v>
      </c>
      <c r="H626" s="139">
        <f t="shared" si="52"/>
        <v>3500</v>
      </c>
      <c r="I626" s="140"/>
      <c r="J626" s="217"/>
      <c r="K626" s="217"/>
      <c r="L626" s="217"/>
      <c r="M626" s="217"/>
      <c r="N626" s="217"/>
      <c r="O626" s="217"/>
      <c r="P626" s="217"/>
      <c r="Q626" s="217"/>
      <c r="R626" s="217"/>
      <c r="S626" s="217"/>
      <c r="T626" s="217"/>
      <c r="U626" s="217"/>
      <c r="V626" s="155"/>
      <c r="W626" s="155"/>
    </row>
    <row r="627" spans="1:23" s="156" customFormat="1" x14ac:dyDescent="0.25">
      <c r="A627" s="113">
        <v>620</v>
      </c>
      <c r="B627" s="204"/>
      <c r="C627" s="59" t="s">
        <v>994</v>
      </c>
      <c r="D627" s="62"/>
      <c r="E627" s="153">
        <v>20</v>
      </c>
      <c r="F627" s="62" t="s">
        <v>129</v>
      </c>
      <c r="G627" s="62">
        <v>260</v>
      </c>
      <c r="H627" s="139">
        <f t="shared" si="52"/>
        <v>5200</v>
      </c>
      <c r="I627" s="140"/>
      <c r="J627" s="217"/>
      <c r="K627" s="217"/>
      <c r="L627" s="217"/>
      <c r="M627" s="217"/>
      <c r="N627" s="217"/>
      <c r="O627" s="217"/>
      <c r="P627" s="217"/>
      <c r="Q627" s="217"/>
      <c r="R627" s="217"/>
      <c r="S627" s="217"/>
      <c r="T627" s="217"/>
      <c r="U627" s="217"/>
      <c r="V627" s="155"/>
      <c r="W627" s="155"/>
    </row>
    <row r="628" spans="1:23" s="156" customFormat="1" x14ac:dyDescent="0.25">
      <c r="A628" s="113">
        <v>621</v>
      </c>
      <c r="B628" s="204"/>
      <c r="C628" s="59" t="s">
        <v>993</v>
      </c>
      <c r="D628" s="62"/>
      <c r="E628" s="153">
        <v>20</v>
      </c>
      <c r="F628" s="62" t="s">
        <v>129</v>
      </c>
      <c r="G628" s="62">
        <v>25</v>
      </c>
      <c r="H628" s="139">
        <f t="shared" si="52"/>
        <v>500</v>
      </c>
      <c r="I628" s="140"/>
      <c r="J628" s="217"/>
      <c r="K628" s="217"/>
      <c r="L628" s="217"/>
      <c r="M628" s="217"/>
      <c r="N628" s="217"/>
      <c r="O628" s="217"/>
      <c r="P628" s="217"/>
      <c r="Q628" s="217"/>
      <c r="R628" s="217"/>
      <c r="S628" s="217"/>
      <c r="T628" s="217"/>
      <c r="U628" s="217"/>
      <c r="V628" s="155"/>
      <c r="W628" s="155"/>
    </row>
    <row r="629" spans="1:23" s="156" customFormat="1" ht="25.5" x14ac:dyDescent="0.25">
      <c r="A629" s="113">
        <v>622</v>
      </c>
      <c r="B629" s="204"/>
      <c r="C629" s="59" t="s">
        <v>741</v>
      </c>
      <c r="D629" s="62"/>
      <c r="E629" s="153">
        <v>1</v>
      </c>
      <c r="F629" s="62" t="s">
        <v>748</v>
      </c>
      <c r="G629" s="62">
        <v>4908.6000000000004</v>
      </c>
      <c r="H629" s="139">
        <f t="shared" si="52"/>
        <v>4908.6000000000004</v>
      </c>
      <c r="I629" s="140"/>
      <c r="J629" s="217"/>
      <c r="K629" s="217"/>
      <c r="L629" s="217"/>
      <c r="M629" s="217"/>
      <c r="N629" s="217"/>
      <c r="O629" s="217"/>
      <c r="P629" s="217"/>
      <c r="Q629" s="217"/>
      <c r="R629" s="217"/>
      <c r="S629" s="217"/>
      <c r="T629" s="217"/>
      <c r="U629" s="217"/>
      <c r="V629" s="155"/>
      <c r="W629" s="155"/>
    </row>
    <row r="630" spans="1:23" s="156" customFormat="1" x14ac:dyDescent="0.25">
      <c r="A630" s="113">
        <v>623</v>
      </c>
      <c r="B630" s="204"/>
      <c r="C630" s="59" t="s">
        <v>742</v>
      </c>
      <c r="D630" s="62"/>
      <c r="E630" s="153">
        <v>2</v>
      </c>
      <c r="F630" s="62" t="s">
        <v>626</v>
      </c>
      <c r="G630" s="62">
        <v>200</v>
      </c>
      <c r="H630" s="139">
        <f t="shared" si="52"/>
        <v>400</v>
      </c>
      <c r="I630" s="140"/>
      <c r="J630" s="217"/>
      <c r="K630" s="217"/>
      <c r="L630" s="217"/>
      <c r="M630" s="217"/>
      <c r="N630" s="217"/>
      <c r="O630" s="217"/>
      <c r="P630" s="217"/>
      <c r="Q630" s="217"/>
      <c r="R630" s="217"/>
      <c r="S630" s="217"/>
      <c r="T630" s="217"/>
      <c r="U630" s="217"/>
      <c r="V630" s="155"/>
      <c r="W630" s="155"/>
    </row>
    <row r="631" spans="1:23" s="156" customFormat="1" x14ac:dyDescent="0.25">
      <c r="A631" s="113">
        <v>624</v>
      </c>
      <c r="B631" s="204"/>
      <c r="C631" s="59" t="s">
        <v>182</v>
      </c>
      <c r="D631" s="62"/>
      <c r="E631" s="153">
        <v>50</v>
      </c>
      <c r="F631" s="62" t="s">
        <v>129</v>
      </c>
      <c r="G631" s="62">
        <v>180</v>
      </c>
      <c r="H631" s="139">
        <f t="shared" si="52"/>
        <v>9000</v>
      </c>
      <c r="I631" s="140"/>
      <c r="J631" s="217"/>
      <c r="K631" s="217"/>
      <c r="L631" s="217"/>
      <c r="M631" s="217"/>
      <c r="N631" s="217"/>
      <c r="O631" s="217"/>
      <c r="P631" s="217"/>
      <c r="Q631" s="217"/>
      <c r="R631" s="217"/>
      <c r="S631" s="217"/>
      <c r="T631" s="217"/>
      <c r="U631" s="217"/>
      <c r="V631" s="155"/>
      <c r="W631" s="155"/>
    </row>
    <row r="632" spans="1:23" s="156" customFormat="1" x14ac:dyDescent="0.25">
      <c r="A632" s="113">
        <v>625</v>
      </c>
      <c r="B632" s="204"/>
      <c r="C632" s="59" t="s">
        <v>743</v>
      </c>
      <c r="D632" s="62"/>
      <c r="E632" s="153">
        <v>50</v>
      </c>
      <c r="F632" s="62" t="s">
        <v>129</v>
      </c>
      <c r="G632" s="62">
        <v>80</v>
      </c>
      <c r="H632" s="139">
        <f t="shared" si="52"/>
        <v>4000</v>
      </c>
      <c r="I632" s="140"/>
      <c r="J632" s="217"/>
      <c r="K632" s="217"/>
      <c r="L632" s="217"/>
      <c r="M632" s="217"/>
      <c r="N632" s="217"/>
      <c r="O632" s="217"/>
      <c r="P632" s="217"/>
      <c r="Q632" s="217"/>
      <c r="R632" s="217"/>
      <c r="S632" s="217"/>
      <c r="T632" s="217"/>
      <c r="U632" s="217"/>
      <c r="V632" s="155"/>
      <c r="W632" s="155"/>
    </row>
    <row r="633" spans="1:23" s="156" customFormat="1" x14ac:dyDescent="0.25">
      <c r="A633" s="113">
        <v>626</v>
      </c>
      <c r="B633" s="204"/>
      <c r="C633" s="59" t="s">
        <v>744</v>
      </c>
      <c r="D633" s="62"/>
      <c r="E633" s="153">
        <v>1</v>
      </c>
      <c r="F633" s="62" t="s">
        <v>133</v>
      </c>
      <c r="G633" s="62">
        <v>25000</v>
      </c>
      <c r="H633" s="139">
        <f t="shared" si="52"/>
        <v>25000</v>
      </c>
      <c r="I633" s="140"/>
      <c r="J633" s="217"/>
      <c r="K633" s="217"/>
      <c r="L633" s="217"/>
      <c r="M633" s="217"/>
      <c r="N633" s="217"/>
      <c r="O633" s="217"/>
      <c r="P633" s="217"/>
      <c r="Q633" s="217"/>
      <c r="R633" s="217"/>
      <c r="S633" s="217"/>
      <c r="T633" s="217"/>
      <c r="U633" s="217"/>
      <c r="V633" s="155"/>
      <c r="W633" s="155"/>
    </row>
    <row r="634" spans="1:23" s="156" customFormat="1" x14ac:dyDescent="0.25">
      <c r="A634" s="113">
        <v>627</v>
      </c>
      <c r="B634" s="204"/>
      <c r="C634" s="59" t="s">
        <v>745</v>
      </c>
      <c r="D634" s="62"/>
      <c r="E634" s="153">
        <v>4</v>
      </c>
      <c r="F634" s="62" t="s">
        <v>129</v>
      </c>
      <c r="G634" s="62">
        <v>1800</v>
      </c>
      <c r="H634" s="139">
        <f t="shared" si="52"/>
        <v>7200</v>
      </c>
      <c r="I634" s="140"/>
      <c r="J634" s="217"/>
      <c r="K634" s="217"/>
      <c r="L634" s="217"/>
      <c r="M634" s="217"/>
      <c r="N634" s="217"/>
      <c r="O634" s="217"/>
      <c r="P634" s="217"/>
      <c r="Q634" s="217"/>
      <c r="R634" s="217"/>
      <c r="S634" s="217"/>
      <c r="T634" s="217"/>
      <c r="U634" s="217"/>
      <c r="V634" s="155"/>
      <c r="W634" s="155"/>
    </row>
    <row r="635" spans="1:23" s="156" customFormat="1" x14ac:dyDescent="0.25">
      <c r="A635" s="113">
        <v>628</v>
      </c>
      <c r="B635" s="204"/>
      <c r="C635" s="59" t="s">
        <v>746</v>
      </c>
      <c r="D635" s="62"/>
      <c r="E635" s="153">
        <v>1</v>
      </c>
      <c r="F635" s="62" t="s">
        <v>749</v>
      </c>
      <c r="G635" s="62">
        <v>1000</v>
      </c>
      <c r="H635" s="139">
        <f t="shared" si="52"/>
        <v>1000</v>
      </c>
      <c r="I635" s="140"/>
      <c r="J635" s="217"/>
      <c r="K635" s="217"/>
      <c r="L635" s="217"/>
      <c r="M635" s="217"/>
      <c r="N635" s="217"/>
      <c r="O635" s="217"/>
      <c r="P635" s="217"/>
      <c r="Q635" s="217"/>
      <c r="R635" s="217"/>
      <c r="S635" s="217"/>
      <c r="T635" s="217"/>
      <c r="U635" s="217"/>
      <c r="V635" s="155"/>
      <c r="W635" s="155"/>
    </row>
    <row r="636" spans="1:23" s="156" customFormat="1" x14ac:dyDescent="0.25">
      <c r="A636" s="113">
        <v>629</v>
      </c>
      <c r="B636" s="204"/>
      <c r="C636" s="175" t="s">
        <v>759</v>
      </c>
      <c r="D636" s="62"/>
      <c r="E636" s="153"/>
      <c r="F636" s="62"/>
      <c r="G636" s="62"/>
      <c r="H636" s="140">
        <f>SUM(H637:H645)</f>
        <v>130000</v>
      </c>
      <c r="I636" s="140"/>
      <c r="J636" s="217"/>
      <c r="K636" s="217"/>
      <c r="L636" s="217"/>
      <c r="M636" s="217"/>
      <c r="N636" s="217"/>
      <c r="O636" s="217"/>
      <c r="P636" s="217"/>
      <c r="Q636" s="217"/>
      <c r="R636" s="217"/>
      <c r="S636" s="217"/>
      <c r="T636" s="217"/>
      <c r="U636" s="217"/>
      <c r="V636" s="155"/>
      <c r="W636" s="155"/>
    </row>
    <row r="637" spans="1:23" s="156" customFormat="1" x14ac:dyDescent="0.25">
      <c r="A637" s="113">
        <v>630</v>
      </c>
      <c r="B637" s="204"/>
      <c r="C637" s="59" t="s">
        <v>750</v>
      </c>
      <c r="D637" s="62"/>
      <c r="E637" s="153">
        <v>50</v>
      </c>
      <c r="F637" s="62" t="s">
        <v>135</v>
      </c>
      <c r="G637" s="62">
        <v>100</v>
      </c>
      <c r="H637" s="139">
        <f>G637*E637*2</f>
        <v>10000</v>
      </c>
      <c r="I637" s="140"/>
      <c r="J637" s="217"/>
      <c r="K637" s="217"/>
      <c r="L637" s="217"/>
      <c r="M637" s="217"/>
      <c r="N637" s="217"/>
      <c r="O637" s="217"/>
      <c r="P637" s="217"/>
      <c r="Q637" s="217"/>
      <c r="R637" s="217"/>
      <c r="S637" s="217"/>
      <c r="T637" s="217"/>
      <c r="U637" s="217"/>
      <c r="V637" s="155"/>
      <c r="W637" s="155"/>
    </row>
    <row r="638" spans="1:23" s="156" customFormat="1" x14ac:dyDescent="0.25">
      <c r="A638" s="113">
        <v>631</v>
      </c>
      <c r="B638" s="204"/>
      <c r="C638" s="59" t="s">
        <v>751</v>
      </c>
      <c r="D638" s="62"/>
      <c r="E638" s="153">
        <v>50</v>
      </c>
      <c r="F638" s="62" t="s">
        <v>135</v>
      </c>
      <c r="G638" s="62">
        <v>180</v>
      </c>
      <c r="H638" s="139">
        <f t="shared" ref="H638:H644" si="53">G638*E638*2</f>
        <v>18000</v>
      </c>
      <c r="I638" s="140"/>
      <c r="J638" s="217"/>
      <c r="K638" s="217"/>
      <c r="L638" s="217"/>
      <c r="M638" s="217"/>
      <c r="N638" s="217"/>
      <c r="O638" s="217"/>
      <c r="P638" s="217"/>
      <c r="Q638" s="217"/>
      <c r="R638" s="217"/>
      <c r="S638" s="217"/>
      <c r="T638" s="217"/>
      <c r="U638" s="217"/>
      <c r="V638" s="155"/>
      <c r="W638" s="155"/>
    </row>
    <row r="639" spans="1:23" s="156" customFormat="1" x14ac:dyDescent="0.25">
      <c r="A639" s="113">
        <v>632</v>
      </c>
      <c r="B639" s="204"/>
      <c r="C639" s="59" t="s">
        <v>752</v>
      </c>
      <c r="D639" s="62"/>
      <c r="E639" s="153">
        <v>50</v>
      </c>
      <c r="F639" s="62" t="s">
        <v>135</v>
      </c>
      <c r="G639" s="62">
        <v>100</v>
      </c>
      <c r="H639" s="139">
        <f t="shared" si="53"/>
        <v>10000</v>
      </c>
      <c r="I639" s="140"/>
      <c r="J639" s="217"/>
      <c r="K639" s="217"/>
      <c r="L639" s="217"/>
      <c r="M639" s="217"/>
      <c r="N639" s="217"/>
      <c r="O639" s="217"/>
      <c r="P639" s="217"/>
      <c r="Q639" s="217"/>
      <c r="R639" s="217"/>
      <c r="S639" s="217"/>
      <c r="T639" s="217"/>
      <c r="U639" s="217"/>
      <c r="V639" s="155"/>
      <c r="W639" s="155"/>
    </row>
    <row r="640" spans="1:23" s="156" customFormat="1" x14ac:dyDescent="0.25">
      <c r="A640" s="113">
        <v>633</v>
      </c>
      <c r="B640" s="204"/>
      <c r="C640" s="59" t="s">
        <v>753</v>
      </c>
      <c r="D640" s="62"/>
      <c r="E640" s="153">
        <v>50</v>
      </c>
      <c r="F640" s="62" t="s">
        <v>135</v>
      </c>
      <c r="G640" s="62">
        <v>180</v>
      </c>
      <c r="H640" s="139">
        <f t="shared" si="53"/>
        <v>18000</v>
      </c>
      <c r="I640" s="140"/>
      <c r="J640" s="217"/>
      <c r="K640" s="217"/>
      <c r="L640" s="217"/>
      <c r="M640" s="217"/>
      <c r="N640" s="217"/>
      <c r="O640" s="217"/>
      <c r="P640" s="217"/>
      <c r="Q640" s="217"/>
      <c r="R640" s="217"/>
      <c r="S640" s="217"/>
      <c r="T640" s="217"/>
      <c r="U640" s="217"/>
      <c r="V640" s="155"/>
      <c r="W640" s="155"/>
    </row>
    <row r="641" spans="1:23" s="156" customFormat="1" x14ac:dyDescent="0.25">
      <c r="A641" s="113">
        <v>634</v>
      </c>
      <c r="B641" s="204"/>
      <c r="C641" s="59" t="s">
        <v>754</v>
      </c>
      <c r="D641" s="62"/>
      <c r="E641" s="153">
        <v>50</v>
      </c>
      <c r="F641" s="62" t="s">
        <v>135</v>
      </c>
      <c r="G641" s="62">
        <v>100</v>
      </c>
      <c r="H641" s="139">
        <f t="shared" si="53"/>
        <v>10000</v>
      </c>
      <c r="I641" s="140"/>
      <c r="J641" s="217"/>
      <c r="K641" s="217"/>
      <c r="L641" s="217"/>
      <c r="M641" s="217"/>
      <c r="N641" s="217"/>
      <c r="O641" s="217"/>
      <c r="P641" s="217"/>
      <c r="Q641" s="217"/>
      <c r="R641" s="217"/>
      <c r="S641" s="217"/>
      <c r="T641" s="217"/>
      <c r="U641" s="217"/>
      <c r="V641" s="155"/>
      <c r="W641" s="155"/>
    </row>
    <row r="642" spans="1:23" s="156" customFormat="1" x14ac:dyDescent="0.25">
      <c r="A642" s="113">
        <v>635</v>
      </c>
      <c r="B642" s="204"/>
      <c r="C642" s="59" t="s">
        <v>755</v>
      </c>
      <c r="D642" s="62"/>
      <c r="E642" s="153">
        <v>50</v>
      </c>
      <c r="F642" s="62" t="s">
        <v>135</v>
      </c>
      <c r="G642" s="62">
        <v>180</v>
      </c>
      <c r="H642" s="139">
        <f t="shared" si="53"/>
        <v>18000</v>
      </c>
      <c r="I642" s="140"/>
      <c r="J642" s="217"/>
      <c r="K642" s="217"/>
      <c r="L642" s="217"/>
      <c r="M642" s="217"/>
      <c r="N642" s="217"/>
      <c r="O642" s="217"/>
      <c r="P642" s="217"/>
      <c r="Q642" s="217"/>
      <c r="R642" s="217"/>
      <c r="S642" s="217"/>
      <c r="T642" s="217"/>
      <c r="U642" s="217"/>
      <c r="V642" s="155"/>
      <c r="W642" s="155"/>
    </row>
    <row r="643" spans="1:23" s="156" customFormat="1" x14ac:dyDescent="0.25">
      <c r="A643" s="113">
        <v>636</v>
      </c>
      <c r="B643" s="204"/>
      <c r="C643" s="59" t="s">
        <v>756</v>
      </c>
      <c r="D643" s="62"/>
      <c r="E643" s="153">
        <v>50</v>
      </c>
      <c r="F643" s="62" t="s">
        <v>135</v>
      </c>
      <c r="G643" s="62">
        <v>100</v>
      </c>
      <c r="H643" s="139">
        <f t="shared" si="53"/>
        <v>10000</v>
      </c>
      <c r="I643" s="140"/>
      <c r="J643" s="217"/>
      <c r="K643" s="217"/>
      <c r="L643" s="217"/>
      <c r="M643" s="217"/>
      <c r="N643" s="217"/>
      <c r="O643" s="217"/>
      <c r="P643" s="217"/>
      <c r="Q643" s="217"/>
      <c r="R643" s="217"/>
      <c r="S643" s="217"/>
      <c r="T643" s="217"/>
      <c r="U643" s="217"/>
      <c r="V643" s="155"/>
      <c r="W643" s="155"/>
    </row>
    <row r="644" spans="1:23" s="156" customFormat="1" x14ac:dyDescent="0.25">
      <c r="A644" s="113">
        <v>637</v>
      </c>
      <c r="B644" s="204"/>
      <c r="C644" s="59" t="s">
        <v>757</v>
      </c>
      <c r="D644" s="62"/>
      <c r="E644" s="153">
        <v>50</v>
      </c>
      <c r="F644" s="62" t="s">
        <v>135</v>
      </c>
      <c r="G644" s="62">
        <v>180</v>
      </c>
      <c r="H644" s="139">
        <f t="shared" si="53"/>
        <v>18000</v>
      </c>
      <c r="I644" s="140"/>
      <c r="J644" s="217"/>
      <c r="K644" s="217"/>
      <c r="L644" s="217"/>
      <c r="M644" s="217"/>
      <c r="N644" s="217"/>
      <c r="O644" s="217"/>
      <c r="P644" s="217"/>
      <c r="Q644" s="217"/>
      <c r="R644" s="217"/>
      <c r="S644" s="217"/>
      <c r="T644" s="217"/>
      <c r="U644" s="217"/>
      <c r="V644" s="155"/>
      <c r="W644" s="155"/>
    </row>
    <row r="645" spans="1:23" s="156" customFormat="1" x14ac:dyDescent="0.25">
      <c r="A645" s="113">
        <v>638</v>
      </c>
      <c r="B645" s="204"/>
      <c r="C645" s="59" t="s">
        <v>758</v>
      </c>
      <c r="D645" s="62"/>
      <c r="E645" s="153">
        <v>60</v>
      </c>
      <c r="F645" s="62" t="s">
        <v>534</v>
      </c>
      <c r="G645" s="62">
        <v>300</v>
      </c>
      <c r="H645" s="139">
        <f t="shared" ref="H645" si="54">G645*E645</f>
        <v>18000</v>
      </c>
      <c r="I645" s="140"/>
      <c r="J645" s="217"/>
      <c r="K645" s="217"/>
      <c r="L645" s="217"/>
      <c r="M645" s="217"/>
      <c r="N645" s="217"/>
      <c r="O645" s="217"/>
      <c r="P645" s="217"/>
      <c r="Q645" s="217"/>
      <c r="R645" s="217"/>
      <c r="S645" s="217"/>
      <c r="T645" s="217"/>
      <c r="U645" s="217"/>
      <c r="V645" s="155"/>
      <c r="W645" s="155"/>
    </row>
    <row r="646" spans="1:23" s="156" customFormat="1" x14ac:dyDescent="0.25">
      <c r="A646" s="113">
        <v>639</v>
      </c>
      <c r="B646" s="204"/>
      <c r="C646" s="175" t="s">
        <v>761</v>
      </c>
      <c r="D646" s="62"/>
      <c r="E646" s="153"/>
      <c r="F646" s="62"/>
      <c r="G646" s="62"/>
      <c r="H646" s="140">
        <f>SUM(H647:H652)</f>
        <v>250000</v>
      </c>
      <c r="I646" s="140"/>
      <c r="J646" s="217"/>
      <c r="K646" s="217"/>
      <c r="L646" s="217"/>
      <c r="M646" s="217"/>
      <c r="N646" s="217"/>
      <c r="O646" s="217"/>
      <c r="P646" s="217"/>
      <c r="Q646" s="217"/>
      <c r="R646" s="217"/>
      <c r="S646" s="217"/>
      <c r="T646" s="217"/>
      <c r="U646" s="217"/>
      <c r="V646" s="155"/>
      <c r="W646" s="155"/>
    </row>
    <row r="647" spans="1:23" s="156" customFormat="1" x14ac:dyDescent="0.25">
      <c r="A647" s="113">
        <v>640</v>
      </c>
      <c r="B647" s="204"/>
      <c r="C647" s="59" t="s">
        <v>750</v>
      </c>
      <c r="D647" s="62"/>
      <c r="E647" s="153">
        <v>250</v>
      </c>
      <c r="F647" s="62" t="s">
        <v>135</v>
      </c>
      <c r="G647" s="62">
        <v>200</v>
      </c>
      <c r="H647" s="139">
        <f>G647*E647</f>
        <v>50000</v>
      </c>
      <c r="I647" s="140"/>
      <c r="J647" s="217"/>
      <c r="K647" s="217"/>
      <c r="L647" s="217"/>
      <c r="M647" s="217"/>
      <c r="N647" s="217"/>
      <c r="O647" s="217"/>
      <c r="P647" s="217"/>
      <c r="Q647" s="217"/>
      <c r="R647" s="217"/>
      <c r="S647" s="217"/>
      <c r="T647" s="217"/>
      <c r="U647" s="217"/>
      <c r="V647" s="155"/>
      <c r="W647" s="155"/>
    </row>
    <row r="648" spans="1:23" s="156" customFormat="1" x14ac:dyDescent="0.25">
      <c r="A648" s="113">
        <v>641</v>
      </c>
      <c r="B648" s="204"/>
      <c r="C648" s="59" t="s">
        <v>751</v>
      </c>
      <c r="D648" s="62"/>
      <c r="E648" s="153">
        <v>250</v>
      </c>
      <c r="F648" s="62" t="s">
        <v>135</v>
      </c>
      <c r="G648" s="62">
        <v>200</v>
      </c>
      <c r="H648" s="139">
        <f t="shared" ref="H648:H652" si="55">G648*E648</f>
        <v>50000</v>
      </c>
      <c r="I648" s="140"/>
      <c r="J648" s="217"/>
      <c r="K648" s="217"/>
      <c r="L648" s="217"/>
      <c r="M648" s="217"/>
      <c r="N648" s="217"/>
      <c r="O648" s="217"/>
      <c r="P648" s="217"/>
      <c r="Q648" s="217"/>
      <c r="R648" s="217"/>
      <c r="S648" s="217"/>
      <c r="T648" s="217"/>
      <c r="U648" s="217"/>
      <c r="V648" s="155"/>
      <c r="W648" s="155"/>
    </row>
    <row r="649" spans="1:23" s="156" customFormat="1" x14ac:dyDescent="0.25">
      <c r="A649" s="113">
        <v>642</v>
      </c>
      <c r="B649" s="204"/>
      <c r="C649" s="59" t="s">
        <v>760</v>
      </c>
      <c r="D649" s="62"/>
      <c r="E649" s="153">
        <v>250</v>
      </c>
      <c r="F649" s="62" t="s">
        <v>135</v>
      </c>
      <c r="G649" s="62">
        <v>200</v>
      </c>
      <c r="H649" s="139">
        <f t="shared" si="55"/>
        <v>50000</v>
      </c>
      <c r="I649" s="140"/>
      <c r="J649" s="217"/>
      <c r="K649" s="217"/>
      <c r="L649" s="217"/>
      <c r="M649" s="217"/>
      <c r="N649" s="217"/>
      <c r="O649" s="217"/>
      <c r="P649" s="217"/>
      <c r="Q649" s="217"/>
      <c r="R649" s="217"/>
      <c r="S649" s="217"/>
      <c r="T649" s="217"/>
      <c r="U649" s="217"/>
      <c r="V649" s="155"/>
      <c r="W649" s="155"/>
    </row>
    <row r="650" spans="1:23" s="156" customFormat="1" x14ac:dyDescent="0.25">
      <c r="A650" s="113">
        <v>643</v>
      </c>
      <c r="B650" s="204"/>
      <c r="C650" s="59" t="s">
        <v>754</v>
      </c>
      <c r="D650" s="62"/>
      <c r="E650" s="153">
        <v>200</v>
      </c>
      <c r="F650" s="62" t="s">
        <v>135</v>
      </c>
      <c r="G650" s="62">
        <v>150</v>
      </c>
      <c r="H650" s="139">
        <f t="shared" si="55"/>
        <v>30000</v>
      </c>
      <c r="I650" s="140"/>
      <c r="J650" s="217"/>
      <c r="K650" s="217"/>
      <c r="L650" s="217"/>
      <c r="M650" s="217"/>
      <c r="N650" s="217"/>
      <c r="O650" s="217"/>
      <c r="P650" s="217"/>
      <c r="Q650" s="217"/>
      <c r="R650" s="217"/>
      <c r="S650" s="217"/>
      <c r="T650" s="217"/>
      <c r="U650" s="217"/>
      <c r="V650" s="155"/>
      <c r="W650" s="155"/>
    </row>
    <row r="651" spans="1:23" s="156" customFormat="1" x14ac:dyDescent="0.25">
      <c r="A651" s="113">
        <v>644</v>
      </c>
      <c r="B651" s="204"/>
      <c r="C651" s="59" t="s">
        <v>755</v>
      </c>
      <c r="D651" s="62"/>
      <c r="E651" s="153">
        <v>200</v>
      </c>
      <c r="F651" s="62" t="s">
        <v>135</v>
      </c>
      <c r="G651" s="62">
        <v>200</v>
      </c>
      <c r="H651" s="139">
        <f t="shared" si="55"/>
        <v>40000</v>
      </c>
      <c r="I651" s="140"/>
      <c r="J651" s="217"/>
      <c r="K651" s="217"/>
      <c r="L651" s="217"/>
      <c r="M651" s="217"/>
      <c r="N651" s="217"/>
      <c r="O651" s="217"/>
      <c r="P651" s="217"/>
      <c r="Q651" s="217"/>
      <c r="R651" s="217"/>
      <c r="S651" s="217"/>
      <c r="T651" s="217"/>
      <c r="U651" s="217"/>
      <c r="V651" s="155"/>
      <c r="W651" s="155"/>
    </row>
    <row r="652" spans="1:23" s="156" customFormat="1" x14ac:dyDescent="0.25">
      <c r="A652" s="113">
        <v>645</v>
      </c>
      <c r="B652" s="204"/>
      <c r="C652" s="59" t="s">
        <v>756</v>
      </c>
      <c r="D652" s="62"/>
      <c r="E652" s="153">
        <v>200</v>
      </c>
      <c r="F652" s="62" t="s">
        <v>135</v>
      </c>
      <c r="G652" s="62">
        <v>150</v>
      </c>
      <c r="H652" s="139">
        <f t="shared" si="55"/>
        <v>30000</v>
      </c>
      <c r="I652" s="140"/>
      <c r="J652" s="217"/>
      <c r="K652" s="217"/>
      <c r="L652" s="217"/>
      <c r="M652" s="217"/>
      <c r="N652" s="217"/>
      <c r="O652" s="217"/>
      <c r="P652" s="217"/>
      <c r="Q652" s="217"/>
      <c r="R652" s="217"/>
      <c r="S652" s="217"/>
      <c r="T652" s="217"/>
      <c r="U652" s="217"/>
      <c r="V652" s="155"/>
      <c r="W652" s="155"/>
    </row>
    <row r="653" spans="1:23" s="156" customFormat="1" x14ac:dyDescent="0.25">
      <c r="A653" s="113">
        <v>646</v>
      </c>
      <c r="B653" s="163" t="s">
        <v>708</v>
      </c>
      <c r="C653" s="158" t="s">
        <v>811</v>
      </c>
      <c r="D653" s="160" t="s">
        <v>540</v>
      </c>
      <c r="E653" s="159"/>
      <c r="F653" s="160"/>
      <c r="G653" s="160"/>
      <c r="H653" s="161">
        <f>H654+H657+H708+H715+H723+H730+H737</f>
        <v>525260</v>
      </c>
      <c r="I653" s="165" t="s">
        <v>40</v>
      </c>
      <c r="J653" s="216"/>
      <c r="K653" s="206"/>
      <c r="L653" s="216"/>
      <c r="M653" s="206">
        <v>1</v>
      </c>
      <c r="N653" s="216"/>
      <c r="O653" s="216"/>
      <c r="P653" s="206"/>
      <c r="Q653" s="216"/>
      <c r="R653" s="216"/>
      <c r="S653" s="206"/>
      <c r="T653" s="216"/>
      <c r="U653" s="216"/>
      <c r="V653" s="155"/>
      <c r="W653" s="155"/>
    </row>
    <row r="654" spans="1:23" s="156" customFormat="1" x14ac:dyDescent="0.25">
      <c r="A654" s="113">
        <v>647</v>
      </c>
      <c r="B654" s="204"/>
      <c r="C654" s="152" t="s">
        <v>762</v>
      </c>
      <c r="D654" s="62"/>
      <c r="E654" s="153"/>
      <c r="F654" s="62"/>
      <c r="G654" s="212"/>
      <c r="H654" s="140">
        <f>SUM(H655:H656)</f>
        <v>28000</v>
      </c>
      <c r="I654" s="140"/>
      <c r="J654" s="217"/>
      <c r="K654" s="217"/>
      <c r="L654" s="217"/>
      <c r="M654" s="217"/>
      <c r="N654" s="217"/>
      <c r="O654" s="217"/>
      <c r="P654" s="217"/>
      <c r="Q654" s="217"/>
      <c r="R654" s="217"/>
      <c r="S654" s="217"/>
      <c r="T654" s="217"/>
      <c r="U654" s="217"/>
      <c r="V654" s="155"/>
      <c r="W654" s="155"/>
    </row>
    <row r="655" spans="1:23" s="156" customFormat="1" x14ac:dyDescent="0.25">
      <c r="A655" s="113">
        <v>648</v>
      </c>
      <c r="B655" s="204"/>
      <c r="C655" s="157" t="s">
        <v>763</v>
      </c>
      <c r="D655" s="62"/>
      <c r="E655" s="153">
        <v>35</v>
      </c>
      <c r="F655" s="62" t="s">
        <v>135</v>
      </c>
      <c r="G655" s="62">
        <v>300</v>
      </c>
      <c r="H655" s="139">
        <f>G655*E655*2</f>
        <v>21000</v>
      </c>
      <c r="I655" s="140"/>
      <c r="J655" s="217"/>
      <c r="K655" s="217"/>
      <c r="L655" s="217"/>
      <c r="M655" s="217"/>
      <c r="N655" s="217"/>
      <c r="O655" s="217"/>
      <c r="P655" s="217"/>
      <c r="Q655" s="217"/>
      <c r="R655" s="217"/>
      <c r="S655" s="217"/>
      <c r="T655" s="217"/>
      <c r="U655" s="217"/>
      <c r="V655" s="155"/>
      <c r="W655" s="155"/>
    </row>
    <row r="656" spans="1:23" s="156" customFormat="1" x14ac:dyDescent="0.25">
      <c r="A656" s="113">
        <v>649</v>
      </c>
      <c r="B656" s="204"/>
      <c r="C656" s="157" t="s">
        <v>764</v>
      </c>
      <c r="D656" s="62"/>
      <c r="E656" s="153">
        <v>35</v>
      </c>
      <c r="F656" s="62" t="s">
        <v>135</v>
      </c>
      <c r="G656" s="62">
        <v>100</v>
      </c>
      <c r="H656" s="139">
        <f>G656*E656*2</f>
        <v>7000</v>
      </c>
      <c r="I656" s="140"/>
      <c r="J656" s="217"/>
      <c r="K656" s="217"/>
      <c r="L656" s="217"/>
      <c r="M656" s="217"/>
      <c r="N656" s="217"/>
      <c r="O656" s="217"/>
      <c r="P656" s="217"/>
      <c r="Q656" s="217"/>
      <c r="R656" s="217"/>
      <c r="S656" s="217"/>
      <c r="T656" s="217"/>
      <c r="U656" s="217"/>
      <c r="V656" s="155"/>
      <c r="W656" s="155"/>
    </row>
    <row r="657" spans="1:23" s="156" customFormat="1" x14ac:dyDescent="0.25">
      <c r="A657" s="113">
        <v>650</v>
      </c>
      <c r="B657" s="204"/>
      <c r="C657" s="152" t="s">
        <v>810</v>
      </c>
      <c r="D657" s="62"/>
      <c r="E657" s="153"/>
      <c r="F657" s="62"/>
      <c r="G657" s="62"/>
      <c r="H657" s="139">
        <f>SUM(H658:H707)</f>
        <v>117860</v>
      </c>
      <c r="I657" s="140"/>
      <c r="J657" s="217"/>
      <c r="K657" s="217"/>
      <c r="L657" s="217"/>
      <c r="M657" s="217"/>
      <c r="N657" s="217"/>
      <c r="O657" s="217"/>
      <c r="P657" s="217"/>
      <c r="Q657" s="217"/>
      <c r="R657" s="217"/>
      <c r="S657" s="217"/>
      <c r="T657" s="217"/>
      <c r="U657" s="217"/>
      <c r="V657" s="155"/>
      <c r="W657" s="155"/>
    </row>
    <row r="658" spans="1:23" s="156" customFormat="1" x14ac:dyDescent="0.25">
      <c r="A658" s="113">
        <v>651</v>
      </c>
      <c r="B658" s="204"/>
      <c r="C658" s="59" t="s">
        <v>763</v>
      </c>
      <c r="D658" s="62"/>
      <c r="E658" s="153">
        <v>7</v>
      </c>
      <c r="F658" s="62" t="s">
        <v>135</v>
      </c>
      <c r="G658" s="62">
        <v>300</v>
      </c>
      <c r="H658" s="139">
        <f>G658*E658*20</f>
        <v>42000</v>
      </c>
      <c r="I658" s="140"/>
      <c r="J658" s="217"/>
      <c r="K658" s="217"/>
      <c r="L658" s="217"/>
      <c r="M658" s="217"/>
      <c r="N658" s="217"/>
      <c r="O658" s="217"/>
      <c r="P658" s="217"/>
      <c r="Q658" s="217"/>
      <c r="R658" s="217"/>
      <c r="S658" s="217"/>
      <c r="T658" s="217"/>
      <c r="U658" s="217"/>
      <c r="V658" s="155"/>
      <c r="W658" s="155"/>
    </row>
    <row r="659" spans="1:23" s="156" customFormat="1" x14ac:dyDescent="0.25">
      <c r="A659" s="113">
        <v>652</v>
      </c>
      <c r="B659" s="204"/>
      <c r="C659" s="59" t="s">
        <v>764</v>
      </c>
      <c r="D659" s="62"/>
      <c r="E659" s="153">
        <v>7</v>
      </c>
      <c r="F659" s="62" t="s">
        <v>135</v>
      </c>
      <c r="G659" s="62">
        <v>100</v>
      </c>
      <c r="H659" s="139">
        <f>G659*E659*20</f>
        <v>14000</v>
      </c>
      <c r="I659" s="140"/>
      <c r="J659" s="217"/>
      <c r="K659" s="217"/>
      <c r="L659" s="217"/>
      <c r="M659" s="217"/>
      <c r="N659" s="217"/>
      <c r="O659" s="217"/>
      <c r="P659" s="217"/>
      <c r="Q659" s="217"/>
      <c r="R659" s="217"/>
      <c r="S659" s="217"/>
      <c r="T659" s="217"/>
      <c r="U659" s="217"/>
      <c r="V659" s="155"/>
      <c r="W659" s="155"/>
    </row>
    <row r="660" spans="1:23" s="156" customFormat="1" x14ac:dyDescent="0.25">
      <c r="A660" s="113">
        <v>653</v>
      </c>
      <c r="B660" s="204"/>
      <c r="C660" s="59" t="s">
        <v>765</v>
      </c>
      <c r="D660" s="62"/>
      <c r="E660" s="153">
        <v>2</v>
      </c>
      <c r="F660" s="62" t="s">
        <v>129</v>
      </c>
      <c r="G660" s="62">
        <v>400</v>
      </c>
      <c r="H660" s="139">
        <f>G660*E660</f>
        <v>800</v>
      </c>
      <c r="I660" s="140"/>
      <c r="J660" s="217"/>
      <c r="K660" s="217"/>
      <c r="L660" s="217"/>
      <c r="M660" s="217"/>
      <c r="N660" s="217"/>
      <c r="O660" s="217"/>
      <c r="P660" s="217"/>
      <c r="Q660" s="217"/>
      <c r="R660" s="217"/>
      <c r="S660" s="217"/>
      <c r="T660" s="217"/>
      <c r="U660" s="217"/>
      <c r="V660" s="155"/>
      <c r="W660" s="155"/>
    </row>
    <row r="661" spans="1:23" s="156" customFormat="1" x14ac:dyDescent="0.25">
      <c r="A661" s="113">
        <v>654</v>
      </c>
      <c r="B661" s="204"/>
      <c r="C661" s="59" t="s">
        <v>766</v>
      </c>
      <c r="D661" s="62"/>
      <c r="E661" s="153">
        <v>2</v>
      </c>
      <c r="F661" s="62" t="s">
        <v>129</v>
      </c>
      <c r="G661" s="62">
        <v>150</v>
      </c>
      <c r="H661" s="139">
        <f t="shared" ref="H661:H707" si="56">G661*E661</f>
        <v>300</v>
      </c>
      <c r="I661" s="140"/>
      <c r="J661" s="217"/>
      <c r="K661" s="217"/>
      <c r="L661" s="217"/>
      <c r="M661" s="217"/>
      <c r="N661" s="217"/>
      <c r="O661" s="217"/>
      <c r="P661" s="217"/>
      <c r="Q661" s="217"/>
      <c r="R661" s="217"/>
      <c r="S661" s="217"/>
      <c r="T661" s="217"/>
      <c r="U661" s="217"/>
      <c r="V661" s="155"/>
      <c r="W661" s="155"/>
    </row>
    <row r="662" spans="1:23" s="156" customFormat="1" x14ac:dyDescent="0.25">
      <c r="A662" s="113">
        <v>655</v>
      </c>
      <c r="B662" s="204"/>
      <c r="C662" s="59" t="s">
        <v>767</v>
      </c>
      <c r="D662" s="62"/>
      <c r="E662" s="153">
        <v>4</v>
      </c>
      <c r="F662" s="62" t="s">
        <v>129</v>
      </c>
      <c r="G662" s="62">
        <v>200</v>
      </c>
      <c r="H662" s="139">
        <f t="shared" si="56"/>
        <v>800</v>
      </c>
      <c r="I662" s="140"/>
      <c r="J662" s="217"/>
      <c r="K662" s="217"/>
      <c r="L662" s="217"/>
      <c r="M662" s="217"/>
      <c r="N662" s="217"/>
      <c r="O662" s="217"/>
      <c r="P662" s="217"/>
      <c r="Q662" s="217"/>
      <c r="R662" s="217"/>
      <c r="S662" s="217"/>
      <c r="T662" s="217"/>
      <c r="U662" s="217"/>
      <c r="V662" s="155"/>
      <c r="W662" s="155"/>
    </row>
    <row r="663" spans="1:23" s="156" customFormat="1" x14ac:dyDescent="0.25">
      <c r="A663" s="113">
        <v>656</v>
      </c>
      <c r="B663" s="204"/>
      <c r="C663" s="59" t="s">
        <v>768</v>
      </c>
      <c r="D663" s="62"/>
      <c r="E663" s="153">
        <v>4</v>
      </c>
      <c r="F663" s="62" t="s">
        <v>129</v>
      </c>
      <c r="G663" s="62">
        <v>90</v>
      </c>
      <c r="H663" s="139">
        <f t="shared" si="56"/>
        <v>360</v>
      </c>
      <c r="I663" s="140"/>
      <c r="J663" s="217"/>
      <c r="K663" s="217"/>
      <c r="L663" s="217"/>
      <c r="M663" s="217"/>
      <c r="N663" s="217"/>
      <c r="O663" s="217"/>
      <c r="P663" s="217"/>
      <c r="Q663" s="217"/>
      <c r="R663" s="217"/>
      <c r="S663" s="217"/>
      <c r="T663" s="217"/>
      <c r="U663" s="217"/>
      <c r="V663" s="155"/>
      <c r="W663" s="155"/>
    </row>
    <row r="664" spans="1:23" s="156" customFormat="1" x14ac:dyDescent="0.25">
      <c r="A664" s="113">
        <v>657</v>
      </c>
      <c r="B664" s="204"/>
      <c r="C664" s="59" t="s">
        <v>769</v>
      </c>
      <c r="D664" s="62"/>
      <c r="E664" s="153">
        <v>4</v>
      </c>
      <c r="F664" s="62" t="s">
        <v>129</v>
      </c>
      <c r="G664" s="62">
        <v>50</v>
      </c>
      <c r="H664" s="139">
        <f t="shared" si="56"/>
        <v>200</v>
      </c>
      <c r="I664" s="140"/>
      <c r="J664" s="217"/>
      <c r="K664" s="217"/>
      <c r="L664" s="217"/>
      <c r="M664" s="217"/>
      <c r="N664" s="217"/>
      <c r="O664" s="217"/>
      <c r="P664" s="217"/>
      <c r="Q664" s="217"/>
      <c r="R664" s="217"/>
      <c r="S664" s="217"/>
      <c r="T664" s="217"/>
      <c r="U664" s="217"/>
      <c r="V664" s="155"/>
      <c r="W664" s="155"/>
    </row>
    <row r="665" spans="1:23" s="156" customFormat="1" x14ac:dyDescent="0.25">
      <c r="A665" s="113">
        <v>658</v>
      </c>
      <c r="B665" s="204"/>
      <c r="C665" s="59" t="s">
        <v>770</v>
      </c>
      <c r="D665" s="62"/>
      <c r="E665" s="153">
        <v>51</v>
      </c>
      <c r="F665" s="62" t="s">
        <v>129</v>
      </c>
      <c r="G665" s="62">
        <v>120</v>
      </c>
      <c r="H665" s="139">
        <f t="shared" si="56"/>
        <v>6120</v>
      </c>
      <c r="I665" s="140"/>
      <c r="J665" s="217"/>
      <c r="K665" s="217"/>
      <c r="L665" s="217"/>
      <c r="M665" s="217"/>
      <c r="N665" s="217"/>
      <c r="O665" s="217"/>
      <c r="P665" s="217"/>
      <c r="Q665" s="217"/>
      <c r="R665" s="217"/>
      <c r="S665" s="217"/>
      <c r="T665" s="217"/>
      <c r="U665" s="217"/>
      <c r="V665" s="155"/>
      <c r="W665" s="155"/>
    </row>
    <row r="666" spans="1:23" s="156" customFormat="1" x14ac:dyDescent="0.25">
      <c r="A666" s="113">
        <v>659</v>
      </c>
      <c r="B666" s="204"/>
      <c r="C666" s="59" t="s">
        <v>771</v>
      </c>
      <c r="D666" s="62"/>
      <c r="E666" s="153">
        <v>10</v>
      </c>
      <c r="F666" s="62" t="s">
        <v>129</v>
      </c>
      <c r="G666" s="62">
        <v>15</v>
      </c>
      <c r="H666" s="139">
        <f t="shared" si="56"/>
        <v>150</v>
      </c>
      <c r="I666" s="140"/>
      <c r="J666" s="217"/>
      <c r="K666" s="217"/>
      <c r="L666" s="217"/>
      <c r="M666" s="217"/>
      <c r="N666" s="217"/>
      <c r="O666" s="217"/>
      <c r="P666" s="217"/>
      <c r="Q666" s="217"/>
      <c r="R666" s="217"/>
      <c r="S666" s="217"/>
      <c r="T666" s="217"/>
      <c r="U666" s="217"/>
      <c r="V666" s="155"/>
      <c r="W666" s="155"/>
    </row>
    <row r="667" spans="1:23" s="156" customFormat="1" x14ac:dyDescent="0.25">
      <c r="A667" s="113">
        <v>660</v>
      </c>
      <c r="B667" s="204"/>
      <c r="C667" s="59" t="s">
        <v>772</v>
      </c>
      <c r="D667" s="62"/>
      <c r="E667" s="153">
        <v>4</v>
      </c>
      <c r="F667" s="62" t="s">
        <v>129</v>
      </c>
      <c r="G667" s="62">
        <v>200</v>
      </c>
      <c r="H667" s="139">
        <f t="shared" si="56"/>
        <v>800</v>
      </c>
      <c r="I667" s="140"/>
      <c r="J667" s="217"/>
      <c r="K667" s="217"/>
      <c r="L667" s="217"/>
      <c r="M667" s="217"/>
      <c r="N667" s="217"/>
      <c r="O667" s="217"/>
      <c r="P667" s="217"/>
      <c r="Q667" s="217"/>
      <c r="R667" s="217"/>
      <c r="S667" s="217"/>
      <c r="T667" s="217"/>
      <c r="U667" s="217"/>
      <c r="V667" s="155"/>
      <c r="W667" s="155"/>
    </row>
    <row r="668" spans="1:23" s="156" customFormat="1" x14ac:dyDescent="0.25">
      <c r="A668" s="113">
        <v>661</v>
      </c>
      <c r="B668" s="204"/>
      <c r="C668" s="59" t="s">
        <v>773</v>
      </c>
      <c r="D668" s="62"/>
      <c r="E668" s="153">
        <v>1</v>
      </c>
      <c r="F668" s="62" t="s">
        <v>131</v>
      </c>
      <c r="G668" s="62">
        <v>1350</v>
      </c>
      <c r="H668" s="139">
        <f t="shared" si="56"/>
        <v>1350</v>
      </c>
      <c r="I668" s="140"/>
      <c r="J668" s="217"/>
      <c r="K668" s="217"/>
      <c r="L668" s="217"/>
      <c r="M668" s="217"/>
      <c r="N668" s="217"/>
      <c r="O668" s="217"/>
      <c r="P668" s="217"/>
      <c r="Q668" s="217"/>
      <c r="R668" s="217"/>
      <c r="S668" s="217"/>
      <c r="T668" s="217"/>
      <c r="U668" s="217"/>
      <c r="V668" s="155"/>
      <c r="W668" s="155"/>
    </row>
    <row r="669" spans="1:23" s="156" customFormat="1" x14ac:dyDescent="0.25">
      <c r="A669" s="113">
        <v>662</v>
      </c>
      <c r="B669" s="204"/>
      <c r="C669" s="59" t="s">
        <v>774</v>
      </c>
      <c r="D669" s="62"/>
      <c r="E669" s="153">
        <v>1</v>
      </c>
      <c r="F669" s="62" t="s">
        <v>131</v>
      </c>
      <c r="G669" s="62">
        <v>1300</v>
      </c>
      <c r="H669" s="139">
        <f t="shared" si="56"/>
        <v>1300</v>
      </c>
      <c r="I669" s="140"/>
      <c r="J669" s="217"/>
      <c r="K669" s="217"/>
      <c r="L669" s="217"/>
      <c r="M669" s="217"/>
      <c r="N669" s="217"/>
      <c r="O669" s="217"/>
      <c r="P669" s="217"/>
      <c r="Q669" s="217"/>
      <c r="R669" s="217"/>
      <c r="S669" s="217"/>
      <c r="T669" s="217"/>
      <c r="U669" s="217"/>
      <c r="V669" s="155"/>
      <c r="W669" s="155"/>
    </row>
    <row r="670" spans="1:23" s="156" customFormat="1" x14ac:dyDescent="0.25">
      <c r="A670" s="113">
        <v>663</v>
      </c>
      <c r="B670" s="204"/>
      <c r="C670" s="59" t="s">
        <v>775</v>
      </c>
      <c r="D670" s="62"/>
      <c r="E670" s="153">
        <v>1</v>
      </c>
      <c r="F670" s="62" t="s">
        <v>131</v>
      </c>
      <c r="G670" s="62">
        <v>1250</v>
      </c>
      <c r="H670" s="139">
        <f t="shared" si="56"/>
        <v>1250</v>
      </c>
      <c r="I670" s="140"/>
      <c r="J670" s="217"/>
      <c r="K670" s="217"/>
      <c r="L670" s="217"/>
      <c r="M670" s="217"/>
      <c r="N670" s="217"/>
      <c r="O670" s="217"/>
      <c r="P670" s="217"/>
      <c r="Q670" s="217"/>
      <c r="R670" s="217"/>
      <c r="S670" s="217"/>
      <c r="T670" s="217"/>
      <c r="U670" s="217"/>
      <c r="V670" s="155"/>
      <c r="W670" s="155"/>
    </row>
    <row r="671" spans="1:23" s="156" customFormat="1" x14ac:dyDescent="0.25">
      <c r="A671" s="113">
        <v>664</v>
      </c>
      <c r="B671" s="204"/>
      <c r="C671" s="59" t="s">
        <v>776</v>
      </c>
      <c r="D671" s="62"/>
      <c r="E671" s="153">
        <v>1</v>
      </c>
      <c r="F671" s="62" t="s">
        <v>131</v>
      </c>
      <c r="G671" s="62">
        <v>1350</v>
      </c>
      <c r="H671" s="139">
        <f t="shared" si="56"/>
        <v>1350</v>
      </c>
      <c r="I671" s="140"/>
      <c r="J671" s="217"/>
      <c r="K671" s="217"/>
      <c r="L671" s="217"/>
      <c r="M671" s="217"/>
      <c r="N671" s="217"/>
      <c r="O671" s="217"/>
      <c r="P671" s="217"/>
      <c r="Q671" s="217"/>
      <c r="R671" s="217"/>
      <c r="S671" s="217"/>
      <c r="T671" s="217"/>
      <c r="U671" s="217"/>
      <c r="V671" s="155"/>
      <c r="W671" s="155"/>
    </row>
    <row r="672" spans="1:23" s="156" customFormat="1" x14ac:dyDescent="0.25">
      <c r="A672" s="113">
        <v>665</v>
      </c>
      <c r="B672" s="204"/>
      <c r="C672" s="59" t="s">
        <v>777</v>
      </c>
      <c r="D672" s="62"/>
      <c r="E672" s="153">
        <v>3</v>
      </c>
      <c r="F672" s="62" t="s">
        <v>129</v>
      </c>
      <c r="G672" s="62">
        <v>300</v>
      </c>
      <c r="H672" s="139">
        <f t="shared" si="56"/>
        <v>900</v>
      </c>
      <c r="I672" s="140"/>
      <c r="J672" s="217"/>
      <c r="K672" s="217"/>
      <c r="L672" s="217"/>
      <c r="M672" s="217"/>
      <c r="N672" s="217"/>
      <c r="O672" s="217"/>
      <c r="P672" s="217"/>
      <c r="Q672" s="217"/>
      <c r="R672" s="217"/>
      <c r="S672" s="217"/>
      <c r="T672" s="217"/>
      <c r="U672" s="217"/>
      <c r="V672" s="155"/>
      <c r="W672" s="155"/>
    </row>
    <row r="673" spans="1:23" s="156" customFormat="1" x14ac:dyDescent="0.25">
      <c r="A673" s="113">
        <v>666</v>
      </c>
      <c r="B673" s="204"/>
      <c r="C673" s="59" t="s">
        <v>778</v>
      </c>
      <c r="D673" s="62"/>
      <c r="E673" s="153">
        <v>4</v>
      </c>
      <c r="F673" s="62" t="s">
        <v>129</v>
      </c>
      <c r="G673" s="62">
        <v>500</v>
      </c>
      <c r="H673" s="139">
        <f t="shared" si="56"/>
        <v>2000</v>
      </c>
      <c r="I673" s="140"/>
      <c r="J673" s="217"/>
      <c r="K673" s="217"/>
      <c r="L673" s="217"/>
      <c r="M673" s="217"/>
      <c r="N673" s="217"/>
      <c r="O673" s="217"/>
      <c r="P673" s="217"/>
      <c r="Q673" s="217"/>
      <c r="R673" s="217"/>
      <c r="S673" s="217"/>
      <c r="T673" s="217"/>
      <c r="U673" s="217"/>
      <c r="V673" s="155"/>
      <c r="W673" s="155"/>
    </row>
    <row r="674" spans="1:23" s="156" customFormat="1" x14ac:dyDescent="0.25">
      <c r="A674" s="113">
        <v>667</v>
      </c>
      <c r="B674" s="204"/>
      <c r="C674" s="59" t="s">
        <v>779</v>
      </c>
      <c r="D674" s="62"/>
      <c r="E674" s="153">
        <v>1</v>
      </c>
      <c r="F674" s="62" t="s">
        <v>131</v>
      </c>
      <c r="G674" s="62">
        <v>800</v>
      </c>
      <c r="H674" s="139">
        <f t="shared" si="56"/>
        <v>800</v>
      </c>
      <c r="I674" s="140"/>
      <c r="J674" s="217"/>
      <c r="K674" s="217"/>
      <c r="L674" s="217"/>
      <c r="M674" s="217"/>
      <c r="N674" s="217"/>
      <c r="O674" s="217"/>
      <c r="P674" s="217"/>
      <c r="Q674" s="217"/>
      <c r="R674" s="217"/>
      <c r="S674" s="217"/>
      <c r="T674" s="217"/>
      <c r="U674" s="217"/>
      <c r="V674" s="155"/>
      <c r="W674" s="155"/>
    </row>
    <row r="675" spans="1:23" s="156" customFormat="1" x14ac:dyDescent="0.25">
      <c r="A675" s="113">
        <v>668</v>
      </c>
      <c r="B675" s="204"/>
      <c r="C675" s="59" t="s">
        <v>780</v>
      </c>
      <c r="D675" s="62"/>
      <c r="E675" s="153">
        <v>1</v>
      </c>
      <c r="F675" s="62" t="s">
        <v>131</v>
      </c>
      <c r="G675" s="62">
        <v>120</v>
      </c>
      <c r="H675" s="139">
        <f t="shared" si="56"/>
        <v>120</v>
      </c>
      <c r="I675" s="140"/>
      <c r="J675" s="217"/>
      <c r="K675" s="217"/>
      <c r="L675" s="217"/>
      <c r="M675" s="217"/>
      <c r="N675" s="217"/>
      <c r="O675" s="217"/>
      <c r="P675" s="217"/>
      <c r="Q675" s="217"/>
      <c r="R675" s="217"/>
      <c r="S675" s="217"/>
      <c r="T675" s="217"/>
      <c r="U675" s="217"/>
      <c r="V675" s="155"/>
      <c r="W675" s="155"/>
    </row>
    <row r="676" spans="1:23" s="156" customFormat="1" x14ac:dyDescent="0.25">
      <c r="A676" s="113">
        <v>669</v>
      </c>
      <c r="B676" s="204"/>
      <c r="C676" s="59" t="s">
        <v>781</v>
      </c>
      <c r="D676" s="62"/>
      <c r="E676" s="153">
        <v>1</v>
      </c>
      <c r="F676" s="62" t="s">
        <v>131</v>
      </c>
      <c r="G676" s="62">
        <v>150</v>
      </c>
      <c r="H676" s="139">
        <f t="shared" si="56"/>
        <v>150</v>
      </c>
      <c r="I676" s="140"/>
      <c r="J676" s="217"/>
      <c r="K676" s="217"/>
      <c r="L676" s="217"/>
      <c r="M676" s="217"/>
      <c r="N676" s="217"/>
      <c r="O676" s="217"/>
      <c r="P676" s="217"/>
      <c r="Q676" s="217"/>
      <c r="R676" s="217"/>
      <c r="S676" s="217"/>
      <c r="T676" s="217"/>
      <c r="U676" s="217"/>
      <c r="V676" s="155"/>
      <c r="W676" s="155"/>
    </row>
    <row r="677" spans="1:23" s="156" customFormat="1" x14ac:dyDescent="0.25">
      <c r="A677" s="113">
        <v>670</v>
      </c>
      <c r="B677" s="204"/>
      <c r="C677" s="59" t="s">
        <v>178</v>
      </c>
      <c r="D677" s="62"/>
      <c r="E677" s="153">
        <v>1</v>
      </c>
      <c r="F677" s="62" t="s">
        <v>131</v>
      </c>
      <c r="G677" s="62">
        <v>50</v>
      </c>
      <c r="H677" s="139">
        <f t="shared" si="56"/>
        <v>50</v>
      </c>
      <c r="I677" s="140"/>
      <c r="J677" s="217"/>
      <c r="K677" s="217"/>
      <c r="L677" s="217"/>
      <c r="M677" s="217"/>
      <c r="N677" s="217"/>
      <c r="O677" s="217"/>
      <c r="P677" s="217"/>
      <c r="Q677" s="217"/>
      <c r="R677" s="217"/>
      <c r="S677" s="217"/>
      <c r="T677" s="217"/>
      <c r="U677" s="217"/>
      <c r="V677" s="155"/>
      <c r="W677" s="155"/>
    </row>
    <row r="678" spans="1:23" s="156" customFormat="1" x14ac:dyDescent="0.25">
      <c r="A678" s="113">
        <v>671</v>
      </c>
      <c r="B678" s="204"/>
      <c r="C678" s="59" t="s">
        <v>782</v>
      </c>
      <c r="D678" s="62"/>
      <c r="E678" s="153">
        <v>1</v>
      </c>
      <c r="F678" s="62" t="s">
        <v>131</v>
      </c>
      <c r="G678" s="62">
        <v>120</v>
      </c>
      <c r="H678" s="139">
        <f t="shared" si="56"/>
        <v>120</v>
      </c>
      <c r="I678" s="140"/>
      <c r="J678" s="217"/>
      <c r="K678" s="217"/>
      <c r="L678" s="217"/>
      <c r="M678" s="217"/>
      <c r="N678" s="217"/>
      <c r="O678" s="217"/>
      <c r="P678" s="217"/>
      <c r="Q678" s="217"/>
      <c r="R678" s="217"/>
      <c r="S678" s="217"/>
      <c r="T678" s="217"/>
      <c r="U678" s="217"/>
      <c r="V678" s="155"/>
      <c r="W678" s="155"/>
    </row>
    <row r="679" spans="1:23" s="156" customFormat="1" x14ac:dyDescent="0.25">
      <c r="A679" s="113">
        <v>672</v>
      </c>
      <c r="B679" s="204"/>
      <c r="C679" s="59" t="s">
        <v>783</v>
      </c>
      <c r="D679" s="62"/>
      <c r="E679" s="153">
        <v>1</v>
      </c>
      <c r="F679" s="62" t="s">
        <v>131</v>
      </c>
      <c r="G679" s="62">
        <v>450</v>
      </c>
      <c r="H679" s="139">
        <f t="shared" si="56"/>
        <v>450</v>
      </c>
      <c r="I679" s="140"/>
      <c r="J679" s="217"/>
      <c r="K679" s="217"/>
      <c r="L679" s="217"/>
      <c r="M679" s="217"/>
      <c r="N679" s="217"/>
      <c r="O679" s="217"/>
      <c r="P679" s="217"/>
      <c r="Q679" s="217"/>
      <c r="R679" s="217"/>
      <c r="S679" s="217"/>
      <c r="T679" s="217"/>
      <c r="U679" s="217"/>
      <c r="V679" s="155"/>
      <c r="W679" s="155"/>
    </row>
    <row r="680" spans="1:23" s="156" customFormat="1" x14ac:dyDescent="0.25">
      <c r="A680" s="113">
        <v>673</v>
      </c>
      <c r="B680" s="204"/>
      <c r="C680" s="59" t="s">
        <v>784</v>
      </c>
      <c r="D680" s="62"/>
      <c r="E680" s="153">
        <v>1</v>
      </c>
      <c r="F680" s="62" t="s">
        <v>131</v>
      </c>
      <c r="G680" s="62">
        <v>250</v>
      </c>
      <c r="H680" s="139">
        <f t="shared" si="56"/>
        <v>250</v>
      </c>
      <c r="I680" s="140"/>
      <c r="J680" s="217"/>
      <c r="K680" s="217"/>
      <c r="L680" s="217"/>
      <c r="M680" s="217"/>
      <c r="N680" s="217"/>
      <c r="O680" s="217"/>
      <c r="P680" s="217"/>
      <c r="Q680" s="217"/>
      <c r="R680" s="217"/>
      <c r="S680" s="217"/>
      <c r="T680" s="217"/>
      <c r="U680" s="217"/>
      <c r="V680" s="155"/>
      <c r="W680" s="155"/>
    </row>
    <row r="681" spans="1:23" s="156" customFormat="1" x14ac:dyDescent="0.25">
      <c r="A681" s="113">
        <v>674</v>
      </c>
      <c r="B681" s="204"/>
      <c r="C681" s="59" t="s">
        <v>785</v>
      </c>
      <c r="D681" s="62"/>
      <c r="E681" s="153">
        <v>1</v>
      </c>
      <c r="F681" s="62" t="s">
        <v>131</v>
      </c>
      <c r="G681" s="62">
        <v>350</v>
      </c>
      <c r="H681" s="139">
        <f t="shared" si="56"/>
        <v>350</v>
      </c>
      <c r="I681" s="140"/>
      <c r="J681" s="217"/>
      <c r="K681" s="217"/>
      <c r="L681" s="217"/>
      <c r="M681" s="217"/>
      <c r="N681" s="217"/>
      <c r="O681" s="217"/>
      <c r="P681" s="217"/>
      <c r="Q681" s="217"/>
      <c r="R681" s="217"/>
      <c r="S681" s="217"/>
      <c r="T681" s="217"/>
      <c r="U681" s="217"/>
      <c r="V681" s="155"/>
      <c r="W681" s="155"/>
    </row>
    <row r="682" spans="1:23" s="156" customFormat="1" x14ac:dyDescent="0.25">
      <c r="A682" s="113">
        <v>675</v>
      </c>
      <c r="B682" s="204"/>
      <c r="C682" s="59" t="s">
        <v>400</v>
      </c>
      <c r="D682" s="62"/>
      <c r="E682" s="153">
        <v>1</v>
      </c>
      <c r="F682" s="62" t="s">
        <v>131</v>
      </c>
      <c r="G682" s="62">
        <v>250</v>
      </c>
      <c r="H682" s="139">
        <f t="shared" si="56"/>
        <v>250</v>
      </c>
      <c r="I682" s="140"/>
      <c r="J682" s="217"/>
      <c r="K682" s="217"/>
      <c r="L682" s="217"/>
      <c r="M682" s="217"/>
      <c r="N682" s="217"/>
      <c r="O682" s="217"/>
      <c r="P682" s="217"/>
      <c r="Q682" s="217"/>
      <c r="R682" s="217"/>
      <c r="S682" s="217"/>
      <c r="T682" s="217"/>
      <c r="U682" s="217"/>
      <c r="V682" s="155"/>
      <c r="W682" s="155"/>
    </row>
    <row r="683" spans="1:23" s="156" customFormat="1" x14ac:dyDescent="0.25">
      <c r="A683" s="113">
        <v>676</v>
      </c>
      <c r="B683" s="204"/>
      <c r="C683" s="59" t="s">
        <v>786</v>
      </c>
      <c r="D683" s="62"/>
      <c r="E683" s="153">
        <v>1</v>
      </c>
      <c r="F683" s="62" t="s">
        <v>131</v>
      </c>
      <c r="G683" s="62">
        <v>650</v>
      </c>
      <c r="H683" s="139">
        <f t="shared" si="56"/>
        <v>650</v>
      </c>
      <c r="I683" s="140"/>
      <c r="J683" s="217"/>
      <c r="K683" s="217"/>
      <c r="L683" s="217"/>
      <c r="M683" s="217"/>
      <c r="N683" s="217"/>
      <c r="O683" s="217"/>
      <c r="P683" s="217"/>
      <c r="Q683" s="217"/>
      <c r="R683" s="217"/>
      <c r="S683" s="217"/>
      <c r="T683" s="217"/>
      <c r="U683" s="217"/>
      <c r="V683" s="155"/>
      <c r="W683" s="155"/>
    </row>
    <row r="684" spans="1:23" s="156" customFormat="1" x14ac:dyDescent="0.25">
      <c r="A684" s="113">
        <v>677</v>
      </c>
      <c r="B684" s="204"/>
      <c r="C684" s="59" t="s">
        <v>787</v>
      </c>
      <c r="D684" s="62"/>
      <c r="E684" s="153">
        <v>1</v>
      </c>
      <c r="F684" s="62" t="s">
        <v>131</v>
      </c>
      <c r="G684" s="62">
        <v>250</v>
      </c>
      <c r="H684" s="139">
        <f t="shared" si="56"/>
        <v>250</v>
      </c>
      <c r="I684" s="140"/>
      <c r="J684" s="217"/>
      <c r="K684" s="217"/>
      <c r="L684" s="217"/>
      <c r="M684" s="217"/>
      <c r="N684" s="217"/>
      <c r="O684" s="217"/>
      <c r="P684" s="217"/>
      <c r="Q684" s="217"/>
      <c r="R684" s="217"/>
      <c r="S684" s="217"/>
      <c r="T684" s="217"/>
      <c r="U684" s="217"/>
      <c r="V684" s="155"/>
      <c r="W684" s="155"/>
    </row>
    <row r="685" spans="1:23" s="156" customFormat="1" x14ac:dyDescent="0.25">
      <c r="A685" s="113">
        <v>678</v>
      </c>
      <c r="B685" s="204"/>
      <c r="C685" s="59" t="s">
        <v>788</v>
      </c>
      <c r="D685" s="62"/>
      <c r="E685" s="153">
        <v>1</v>
      </c>
      <c r="F685" s="62" t="s">
        <v>131</v>
      </c>
      <c r="G685" s="62">
        <v>250</v>
      </c>
      <c r="H685" s="139">
        <f t="shared" si="56"/>
        <v>250</v>
      </c>
      <c r="I685" s="140"/>
      <c r="J685" s="217"/>
      <c r="K685" s="217"/>
      <c r="L685" s="217"/>
      <c r="M685" s="217"/>
      <c r="N685" s="217"/>
      <c r="O685" s="217"/>
      <c r="P685" s="217"/>
      <c r="Q685" s="217"/>
      <c r="R685" s="217"/>
      <c r="S685" s="217"/>
      <c r="T685" s="217"/>
      <c r="U685" s="217"/>
      <c r="V685" s="155"/>
      <c r="W685" s="155"/>
    </row>
    <row r="686" spans="1:23" s="156" customFormat="1" x14ac:dyDescent="0.25">
      <c r="A686" s="113">
        <v>679</v>
      </c>
      <c r="B686" s="204"/>
      <c r="C686" s="59" t="s">
        <v>789</v>
      </c>
      <c r="D686" s="62"/>
      <c r="E686" s="153">
        <v>1</v>
      </c>
      <c r="F686" s="62" t="s">
        <v>131</v>
      </c>
      <c r="G686" s="62">
        <v>250</v>
      </c>
      <c r="H686" s="139">
        <f t="shared" si="56"/>
        <v>250</v>
      </c>
      <c r="I686" s="140"/>
      <c r="J686" s="217"/>
      <c r="K686" s="217"/>
      <c r="L686" s="217"/>
      <c r="M686" s="217"/>
      <c r="N686" s="217"/>
      <c r="O686" s="217"/>
      <c r="P686" s="217"/>
      <c r="Q686" s="217"/>
      <c r="R686" s="217"/>
      <c r="S686" s="217"/>
      <c r="T686" s="217"/>
      <c r="U686" s="217"/>
      <c r="V686" s="155"/>
      <c r="W686" s="155"/>
    </row>
    <row r="687" spans="1:23" s="156" customFormat="1" x14ac:dyDescent="0.25">
      <c r="A687" s="113">
        <v>680</v>
      </c>
      <c r="B687" s="204"/>
      <c r="C687" s="59" t="s">
        <v>790</v>
      </c>
      <c r="D687" s="62"/>
      <c r="E687" s="153">
        <v>1</v>
      </c>
      <c r="F687" s="62" t="s">
        <v>131</v>
      </c>
      <c r="G687" s="62">
        <v>200</v>
      </c>
      <c r="H687" s="139">
        <f t="shared" si="56"/>
        <v>200</v>
      </c>
      <c r="I687" s="140"/>
      <c r="J687" s="217"/>
      <c r="K687" s="217"/>
      <c r="L687" s="217"/>
      <c r="M687" s="217"/>
      <c r="N687" s="217"/>
      <c r="O687" s="217"/>
      <c r="P687" s="217"/>
      <c r="Q687" s="217"/>
      <c r="R687" s="217"/>
      <c r="S687" s="217"/>
      <c r="T687" s="217"/>
      <c r="U687" s="217"/>
      <c r="V687" s="155"/>
      <c r="W687" s="155"/>
    </row>
    <row r="688" spans="1:23" s="156" customFormat="1" x14ac:dyDescent="0.25">
      <c r="A688" s="113">
        <v>681</v>
      </c>
      <c r="B688" s="204"/>
      <c r="C688" s="59" t="s">
        <v>791</v>
      </c>
      <c r="D688" s="62"/>
      <c r="E688" s="153">
        <v>1</v>
      </c>
      <c r="F688" s="62" t="s">
        <v>131</v>
      </c>
      <c r="G688" s="62">
        <v>250</v>
      </c>
      <c r="H688" s="139">
        <f t="shared" si="56"/>
        <v>250</v>
      </c>
      <c r="I688" s="140"/>
      <c r="J688" s="217"/>
      <c r="K688" s="217"/>
      <c r="L688" s="217"/>
      <c r="M688" s="217"/>
      <c r="N688" s="217"/>
      <c r="O688" s="217"/>
      <c r="P688" s="217"/>
      <c r="Q688" s="217"/>
      <c r="R688" s="217"/>
      <c r="S688" s="217"/>
      <c r="T688" s="217"/>
      <c r="U688" s="217"/>
      <c r="V688" s="155"/>
      <c r="W688" s="155"/>
    </row>
    <row r="689" spans="1:23" s="156" customFormat="1" x14ac:dyDescent="0.25">
      <c r="A689" s="113">
        <v>682</v>
      </c>
      <c r="B689" s="204"/>
      <c r="C689" s="59" t="s">
        <v>792</v>
      </c>
      <c r="D689" s="62"/>
      <c r="E689" s="153">
        <v>1</v>
      </c>
      <c r="F689" s="62" t="s">
        <v>131</v>
      </c>
      <c r="G689" s="62">
        <v>350</v>
      </c>
      <c r="H689" s="139">
        <f t="shared" si="56"/>
        <v>350</v>
      </c>
      <c r="I689" s="140"/>
      <c r="J689" s="217"/>
      <c r="K689" s="217"/>
      <c r="L689" s="217"/>
      <c r="M689" s="217"/>
      <c r="N689" s="217"/>
      <c r="O689" s="217"/>
      <c r="P689" s="217"/>
      <c r="Q689" s="217"/>
      <c r="R689" s="217"/>
      <c r="S689" s="217"/>
      <c r="T689" s="217"/>
      <c r="U689" s="217"/>
      <c r="V689" s="155"/>
      <c r="W689" s="155"/>
    </row>
    <row r="690" spans="1:23" s="156" customFormat="1" x14ac:dyDescent="0.25">
      <c r="A690" s="113">
        <v>683</v>
      </c>
      <c r="B690" s="204"/>
      <c r="C690" s="59" t="s">
        <v>793</v>
      </c>
      <c r="D690" s="62"/>
      <c r="E690" s="153">
        <v>1</v>
      </c>
      <c r="F690" s="62" t="s">
        <v>131</v>
      </c>
      <c r="G690" s="62">
        <v>350</v>
      </c>
      <c r="H690" s="139">
        <f t="shared" si="56"/>
        <v>350</v>
      </c>
      <c r="I690" s="140"/>
      <c r="J690" s="217"/>
      <c r="K690" s="217"/>
      <c r="L690" s="217"/>
      <c r="M690" s="217"/>
      <c r="N690" s="217"/>
      <c r="O690" s="217"/>
      <c r="P690" s="217"/>
      <c r="Q690" s="217"/>
      <c r="R690" s="217"/>
      <c r="S690" s="217"/>
      <c r="T690" s="217"/>
      <c r="U690" s="217"/>
      <c r="V690" s="155"/>
      <c r="W690" s="155"/>
    </row>
    <row r="691" spans="1:23" s="156" customFormat="1" x14ac:dyDescent="0.25">
      <c r="A691" s="113">
        <v>684</v>
      </c>
      <c r="B691" s="204"/>
      <c r="C691" s="59" t="s">
        <v>794</v>
      </c>
      <c r="D691" s="62"/>
      <c r="E691" s="153">
        <v>2</v>
      </c>
      <c r="F691" s="62" t="s">
        <v>129</v>
      </c>
      <c r="G691" s="62">
        <v>120</v>
      </c>
      <c r="H691" s="139">
        <f t="shared" si="56"/>
        <v>240</v>
      </c>
      <c r="I691" s="140"/>
      <c r="J691" s="217"/>
      <c r="K691" s="217"/>
      <c r="L691" s="217"/>
      <c r="M691" s="217"/>
      <c r="N691" s="217"/>
      <c r="O691" s="217"/>
      <c r="P691" s="217"/>
      <c r="Q691" s="217"/>
      <c r="R691" s="217"/>
      <c r="S691" s="217"/>
      <c r="T691" s="217"/>
      <c r="U691" s="217"/>
      <c r="V691" s="155"/>
      <c r="W691" s="155"/>
    </row>
    <row r="692" spans="1:23" s="156" customFormat="1" x14ac:dyDescent="0.25">
      <c r="A692" s="113">
        <v>685</v>
      </c>
      <c r="B692" s="204"/>
      <c r="C692" s="59" t="s">
        <v>795</v>
      </c>
      <c r="D692" s="62"/>
      <c r="E692" s="153">
        <v>2</v>
      </c>
      <c r="F692" s="62" t="s">
        <v>129</v>
      </c>
      <c r="G692" s="62">
        <v>150</v>
      </c>
      <c r="H692" s="139">
        <f t="shared" si="56"/>
        <v>300</v>
      </c>
      <c r="I692" s="140"/>
      <c r="J692" s="217"/>
      <c r="K692" s="217"/>
      <c r="L692" s="217"/>
      <c r="M692" s="217"/>
      <c r="N692" s="217"/>
      <c r="O692" s="217"/>
      <c r="P692" s="217"/>
      <c r="Q692" s="217"/>
      <c r="R692" s="217"/>
      <c r="S692" s="217"/>
      <c r="T692" s="217"/>
      <c r="U692" s="217"/>
      <c r="V692" s="155"/>
      <c r="W692" s="155"/>
    </row>
    <row r="693" spans="1:23" s="156" customFormat="1" x14ac:dyDescent="0.25">
      <c r="A693" s="113">
        <v>686</v>
      </c>
      <c r="B693" s="204"/>
      <c r="C693" s="59" t="s">
        <v>796</v>
      </c>
      <c r="D693" s="62"/>
      <c r="E693" s="153">
        <v>2</v>
      </c>
      <c r="F693" s="62" t="s">
        <v>129</v>
      </c>
      <c r="G693" s="62">
        <v>150</v>
      </c>
      <c r="H693" s="139">
        <f t="shared" si="56"/>
        <v>300</v>
      </c>
      <c r="I693" s="140"/>
      <c r="J693" s="217"/>
      <c r="K693" s="217"/>
      <c r="L693" s="217"/>
      <c r="M693" s="217"/>
      <c r="N693" s="217"/>
      <c r="O693" s="217"/>
      <c r="P693" s="217"/>
      <c r="Q693" s="217"/>
      <c r="R693" s="217"/>
      <c r="S693" s="217"/>
      <c r="T693" s="217"/>
      <c r="U693" s="217"/>
      <c r="V693" s="155"/>
      <c r="W693" s="155"/>
    </row>
    <row r="694" spans="1:23" s="156" customFormat="1" x14ac:dyDescent="0.25">
      <c r="A694" s="113">
        <v>687</v>
      </c>
      <c r="B694" s="204"/>
      <c r="C694" s="59" t="s">
        <v>797</v>
      </c>
      <c r="D694" s="62"/>
      <c r="E694" s="153">
        <v>5</v>
      </c>
      <c r="F694" s="62" t="s">
        <v>129</v>
      </c>
      <c r="G694" s="62">
        <v>100</v>
      </c>
      <c r="H694" s="139">
        <f t="shared" si="56"/>
        <v>500</v>
      </c>
      <c r="I694" s="140"/>
      <c r="J694" s="217"/>
      <c r="K694" s="217"/>
      <c r="L694" s="217"/>
      <c r="M694" s="217"/>
      <c r="N694" s="217"/>
      <c r="O694" s="217"/>
      <c r="P694" s="217"/>
      <c r="Q694" s="217"/>
      <c r="R694" s="217"/>
      <c r="S694" s="217"/>
      <c r="T694" s="217"/>
      <c r="U694" s="217"/>
      <c r="V694" s="155"/>
      <c r="W694" s="155"/>
    </row>
    <row r="695" spans="1:23" s="156" customFormat="1" x14ac:dyDescent="0.25">
      <c r="A695" s="113">
        <v>688</v>
      </c>
      <c r="B695" s="204"/>
      <c r="C695" s="59" t="s">
        <v>798</v>
      </c>
      <c r="D695" s="62"/>
      <c r="E695" s="153">
        <v>5</v>
      </c>
      <c r="F695" s="62" t="s">
        <v>129</v>
      </c>
      <c r="G695" s="62">
        <v>100</v>
      </c>
      <c r="H695" s="139">
        <f t="shared" si="56"/>
        <v>500</v>
      </c>
      <c r="I695" s="140"/>
      <c r="J695" s="217"/>
      <c r="K695" s="217"/>
      <c r="L695" s="217"/>
      <c r="M695" s="217"/>
      <c r="N695" s="217"/>
      <c r="O695" s="217"/>
      <c r="P695" s="217"/>
      <c r="Q695" s="217"/>
      <c r="R695" s="217"/>
      <c r="S695" s="217"/>
      <c r="T695" s="217"/>
      <c r="U695" s="217"/>
      <c r="V695" s="155"/>
      <c r="W695" s="155"/>
    </row>
    <row r="696" spans="1:23" s="156" customFormat="1" x14ac:dyDescent="0.25">
      <c r="A696" s="113">
        <v>689</v>
      </c>
      <c r="B696" s="204"/>
      <c r="C696" s="59" t="s">
        <v>799</v>
      </c>
      <c r="D696" s="62"/>
      <c r="E696" s="153">
        <v>5</v>
      </c>
      <c r="F696" s="62" t="s">
        <v>129</v>
      </c>
      <c r="G696" s="62">
        <v>85</v>
      </c>
      <c r="H696" s="139">
        <f t="shared" si="56"/>
        <v>425</v>
      </c>
      <c r="I696" s="140"/>
      <c r="J696" s="217"/>
      <c r="K696" s="217"/>
      <c r="L696" s="217"/>
      <c r="M696" s="217"/>
      <c r="N696" s="217"/>
      <c r="O696" s="217"/>
      <c r="P696" s="217"/>
      <c r="Q696" s="217"/>
      <c r="R696" s="217"/>
      <c r="S696" s="217"/>
      <c r="T696" s="217"/>
      <c r="U696" s="217"/>
      <c r="V696" s="155"/>
      <c r="W696" s="155"/>
    </row>
    <row r="697" spans="1:23" s="156" customFormat="1" x14ac:dyDescent="0.25">
      <c r="A697" s="113">
        <v>690</v>
      </c>
      <c r="B697" s="204"/>
      <c r="C697" s="59" t="s">
        <v>800</v>
      </c>
      <c r="D697" s="62"/>
      <c r="E697" s="153">
        <v>5</v>
      </c>
      <c r="F697" s="62" t="s">
        <v>129</v>
      </c>
      <c r="G697" s="62">
        <v>75</v>
      </c>
      <c r="H697" s="139">
        <f t="shared" si="56"/>
        <v>375</v>
      </c>
      <c r="I697" s="140"/>
      <c r="J697" s="217"/>
      <c r="K697" s="217"/>
      <c r="L697" s="217"/>
      <c r="M697" s="217"/>
      <c r="N697" s="217"/>
      <c r="O697" s="217"/>
      <c r="P697" s="217"/>
      <c r="Q697" s="217"/>
      <c r="R697" s="217"/>
      <c r="S697" s="217"/>
      <c r="T697" s="217"/>
      <c r="U697" s="217"/>
      <c r="V697" s="155"/>
      <c r="W697" s="155"/>
    </row>
    <row r="698" spans="1:23" s="156" customFormat="1" x14ac:dyDescent="0.25">
      <c r="A698" s="113">
        <v>691</v>
      </c>
      <c r="B698" s="204"/>
      <c r="C698" s="59" t="s">
        <v>801</v>
      </c>
      <c r="D698" s="62"/>
      <c r="E698" s="153">
        <v>10</v>
      </c>
      <c r="F698" s="62" t="s">
        <v>129</v>
      </c>
      <c r="G698" s="62">
        <v>20</v>
      </c>
      <c r="H698" s="139">
        <f t="shared" si="56"/>
        <v>200</v>
      </c>
      <c r="I698" s="140"/>
      <c r="J698" s="217"/>
      <c r="K698" s="217"/>
      <c r="L698" s="217"/>
      <c r="M698" s="217"/>
      <c r="N698" s="217"/>
      <c r="O698" s="217"/>
      <c r="P698" s="217"/>
      <c r="Q698" s="217"/>
      <c r="R698" s="217"/>
      <c r="S698" s="217"/>
      <c r="T698" s="217"/>
      <c r="U698" s="217"/>
      <c r="V698" s="155"/>
      <c r="W698" s="155"/>
    </row>
    <row r="699" spans="1:23" s="156" customFormat="1" x14ac:dyDescent="0.25">
      <c r="A699" s="113">
        <v>692</v>
      </c>
      <c r="B699" s="204"/>
      <c r="C699" s="59" t="s">
        <v>802</v>
      </c>
      <c r="D699" s="62"/>
      <c r="E699" s="153">
        <v>10</v>
      </c>
      <c r="F699" s="62" t="s">
        <v>129</v>
      </c>
      <c r="G699" s="62">
        <v>20</v>
      </c>
      <c r="H699" s="139">
        <f t="shared" si="56"/>
        <v>200</v>
      </c>
      <c r="I699" s="140"/>
      <c r="J699" s="217"/>
      <c r="K699" s="217"/>
      <c r="L699" s="217"/>
      <c r="M699" s="217"/>
      <c r="N699" s="217"/>
      <c r="O699" s="217"/>
      <c r="P699" s="217"/>
      <c r="Q699" s="217"/>
      <c r="R699" s="217"/>
      <c r="S699" s="217"/>
      <c r="T699" s="217"/>
      <c r="U699" s="217"/>
      <c r="V699" s="155"/>
      <c r="W699" s="155"/>
    </row>
    <row r="700" spans="1:23" s="156" customFormat="1" x14ac:dyDescent="0.25">
      <c r="A700" s="113">
        <v>693</v>
      </c>
      <c r="B700" s="204"/>
      <c r="C700" s="59" t="s">
        <v>803</v>
      </c>
      <c r="D700" s="62"/>
      <c r="E700" s="153">
        <v>30</v>
      </c>
      <c r="F700" s="62" t="s">
        <v>129</v>
      </c>
      <c r="G700" s="62">
        <v>3</v>
      </c>
      <c r="H700" s="139">
        <f t="shared" si="56"/>
        <v>90</v>
      </c>
      <c r="I700" s="140"/>
      <c r="J700" s="217"/>
      <c r="K700" s="217"/>
      <c r="L700" s="217"/>
      <c r="M700" s="217"/>
      <c r="N700" s="217"/>
      <c r="O700" s="217"/>
      <c r="P700" s="217"/>
      <c r="Q700" s="217"/>
      <c r="R700" s="217"/>
      <c r="S700" s="217"/>
      <c r="T700" s="217"/>
      <c r="U700" s="217"/>
      <c r="V700" s="155"/>
      <c r="W700" s="155"/>
    </row>
    <row r="701" spans="1:23" s="156" customFormat="1" x14ac:dyDescent="0.25">
      <c r="A701" s="113">
        <v>694</v>
      </c>
      <c r="B701" s="204"/>
      <c r="C701" s="59" t="s">
        <v>804</v>
      </c>
      <c r="D701" s="62"/>
      <c r="E701" s="153">
        <v>60</v>
      </c>
      <c r="F701" s="62" t="s">
        <v>129</v>
      </c>
      <c r="G701" s="62">
        <v>2</v>
      </c>
      <c r="H701" s="139">
        <f t="shared" si="56"/>
        <v>120</v>
      </c>
      <c r="I701" s="140"/>
      <c r="J701" s="217"/>
      <c r="K701" s="217"/>
      <c r="L701" s="217"/>
      <c r="M701" s="217"/>
      <c r="N701" s="217"/>
      <c r="O701" s="217"/>
      <c r="P701" s="217"/>
      <c r="Q701" s="217"/>
      <c r="R701" s="217"/>
      <c r="S701" s="217"/>
      <c r="T701" s="217"/>
      <c r="U701" s="217"/>
      <c r="V701" s="155"/>
      <c r="W701" s="155"/>
    </row>
    <row r="702" spans="1:23" s="156" customFormat="1" x14ac:dyDescent="0.25">
      <c r="A702" s="113">
        <v>695</v>
      </c>
      <c r="B702" s="204"/>
      <c r="C702" s="59" t="s">
        <v>805</v>
      </c>
      <c r="D702" s="62"/>
      <c r="E702" s="153">
        <v>4</v>
      </c>
      <c r="F702" s="62" t="s">
        <v>129</v>
      </c>
      <c r="G702" s="62">
        <v>60</v>
      </c>
      <c r="H702" s="139">
        <f t="shared" si="56"/>
        <v>240</v>
      </c>
      <c r="I702" s="140"/>
      <c r="J702" s="217"/>
      <c r="K702" s="217"/>
      <c r="L702" s="217"/>
      <c r="M702" s="217"/>
      <c r="N702" s="217"/>
      <c r="O702" s="217"/>
      <c r="P702" s="217"/>
      <c r="Q702" s="217"/>
      <c r="R702" s="217"/>
      <c r="S702" s="217"/>
      <c r="T702" s="217"/>
      <c r="U702" s="217"/>
      <c r="V702" s="155"/>
      <c r="W702" s="155"/>
    </row>
    <row r="703" spans="1:23" s="156" customFormat="1" ht="38.25" x14ac:dyDescent="0.25">
      <c r="A703" s="113">
        <v>696</v>
      </c>
      <c r="B703" s="204"/>
      <c r="C703" s="59" t="s">
        <v>806</v>
      </c>
      <c r="D703" s="62"/>
      <c r="E703" s="153">
        <v>1</v>
      </c>
      <c r="F703" s="62" t="s">
        <v>147</v>
      </c>
      <c r="G703" s="62">
        <v>25000</v>
      </c>
      <c r="H703" s="139">
        <f t="shared" si="56"/>
        <v>25000</v>
      </c>
      <c r="I703" s="140"/>
      <c r="J703" s="217"/>
      <c r="K703" s="217"/>
      <c r="L703" s="217"/>
      <c r="M703" s="217"/>
      <c r="N703" s="217"/>
      <c r="O703" s="217"/>
      <c r="P703" s="217"/>
      <c r="Q703" s="217"/>
      <c r="R703" s="217"/>
      <c r="S703" s="217"/>
      <c r="T703" s="217"/>
      <c r="U703" s="217"/>
      <c r="V703" s="155"/>
      <c r="W703" s="155"/>
    </row>
    <row r="704" spans="1:23" s="156" customFormat="1" x14ac:dyDescent="0.25">
      <c r="A704" s="113">
        <v>697</v>
      </c>
      <c r="B704" s="204"/>
      <c r="C704" s="59" t="s">
        <v>807</v>
      </c>
      <c r="D704" s="62"/>
      <c r="E704" s="153">
        <v>1</v>
      </c>
      <c r="F704" s="62" t="s">
        <v>131</v>
      </c>
      <c r="G704" s="62">
        <v>3500</v>
      </c>
      <c r="H704" s="139">
        <f t="shared" si="56"/>
        <v>3500</v>
      </c>
      <c r="I704" s="140"/>
      <c r="J704" s="217"/>
      <c r="K704" s="217"/>
      <c r="L704" s="217"/>
      <c r="M704" s="217"/>
      <c r="N704" s="217"/>
      <c r="O704" s="217"/>
      <c r="P704" s="217"/>
      <c r="Q704" s="217"/>
      <c r="R704" s="217"/>
      <c r="S704" s="217"/>
      <c r="T704" s="217"/>
      <c r="U704" s="217"/>
      <c r="V704" s="155"/>
      <c r="W704" s="155"/>
    </row>
    <row r="705" spans="1:23" s="156" customFormat="1" x14ac:dyDescent="0.25">
      <c r="A705" s="113">
        <v>698</v>
      </c>
      <c r="B705" s="204"/>
      <c r="C705" s="59" t="s">
        <v>808</v>
      </c>
      <c r="D705" s="62"/>
      <c r="E705" s="153">
        <v>10</v>
      </c>
      <c r="F705" s="62" t="s">
        <v>129</v>
      </c>
      <c r="G705" s="62">
        <v>10</v>
      </c>
      <c r="H705" s="139">
        <f t="shared" si="56"/>
        <v>100</v>
      </c>
      <c r="I705" s="140"/>
      <c r="J705" s="217"/>
      <c r="K705" s="217"/>
      <c r="L705" s="217"/>
      <c r="M705" s="217"/>
      <c r="N705" s="217"/>
      <c r="O705" s="217"/>
      <c r="P705" s="217"/>
      <c r="Q705" s="217"/>
      <c r="R705" s="217"/>
      <c r="S705" s="217"/>
      <c r="T705" s="217"/>
      <c r="U705" s="217"/>
      <c r="V705" s="155"/>
      <c r="W705" s="155"/>
    </row>
    <row r="706" spans="1:23" s="156" customFormat="1" x14ac:dyDescent="0.25">
      <c r="A706" s="113">
        <v>699</v>
      </c>
      <c r="B706" s="204"/>
      <c r="C706" s="59" t="s">
        <v>809</v>
      </c>
      <c r="D706" s="62"/>
      <c r="E706" s="153">
        <v>2</v>
      </c>
      <c r="F706" s="62" t="s">
        <v>133</v>
      </c>
      <c r="G706" s="62">
        <v>2500</v>
      </c>
      <c r="H706" s="139">
        <f t="shared" si="56"/>
        <v>5000</v>
      </c>
      <c r="I706" s="140"/>
      <c r="J706" s="217"/>
      <c r="K706" s="217"/>
      <c r="L706" s="217"/>
      <c r="M706" s="217"/>
      <c r="N706" s="217"/>
      <c r="O706" s="217"/>
      <c r="P706" s="217"/>
      <c r="Q706" s="217"/>
      <c r="R706" s="217"/>
      <c r="S706" s="217"/>
      <c r="T706" s="217"/>
      <c r="U706" s="217"/>
      <c r="V706" s="155"/>
      <c r="W706" s="155"/>
    </row>
    <row r="707" spans="1:23" s="156" customFormat="1" x14ac:dyDescent="0.25">
      <c r="A707" s="113">
        <v>700</v>
      </c>
      <c r="B707" s="204"/>
      <c r="C707" s="59" t="s">
        <v>208</v>
      </c>
      <c r="D707" s="62"/>
      <c r="E707" s="153">
        <v>2</v>
      </c>
      <c r="F707" s="62" t="s">
        <v>129</v>
      </c>
      <c r="G707" s="62">
        <v>1000</v>
      </c>
      <c r="H707" s="139">
        <f t="shared" si="56"/>
        <v>2000</v>
      </c>
      <c r="I707" s="140"/>
      <c r="J707" s="217"/>
      <c r="K707" s="217"/>
      <c r="L707" s="217"/>
      <c r="M707" s="217"/>
      <c r="N707" s="217"/>
      <c r="O707" s="217"/>
      <c r="P707" s="217"/>
      <c r="Q707" s="217"/>
      <c r="R707" s="217"/>
      <c r="S707" s="217"/>
      <c r="T707" s="217"/>
      <c r="U707" s="217"/>
      <c r="V707" s="155"/>
      <c r="W707" s="155"/>
    </row>
    <row r="708" spans="1:23" s="156" customFormat="1" x14ac:dyDescent="0.25">
      <c r="A708" s="113">
        <v>701</v>
      </c>
      <c r="B708" s="204"/>
      <c r="C708" s="152" t="s">
        <v>812</v>
      </c>
      <c r="D708" s="62"/>
      <c r="E708" s="153"/>
      <c r="F708" s="62"/>
      <c r="G708" s="62"/>
      <c r="H708" s="140">
        <f>SUM(H709:H714)</f>
        <v>86600</v>
      </c>
      <c r="I708" s="140"/>
      <c r="J708" s="217"/>
      <c r="K708" s="217"/>
      <c r="L708" s="217"/>
      <c r="M708" s="217"/>
      <c r="N708" s="217"/>
      <c r="O708" s="217"/>
      <c r="P708" s="217"/>
      <c r="Q708" s="217"/>
      <c r="R708" s="217"/>
      <c r="S708" s="217"/>
      <c r="T708" s="217"/>
      <c r="U708" s="217"/>
      <c r="V708" s="155"/>
      <c r="W708" s="155"/>
    </row>
    <row r="709" spans="1:23" s="156" customFormat="1" x14ac:dyDescent="0.25">
      <c r="A709" s="113">
        <v>702</v>
      </c>
      <c r="B709" s="204"/>
      <c r="C709" s="59" t="s">
        <v>763</v>
      </c>
      <c r="D709" s="62"/>
      <c r="E709" s="153">
        <v>7</v>
      </c>
      <c r="F709" s="62" t="s">
        <v>135</v>
      </c>
      <c r="G709" s="62">
        <v>300</v>
      </c>
      <c r="H709" s="139">
        <f>G709*E709*20</f>
        <v>42000</v>
      </c>
      <c r="I709" s="140"/>
      <c r="J709" s="217"/>
      <c r="K709" s="217"/>
      <c r="L709" s="217"/>
      <c r="M709" s="217"/>
      <c r="N709" s="217"/>
      <c r="O709" s="217"/>
      <c r="P709" s="217"/>
      <c r="Q709" s="217"/>
      <c r="R709" s="217"/>
      <c r="S709" s="217"/>
      <c r="T709" s="217"/>
      <c r="U709" s="217"/>
      <c r="V709" s="155"/>
      <c r="W709" s="155"/>
    </row>
    <row r="710" spans="1:23" s="156" customFormat="1" x14ac:dyDescent="0.25">
      <c r="A710" s="113">
        <v>703</v>
      </c>
      <c r="B710" s="204"/>
      <c r="C710" s="59" t="s">
        <v>764</v>
      </c>
      <c r="D710" s="62"/>
      <c r="E710" s="153">
        <v>7</v>
      </c>
      <c r="F710" s="62" t="s">
        <v>135</v>
      </c>
      <c r="G710" s="62">
        <v>100</v>
      </c>
      <c r="H710" s="139">
        <f>G710*E710*20</f>
        <v>14000</v>
      </c>
      <c r="I710" s="140"/>
      <c r="J710" s="217"/>
      <c r="K710" s="217"/>
      <c r="L710" s="217"/>
      <c r="M710" s="217"/>
      <c r="N710" s="217"/>
      <c r="O710" s="217"/>
      <c r="P710" s="217"/>
      <c r="Q710" s="217"/>
      <c r="R710" s="217"/>
      <c r="S710" s="217"/>
      <c r="T710" s="217"/>
      <c r="U710" s="217"/>
      <c r="V710" s="155"/>
      <c r="W710" s="155"/>
    </row>
    <row r="711" spans="1:23" s="156" customFormat="1" ht="38.25" x14ac:dyDescent="0.25">
      <c r="A711" s="113">
        <v>704</v>
      </c>
      <c r="B711" s="204"/>
      <c r="C711" s="59" t="s">
        <v>806</v>
      </c>
      <c r="D711" s="62"/>
      <c r="E711" s="153">
        <v>1</v>
      </c>
      <c r="F711" s="62" t="s">
        <v>147</v>
      </c>
      <c r="G711" s="62">
        <v>25000</v>
      </c>
      <c r="H711" s="139">
        <f>G711*E711</f>
        <v>25000</v>
      </c>
      <c r="I711" s="140"/>
      <c r="J711" s="217"/>
      <c r="K711" s="217"/>
      <c r="L711" s="217"/>
      <c r="M711" s="217"/>
      <c r="N711" s="217"/>
      <c r="O711" s="217"/>
      <c r="P711" s="217"/>
      <c r="Q711" s="217"/>
      <c r="R711" s="217"/>
      <c r="S711" s="217"/>
      <c r="T711" s="217"/>
      <c r="U711" s="217"/>
      <c r="V711" s="155"/>
      <c r="W711" s="155"/>
    </row>
    <row r="712" spans="1:23" s="156" customFormat="1" x14ac:dyDescent="0.25">
      <c r="A712" s="113">
        <v>705</v>
      </c>
      <c r="B712" s="204"/>
      <c r="C712" s="59" t="s">
        <v>807</v>
      </c>
      <c r="D712" s="62"/>
      <c r="E712" s="153">
        <v>1</v>
      </c>
      <c r="F712" s="62" t="s">
        <v>131</v>
      </c>
      <c r="G712" s="62">
        <v>3500</v>
      </c>
      <c r="H712" s="139">
        <f t="shared" ref="H712:H714" si="57">G712*E712</f>
        <v>3500</v>
      </c>
      <c r="I712" s="140"/>
      <c r="J712" s="217"/>
      <c r="K712" s="217"/>
      <c r="L712" s="217"/>
      <c r="M712" s="217"/>
      <c r="N712" s="217"/>
      <c r="O712" s="217"/>
      <c r="P712" s="217"/>
      <c r="Q712" s="217"/>
      <c r="R712" s="217"/>
      <c r="S712" s="217"/>
      <c r="T712" s="217"/>
      <c r="U712" s="217"/>
      <c r="V712" s="155"/>
      <c r="W712" s="155"/>
    </row>
    <row r="713" spans="1:23" s="156" customFormat="1" x14ac:dyDescent="0.25">
      <c r="A713" s="113">
        <v>706</v>
      </c>
      <c r="B713" s="204"/>
      <c r="C713" s="59" t="s">
        <v>808</v>
      </c>
      <c r="D713" s="62"/>
      <c r="E713" s="153">
        <v>10</v>
      </c>
      <c r="F713" s="62" t="s">
        <v>129</v>
      </c>
      <c r="G713" s="62">
        <v>10</v>
      </c>
      <c r="H713" s="139">
        <f t="shared" si="57"/>
        <v>100</v>
      </c>
      <c r="I713" s="140"/>
      <c r="J713" s="217"/>
      <c r="K713" s="217"/>
      <c r="L713" s="217"/>
      <c r="M713" s="217"/>
      <c r="N713" s="217"/>
      <c r="O713" s="217"/>
      <c r="P713" s="217"/>
      <c r="Q713" s="217"/>
      <c r="R713" s="217"/>
      <c r="S713" s="217"/>
      <c r="T713" s="217"/>
      <c r="U713" s="217"/>
      <c r="V713" s="155"/>
      <c r="W713" s="155"/>
    </row>
    <row r="714" spans="1:23" s="156" customFormat="1" x14ac:dyDescent="0.25">
      <c r="A714" s="113">
        <v>707</v>
      </c>
      <c r="B714" s="204"/>
      <c r="C714" s="59" t="s">
        <v>208</v>
      </c>
      <c r="D714" s="62"/>
      <c r="E714" s="153">
        <v>2</v>
      </c>
      <c r="F714" s="62" t="s">
        <v>129</v>
      </c>
      <c r="G714" s="62">
        <v>1000</v>
      </c>
      <c r="H714" s="139">
        <f t="shared" si="57"/>
        <v>2000</v>
      </c>
      <c r="I714" s="140"/>
      <c r="J714" s="217"/>
      <c r="K714" s="217"/>
      <c r="L714" s="217"/>
      <c r="M714" s="217"/>
      <c r="N714" s="217"/>
      <c r="O714" s="217"/>
      <c r="P714" s="217"/>
      <c r="Q714" s="217"/>
      <c r="R714" s="217"/>
      <c r="S714" s="217"/>
      <c r="T714" s="217"/>
      <c r="U714" s="217"/>
      <c r="V714" s="155"/>
      <c r="W714" s="155"/>
    </row>
    <row r="715" spans="1:23" s="156" customFormat="1" x14ac:dyDescent="0.25">
      <c r="A715" s="113">
        <v>708</v>
      </c>
      <c r="B715" s="204"/>
      <c r="C715" s="152" t="s">
        <v>813</v>
      </c>
      <c r="D715" s="62"/>
      <c r="E715" s="153"/>
      <c r="F715" s="62"/>
      <c r="G715" s="62"/>
      <c r="H715" s="140">
        <f>SUM(H716:H722)</f>
        <v>91600</v>
      </c>
      <c r="I715" s="140"/>
      <c r="J715" s="217"/>
      <c r="K715" s="217"/>
      <c r="L715" s="217"/>
      <c r="M715" s="217"/>
      <c r="N715" s="217"/>
      <c r="O715" s="217"/>
      <c r="P715" s="217"/>
      <c r="Q715" s="217"/>
      <c r="R715" s="217"/>
      <c r="S715" s="217"/>
      <c r="T715" s="217"/>
      <c r="U715" s="217"/>
      <c r="V715" s="155"/>
      <c r="W715" s="155"/>
    </row>
    <row r="716" spans="1:23" s="156" customFormat="1" x14ac:dyDescent="0.25">
      <c r="A716" s="113">
        <v>709</v>
      </c>
      <c r="B716" s="204"/>
      <c r="C716" s="59" t="s">
        <v>763</v>
      </c>
      <c r="D716" s="62"/>
      <c r="E716" s="153">
        <v>7</v>
      </c>
      <c r="F716" s="62" t="s">
        <v>135</v>
      </c>
      <c r="G716" s="62">
        <v>300</v>
      </c>
      <c r="H716" s="139">
        <f>G716*E716*20</f>
        <v>42000</v>
      </c>
      <c r="I716" s="140"/>
      <c r="J716" s="217"/>
      <c r="K716" s="217"/>
      <c r="L716" s="217"/>
      <c r="M716" s="217"/>
      <c r="N716" s="217"/>
      <c r="O716" s="217"/>
      <c r="P716" s="217"/>
      <c r="Q716" s="217"/>
      <c r="R716" s="217"/>
      <c r="S716" s="217"/>
      <c r="T716" s="217"/>
      <c r="U716" s="217"/>
      <c r="V716" s="155"/>
      <c r="W716" s="155"/>
    </row>
    <row r="717" spans="1:23" s="156" customFormat="1" x14ac:dyDescent="0.25">
      <c r="A717" s="113">
        <v>710</v>
      </c>
      <c r="B717" s="204"/>
      <c r="C717" s="59" t="s">
        <v>764</v>
      </c>
      <c r="D717" s="62"/>
      <c r="E717" s="153">
        <v>7</v>
      </c>
      <c r="F717" s="62" t="s">
        <v>135</v>
      </c>
      <c r="G717" s="62">
        <v>100</v>
      </c>
      <c r="H717" s="139">
        <f>G717*E717*20</f>
        <v>14000</v>
      </c>
      <c r="I717" s="140"/>
      <c r="J717" s="217"/>
      <c r="K717" s="217"/>
      <c r="L717" s="217"/>
      <c r="M717" s="217"/>
      <c r="N717" s="217"/>
      <c r="O717" s="217"/>
      <c r="P717" s="217"/>
      <c r="Q717" s="217"/>
      <c r="R717" s="217"/>
      <c r="S717" s="217"/>
      <c r="T717" s="217"/>
      <c r="U717" s="217"/>
      <c r="V717" s="155"/>
      <c r="W717" s="155"/>
    </row>
    <row r="718" spans="1:23" s="156" customFormat="1" ht="38.25" x14ac:dyDescent="0.25">
      <c r="A718" s="113">
        <v>711</v>
      </c>
      <c r="B718" s="204"/>
      <c r="C718" s="59" t="s">
        <v>806</v>
      </c>
      <c r="D718" s="62"/>
      <c r="E718" s="153">
        <v>1</v>
      </c>
      <c r="F718" s="62" t="s">
        <v>147</v>
      </c>
      <c r="G718" s="62">
        <v>25000</v>
      </c>
      <c r="H718" s="139">
        <f>G718*E718</f>
        <v>25000</v>
      </c>
      <c r="I718" s="140"/>
      <c r="J718" s="217"/>
      <c r="K718" s="217"/>
      <c r="L718" s="217"/>
      <c r="M718" s="217"/>
      <c r="N718" s="217"/>
      <c r="O718" s="217"/>
      <c r="P718" s="217"/>
      <c r="Q718" s="217"/>
      <c r="R718" s="217"/>
      <c r="S718" s="217"/>
      <c r="T718" s="217"/>
      <c r="U718" s="217"/>
      <c r="V718" s="155"/>
      <c r="W718" s="155"/>
    </row>
    <row r="719" spans="1:23" s="156" customFormat="1" x14ac:dyDescent="0.25">
      <c r="A719" s="113">
        <v>712</v>
      </c>
      <c r="B719" s="204"/>
      <c r="C719" s="59" t="s">
        <v>807</v>
      </c>
      <c r="D719" s="62"/>
      <c r="E719" s="153">
        <v>1</v>
      </c>
      <c r="F719" s="62" t="s">
        <v>131</v>
      </c>
      <c r="G719" s="62">
        <v>3500</v>
      </c>
      <c r="H719" s="139">
        <f t="shared" ref="H719:H722" si="58">G719*E719</f>
        <v>3500</v>
      </c>
      <c r="I719" s="140"/>
      <c r="J719" s="217"/>
      <c r="K719" s="217"/>
      <c r="L719" s="217"/>
      <c r="M719" s="217"/>
      <c r="N719" s="217"/>
      <c r="O719" s="217"/>
      <c r="P719" s="217"/>
      <c r="Q719" s="217"/>
      <c r="R719" s="217"/>
      <c r="S719" s="217"/>
      <c r="T719" s="217"/>
      <c r="U719" s="217"/>
      <c r="V719" s="155"/>
      <c r="W719" s="155"/>
    </row>
    <row r="720" spans="1:23" s="156" customFormat="1" x14ac:dyDescent="0.25">
      <c r="A720" s="113">
        <v>713</v>
      </c>
      <c r="B720" s="204"/>
      <c r="C720" s="59" t="s">
        <v>808</v>
      </c>
      <c r="D720" s="62"/>
      <c r="E720" s="153">
        <v>10</v>
      </c>
      <c r="F720" s="62" t="s">
        <v>129</v>
      </c>
      <c r="G720" s="62">
        <v>10</v>
      </c>
      <c r="H720" s="139">
        <f t="shared" si="58"/>
        <v>100</v>
      </c>
      <c r="I720" s="140"/>
      <c r="J720" s="217"/>
      <c r="K720" s="217"/>
      <c r="L720" s="217"/>
      <c r="M720" s="217"/>
      <c r="N720" s="217"/>
      <c r="O720" s="217"/>
      <c r="P720" s="217"/>
      <c r="Q720" s="217"/>
      <c r="R720" s="217"/>
      <c r="S720" s="217"/>
      <c r="T720" s="217"/>
      <c r="U720" s="217"/>
      <c r="V720" s="155"/>
      <c r="W720" s="155"/>
    </row>
    <row r="721" spans="1:23" s="156" customFormat="1" x14ac:dyDescent="0.25">
      <c r="A721" s="113">
        <v>714</v>
      </c>
      <c r="B721" s="204"/>
      <c r="C721" s="59" t="s">
        <v>809</v>
      </c>
      <c r="D721" s="62"/>
      <c r="E721" s="153">
        <v>2</v>
      </c>
      <c r="F721" s="62" t="s">
        <v>129</v>
      </c>
      <c r="G721" s="62">
        <v>2500</v>
      </c>
      <c r="H721" s="139">
        <f t="shared" si="58"/>
        <v>5000</v>
      </c>
      <c r="I721" s="140"/>
      <c r="J721" s="217"/>
      <c r="K721" s="217"/>
      <c r="L721" s="217"/>
      <c r="M721" s="217"/>
      <c r="N721" s="217"/>
      <c r="O721" s="217"/>
      <c r="P721" s="217"/>
      <c r="Q721" s="217"/>
      <c r="R721" s="217"/>
      <c r="S721" s="217"/>
      <c r="T721" s="217"/>
      <c r="U721" s="217"/>
      <c r="V721" s="155"/>
      <c r="W721" s="155"/>
    </row>
    <row r="722" spans="1:23" s="156" customFormat="1" x14ac:dyDescent="0.25">
      <c r="A722" s="113">
        <v>715</v>
      </c>
      <c r="B722" s="204"/>
      <c r="C722" s="59" t="s">
        <v>208</v>
      </c>
      <c r="D722" s="62"/>
      <c r="E722" s="153">
        <v>2</v>
      </c>
      <c r="F722" s="62" t="s">
        <v>129</v>
      </c>
      <c r="G722" s="62">
        <v>1000</v>
      </c>
      <c r="H722" s="139">
        <f t="shared" si="58"/>
        <v>2000</v>
      </c>
      <c r="I722" s="140"/>
      <c r="J722" s="217"/>
      <c r="K722" s="217"/>
      <c r="L722" s="217"/>
      <c r="M722" s="217"/>
      <c r="N722" s="217"/>
      <c r="O722" s="217"/>
      <c r="P722" s="217"/>
      <c r="Q722" s="217"/>
      <c r="R722" s="217"/>
      <c r="S722" s="217"/>
      <c r="T722" s="217"/>
      <c r="U722" s="217"/>
      <c r="V722" s="155"/>
      <c r="W722" s="155"/>
    </row>
    <row r="723" spans="1:23" s="156" customFormat="1" x14ac:dyDescent="0.25">
      <c r="A723" s="113">
        <v>716</v>
      </c>
      <c r="B723" s="204"/>
      <c r="C723" s="152" t="s">
        <v>814</v>
      </c>
      <c r="D723" s="62"/>
      <c r="E723" s="153"/>
      <c r="F723" s="62"/>
      <c r="G723" s="62"/>
      <c r="H723" s="140">
        <f>SUM(H724:H729)</f>
        <v>86600</v>
      </c>
      <c r="I723" s="140"/>
      <c r="J723" s="217"/>
      <c r="K723" s="217"/>
      <c r="L723" s="217"/>
      <c r="M723" s="217"/>
      <c r="N723" s="217"/>
      <c r="O723" s="217"/>
      <c r="P723" s="217"/>
      <c r="Q723" s="217"/>
      <c r="R723" s="217"/>
      <c r="S723" s="217"/>
      <c r="T723" s="217"/>
      <c r="U723" s="217"/>
      <c r="V723" s="155"/>
      <c r="W723" s="155"/>
    </row>
    <row r="724" spans="1:23" s="156" customFormat="1" x14ac:dyDescent="0.25">
      <c r="A724" s="113">
        <v>717</v>
      </c>
      <c r="B724" s="204"/>
      <c r="C724" s="59" t="s">
        <v>763</v>
      </c>
      <c r="D724" s="62"/>
      <c r="E724" s="153">
        <v>7</v>
      </c>
      <c r="F724" s="62" t="s">
        <v>135</v>
      </c>
      <c r="G724" s="62">
        <v>300</v>
      </c>
      <c r="H724" s="139">
        <f>G724*E724*20</f>
        <v>42000</v>
      </c>
      <c r="I724" s="140"/>
      <c r="J724" s="217"/>
      <c r="K724" s="217"/>
      <c r="L724" s="217"/>
      <c r="M724" s="217"/>
      <c r="N724" s="217"/>
      <c r="O724" s="217"/>
      <c r="P724" s="217"/>
      <c r="Q724" s="217"/>
      <c r="R724" s="217"/>
      <c r="S724" s="217"/>
      <c r="T724" s="217"/>
      <c r="U724" s="217"/>
      <c r="V724" s="155"/>
      <c r="W724" s="155"/>
    </row>
    <row r="725" spans="1:23" s="156" customFormat="1" x14ac:dyDescent="0.25">
      <c r="A725" s="113">
        <v>718</v>
      </c>
      <c r="B725" s="204"/>
      <c r="C725" s="59" t="s">
        <v>764</v>
      </c>
      <c r="D725" s="62"/>
      <c r="E725" s="153">
        <v>7</v>
      </c>
      <c r="F725" s="62" t="s">
        <v>135</v>
      </c>
      <c r="G725" s="62">
        <v>100</v>
      </c>
      <c r="H725" s="139">
        <f>G725*E725*20</f>
        <v>14000</v>
      </c>
      <c r="I725" s="140"/>
      <c r="J725" s="217"/>
      <c r="K725" s="217"/>
      <c r="L725" s="217"/>
      <c r="M725" s="217"/>
      <c r="N725" s="217"/>
      <c r="O725" s="217"/>
      <c r="P725" s="217"/>
      <c r="Q725" s="217"/>
      <c r="R725" s="217"/>
      <c r="S725" s="217"/>
      <c r="T725" s="217"/>
      <c r="U725" s="217"/>
      <c r="V725" s="155"/>
      <c r="W725" s="155"/>
    </row>
    <row r="726" spans="1:23" s="156" customFormat="1" ht="38.25" x14ac:dyDescent="0.25">
      <c r="A726" s="113">
        <v>719</v>
      </c>
      <c r="B726" s="204"/>
      <c r="C726" s="59" t="s">
        <v>806</v>
      </c>
      <c r="D726" s="62"/>
      <c r="E726" s="153">
        <v>1</v>
      </c>
      <c r="F726" s="62" t="s">
        <v>147</v>
      </c>
      <c r="G726" s="62">
        <v>25000</v>
      </c>
      <c r="H726" s="139">
        <f>G726*E726</f>
        <v>25000</v>
      </c>
      <c r="I726" s="140"/>
      <c r="J726" s="217"/>
      <c r="K726" s="217"/>
      <c r="L726" s="217"/>
      <c r="M726" s="217"/>
      <c r="N726" s="217"/>
      <c r="O726" s="217"/>
      <c r="P726" s="217"/>
      <c r="Q726" s="217"/>
      <c r="R726" s="217"/>
      <c r="S726" s="217"/>
      <c r="T726" s="217"/>
      <c r="U726" s="217"/>
      <c r="V726" s="155"/>
      <c r="W726" s="155"/>
    </row>
    <row r="727" spans="1:23" s="156" customFormat="1" x14ac:dyDescent="0.25">
      <c r="A727" s="113">
        <v>720</v>
      </c>
      <c r="B727" s="204"/>
      <c r="C727" s="59" t="s">
        <v>807</v>
      </c>
      <c r="D727" s="62"/>
      <c r="E727" s="153">
        <v>1</v>
      </c>
      <c r="F727" s="62" t="s">
        <v>131</v>
      </c>
      <c r="G727" s="62">
        <v>3500</v>
      </c>
      <c r="H727" s="139">
        <f t="shared" ref="H727:H729" si="59">G727*E727</f>
        <v>3500</v>
      </c>
      <c r="I727" s="140"/>
      <c r="J727" s="217"/>
      <c r="K727" s="217"/>
      <c r="L727" s="217"/>
      <c r="M727" s="217"/>
      <c r="N727" s="217"/>
      <c r="O727" s="217"/>
      <c r="P727" s="217"/>
      <c r="Q727" s="217"/>
      <c r="R727" s="217"/>
      <c r="S727" s="217"/>
      <c r="T727" s="217"/>
      <c r="U727" s="217"/>
      <c r="V727" s="155"/>
      <c r="W727" s="155"/>
    </row>
    <row r="728" spans="1:23" s="156" customFormat="1" x14ac:dyDescent="0.25">
      <c r="A728" s="113">
        <v>721</v>
      </c>
      <c r="B728" s="204"/>
      <c r="C728" s="59" t="s">
        <v>808</v>
      </c>
      <c r="D728" s="62"/>
      <c r="E728" s="153">
        <v>10</v>
      </c>
      <c r="F728" s="62" t="s">
        <v>129</v>
      </c>
      <c r="G728" s="62">
        <v>10</v>
      </c>
      <c r="H728" s="139">
        <f t="shared" si="59"/>
        <v>100</v>
      </c>
      <c r="I728" s="140"/>
      <c r="J728" s="217"/>
      <c r="K728" s="217"/>
      <c r="L728" s="217"/>
      <c r="M728" s="217"/>
      <c r="N728" s="217"/>
      <c r="O728" s="217"/>
      <c r="P728" s="217"/>
      <c r="Q728" s="217"/>
      <c r="R728" s="217"/>
      <c r="S728" s="217"/>
      <c r="T728" s="217"/>
      <c r="U728" s="217"/>
      <c r="V728" s="155"/>
      <c r="W728" s="155"/>
    </row>
    <row r="729" spans="1:23" s="156" customFormat="1" x14ac:dyDescent="0.25">
      <c r="A729" s="113">
        <v>722</v>
      </c>
      <c r="B729" s="204"/>
      <c r="C729" s="59" t="s">
        <v>208</v>
      </c>
      <c r="D729" s="62"/>
      <c r="E729" s="153">
        <v>2</v>
      </c>
      <c r="F729" s="62" t="s">
        <v>129</v>
      </c>
      <c r="G729" s="62">
        <v>1000</v>
      </c>
      <c r="H729" s="139">
        <f t="shared" si="59"/>
        <v>2000</v>
      </c>
      <c r="I729" s="140"/>
      <c r="J729" s="217"/>
      <c r="K729" s="217"/>
      <c r="L729" s="217"/>
      <c r="M729" s="217"/>
      <c r="N729" s="217"/>
      <c r="O729" s="217"/>
      <c r="P729" s="217"/>
      <c r="Q729" s="217"/>
      <c r="R729" s="217"/>
      <c r="S729" s="217"/>
      <c r="T729" s="217"/>
      <c r="U729" s="217"/>
      <c r="V729" s="155"/>
      <c r="W729" s="155"/>
    </row>
    <row r="730" spans="1:23" s="156" customFormat="1" x14ac:dyDescent="0.25">
      <c r="A730" s="113">
        <v>723</v>
      </c>
      <c r="B730" s="204"/>
      <c r="C730" s="152" t="s">
        <v>815</v>
      </c>
      <c r="D730" s="62"/>
      <c r="E730" s="153"/>
      <c r="F730" s="62"/>
      <c r="G730" s="62"/>
      <c r="H730" s="140">
        <f>SUM(H731:H736)</f>
        <v>86600</v>
      </c>
      <c r="I730" s="140"/>
      <c r="J730" s="217"/>
      <c r="K730" s="217"/>
      <c r="L730" s="217"/>
      <c r="M730" s="217"/>
      <c r="N730" s="217"/>
      <c r="O730" s="217"/>
      <c r="P730" s="217"/>
      <c r="Q730" s="217"/>
      <c r="R730" s="217"/>
      <c r="S730" s="217"/>
      <c r="T730" s="217"/>
      <c r="U730" s="217"/>
      <c r="V730" s="155"/>
      <c r="W730" s="155"/>
    </row>
    <row r="731" spans="1:23" s="156" customFormat="1" x14ac:dyDescent="0.25">
      <c r="A731" s="113">
        <v>724</v>
      </c>
      <c r="B731" s="204"/>
      <c r="C731" s="59" t="s">
        <v>763</v>
      </c>
      <c r="D731" s="62"/>
      <c r="E731" s="153">
        <v>7</v>
      </c>
      <c r="F731" s="62" t="s">
        <v>135</v>
      </c>
      <c r="G731" s="62">
        <v>300</v>
      </c>
      <c r="H731" s="139">
        <f>G731*E731*20</f>
        <v>42000</v>
      </c>
      <c r="I731" s="140"/>
      <c r="J731" s="217"/>
      <c r="K731" s="217"/>
      <c r="L731" s="217"/>
      <c r="M731" s="217"/>
      <c r="N731" s="217"/>
      <c r="O731" s="217"/>
      <c r="P731" s="217"/>
      <c r="Q731" s="217"/>
      <c r="R731" s="217"/>
      <c r="S731" s="217"/>
      <c r="T731" s="217"/>
      <c r="U731" s="217"/>
      <c r="V731" s="155"/>
      <c r="W731" s="155"/>
    </row>
    <row r="732" spans="1:23" s="156" customFormat="1" x14ac:dyDescent="0.25">
      <c r="A732" s="113">
        <v>725</v>
      </c>
      <c r="B732" s="204"/>
      <c r="C732" s="59" t="s">
        <v>764</v>
      </c>
      <c r="D732" s="62"/>
      <c r="E732" s="153">
        <v>7</v>
      </c>
      <c r="F732" s="62" t="s">
        <v>135</v>
      </c>
      <c r="G732" s="62">
        <v>100</v>
      </c>
      <c r="H732" s="139">
        <f>G732*E732*20</f>
        <v>14000</v>
      </c>
      <c r="I732" s="140"/>
      <c r="J732" s="217"/>
      <c r="K732" s="217"/>
      <c r="L732" s="217"/>
      <c r="M732" s="217"/>
      <c r="N732" s="217"/>
      <c r="O732" s="217"/>
      <c r="P732" s="217"/>
      <c r="Q732" s="217"/>
      <c r="R732" s="217"/>
      <c r="S732" s="217"/>
      <c r="T732" s="217"/>
      <c r="U732" s="217"/>
      <c r="V732" s="155"/>
      <c r="W732" s="155"/>
    </row>
    <row r="733" spans="1:23" s="156" customFormat="1" ht="38.25" x14ac:dyDescent="0.25">
      <c r="A733" s="113">
        <v>726</v>
      </c>
      <c r="B733" s="204"/>
      <c r="C733" s="59" t="s">
        <v>806</v>
      </c>
      <c r="D733" s="62"/>
      <c r="E733" s="153">
        <v>1</v>
      </c>
      <c r="F733" s="62" t="s">
        <v>147</v>
      </c>
      <c r="G733" s="62">
        <v>25000</v>
      </c>
      <c r="H733" s="139">
        <f>G733*E733</f>
        <v>25000</v>
      </c>
      <c r="I733" s="140"/>
      <c r="J733" s="217"/>
      <c r="K733" s="217"/>
      <c r="L733" s="217"/>
      <c r="M733" s="217"/>
      <c r="N733" s="217"/>
      <c r="O733" s="217"/>
      <c r="P733" s="217"/>
      <c r="Q733" s="217"/>
      <c r="R733" s="217"/>
      <c r="S733" s="217"/>
      <c r="T733" s="217"/>
      <c r="U733" s="217"/>
      <c r="V733" s="155"/>
      <c r="W733" s="155"/>
    </row>
    <row r="734" spans="1:23" s="156" customFormat="1" x14ac:dyDescent="0.25">
      <c r="A734" s="113">
        <v>727</v>
      </c>
      <c r="B734" s="204"/>
      <c r="C734" s="59" t="s">
        <v>807</v>
      </c>
      <c r="D734" s="62"/>
      <c r="E734" s="153">
        <v>1</v>
      </c>
      <c r="F734" s="62" t="s">
        <v>131</v>
      </c>
      <c r="G734" s="62">
        <v>3500</v>
      </c>
      <c r="H734" s="139">
        <f t="shared" ref="H734:H736" si="60">G734*E734</f>
        <v>3500</v>
      </c>
      <c r="I734" s="140"/>
      <c r="J734" s="217"/>
      <c r="K734" s="217"/>
      <c r="L734" s="217"/>
      <c r="M734" s="217"/>
      <c r="N734" s="217"/>
      <c r="O734" s="217"/>
      <c r="P734" s="217"/>
      <c r="Q734" s="217"/>
      <c r="R734" s="217"/>
      <c r="S734" s="217"/>
      <c r="T734" s="217"/>
      <c r="U734" s="217"/>
      <c r="V734" s="155"/>
      <c r="W734" s="155"/>
    </row>
    <row r="735" spans="1:23" s="156" customFormat="1" x14ac:dyDescent="0.25">
      <c r="A735" s="113">
        <v>728</v>
      </c>
      <c r="B735" s="204"/>
      <c r="C735" s="59" t="s">
        <v>808</v>
      </c>
      <c r="D735" s="62"/>
      <c r="E735" s="153">
        <v>10</v>
      </c>
      <c r="F735" s="62" t="s">
        <v>129</v>
      </c>
      <c r="G735" s="62">
        <v>10</v>
      </c>
      <c r="H735" s="139">
        <f t="shared" si="60"/>
        <v>100</v>
      </c>
      <c r="I735" s="140"/>
      <c r="J735" s="217"/>
      <c r="K735" s="217"/>
      <c r="L735" s="217"/>
      <c r="M735" s="217"/>
      <c r="N735" s="217"/>
      <c r="O735" s="217"/>
      <c r="P735" s="217"/>
      <c r="Q735" s="217"/>
      <c r="R735" s="217"/>
      <c r="S735" s="217"/>
      <c r="T735" s="217"/>
      <c r="U735" s="217"/>
      <c r="V735" s="155"/>
      <c r="W735" s="155"/>
    </row>
    <row r="736" spans="1:23" s="156" customFormat="1" x14ac:dyDescent="0.25">
      <c r="A736" s="113">
        <v>729</v>
      </c>
      <c r="B736" s="204"/>
      <c r="C736" s="59" t="s">
        <v>208</v>
      </c>
      <c r="D736" s="62"/>
      <c r="E736" s="153">
        <v>2</v>
      </c>
      <c r="F736" s="62" t="s">
        <v>129</v>
      </c>
      <c r="G736" s="62">
        <v>1000</v>
      </c>
      <c r="H736" s="139">
        <f t="shared" si="60"/>
        <v>2000</v>
      </c>
      <c r="I736" s="140"/>
      <c r="J736" s="217"/>
      <c r="K736" s="217"/>
      <c r="L736" s="217"/>
      <c r="M736" s="217"/>
      <c r="N736" s="217"/>
      <c r="O736" s="217"/>
      <c r="P736" s="217"/>
      <c r="Q736" s="217"/>
      <c r="R736" s="217"/>
      <c r="S736" s="217"/>
      <c r="T736" s="217"/>
      <c r="U736" s="217"/>
      <c r="V736" s="155"/>
      <c r="W736" s="155"/>
    </row>
    <row r="737" spans="1:23" s="156" customFormat="1" x14ac:dyDescent="0.25">
      <c r="A737" s="113">
        <v>730</v>
      </c>
      <c r="B737" s="204"/>
      <c r="C737" s="152" t="s">
        <v>816</v>
      </c>
      <c r="D737" s="62"/>
      <c r="E737" s="153"/>
      <c r="F737" s="62"/>
      <c r="G737" s="62"/>
      <c r="H737" s="140">
        <f>SUM(H738:H739)</f>
        <v>28000</v>
      </c>
      <c r="I737" s="140"/>
      <c r="J737" s="217"/>
      <c r="K737" s="217"/>
      <c r="L737" s="217"/>
      <c r="M737" s="217"/>
      <c r="N737" s="217"/>
      <c r="O737" s="217"/>
      <c r="P737" s="217"/>
      <c r="Q737" s="217"/>
      <c r="R737" s="217"/>
      <c r="S737" s="217"/>
      <c r="T737" s="217"/>
      <c r="U737" s="217"/>
      <c r="V737" s="155"/>
      <c r="W737" s="155"/>
    </row>
    <row r="738" spans="1:23" s="156" customFormat="1" x14ac:dyDescent="0.25">
      <c r="A738" s="113">
        <v>731</v>
      </c>
      <c r="B738" s="204"/>
      <c r="C738" s="157" t="s">
        <v>763</v>
      </c>
      <c r="D738" s="62"/>
      <c r="E738" s="153">
        <v>35</v>
      </c>
      <c r="F738" s="62" t="s">
        <v>135</v>
      </c>
      <c r="G738" s="62">
        <v>300</v>
      </c>
      <c r="H738" s="139">
        <f>G738*E738*2</f>
        <v>21000</v>
      </c>
      <c r="I738" s="140"/>
      <c r="J738" s="217"/>
      <c r="K738" s="217"/>
      <c r="L738" s="217"/>
      <c r="M738" s="217"/>
      <c r="N738" s="217"/>
      <c r="O738" s="217"/>
      <c r="P738" s="217"/>
      <c r="Q738" s="217"/>
      <c r="R738" s="217"/>
      <c r="S738" s="217"/>
      <c r="T738" s="217"/>
      <c r="U738" s="217"/>
      <c r="V738" s="155"/>
      <c r="W738" s="155"/>
    </row>
    <row r="739" spans="1:23" s="156" customFormat="1" x14ac:dyDescent="0.25">
      <c r="A739" s="113">
        <v>732</v>
      </c>
      <c r="B739" s="204"/>
      <c r="C739" s="157" t="s">
        <v>764</v>
      </c>
      <c r="D739" s="62"/>
      <c r="E739" s="153">
        <v>35</v>
      </c>
      <c r="F739" s="62" t="s">
        <v>135</v>
      </c>
      <c r="G739" s="62">
        <v>100</v>
      </c>
      <c r="H739" s="139">
        <f>G739*E739*2</f>
        <v>7000</v>
      </c>
      <c r="I739" s="140"/>
      <c r="J739" s="217"/>
      <c r="K739" s="217"/>
      <c r="L739" s="217"/>
      <c r="M739" s="217"/>
      <c r="N739" s="217"/>
      <c r="O739" s="217"/>
      <c r="P739" s="217"/>
      <c r="Q739" s="217"/>
      <c r="R739" s="217"/>
      <c r="S739" s="217"/>
      <c r="T739" s="217"/>
      <c r="U739" s="217"/>
      <c r="V739" s="155"/>
      <c r="W739" s="155"/>
    </row>
    <row r="740" spans="1:23" s="156" customFormat="1" x14ac:dyDescent="0.25">
      <c r="A740" s="113">
        <v>733</v>
      </c>
      <c r="B740" s="163" t="s">
        <v>708</v>
      </c>
      <c r="C740" s="158" t="s">
        <v>838</v>
      </c>
      <c r="D740" s="160" t="s">
        <v>540</v>
      </c>
      <c r="E740" s="159"/>
      <c r="F740" s="160"/>
      <c r="G740" s="160"/>
      <c r="H740" s="161">
        <f>SUM(H741:H769)</f>
        <v>341206</v>
      </c>
      <c r="I740" s="165" t="s">
        <v>40</v>
      </c>
      <c r="J740" s="216"/>
      <c r="K740" s="206"/>
      <c r="L740" s="216"/>
      <c r="M740" s="206"/>
      <c r="N740" s="216"/>
      <c r="O740" s="216"/>
      <c r="P740" s="206"/>
      <c r="Q740" s="216"/>
      <c r="R740" s="216"/>
      <c r="S740" s="206">
        <v>1</v>
      </c>
      <c r="T740" s="216"/>
      <c r="U740" s="216"/>
      <c r="V740" s="155"/>
      <c r="W740" s="155"/>
    </row>
    <row r="741" spans="1:23" s="156" customFormat="1" x14ac:dyDescent="0.25">
      <c r="A741" s="113">
        <v>734</v>
      </c>
      <c r="B741" s="204"/>
      <c r="C741" s="157" t="s">
        <v>818</v>
      </c>
      <c r="D741" s="62"/>
      <c r="E741" s="153">
        <v>1</v>
      </c>
      <c r="F741" s="62" t="s">
        <v>131</v>
      </c>
      <c r="G741" s="62">
        <v>400</v>
      </c>
      <c r="H741" s="139">
        <f>G741*E741</f>
        <v>400</v>
      </c>
      <c r="I741" s="140"/>
      <c r="J741" s="217"/>
      <c r="K741" s="217"/>
      <c r="L741" s="217"/>
      <c r="M741" s="217"/>
      <c r="N741" s="217"/>
      <c r="O741" s="217"/>
      <c r="P741" s="217"/>
      <c r="Q741" s="217"/>
      <c r="R741" s="217"/>
      <c r="S741" s="217"/>
      <c r="T741" s="217"/>
      <c r="U741" s="217"/>
      <c r="V741" s="155"/>
      <c r="W741" s="155"/>
    </row>
    <row r="742" spans="1:23" s="156" customFormat="1" x14ac:dyDescent="0.25">
      <c r="A742" s="113">
        <v>735</v>
      </c>
      <c r="B742" s="204"/>
      <c r="C742" s="157" t="s">
        <v>819</v>
      </c>
      <c r="D742" s="62"/>
      <c r="E742" s="153">
        <v>1</v>
      </c>
      <c r="F742" s="62" t="s">
        <v>131</v>
      </c>
      <c r="G742" s="62">
        <v>150</v>
      </c>
      <c r="H742" s="139">
        <f t="shared" ref="H742:H750" si="61">G742*E742</f>
        <v>150</v>
      </c>
      <c r="I742" s="140"/>
      <c r="J742" s="217"/>
      <c r="K742" s="217"/>
      <c r="L742" s="217"/>
      <c r="M742" s="217"/>
      <c r="N742" s="217"/>
      <c r="O742" s="217"/>
      <c r="P742" s="217"/>
      <c r="Q742" s="217"/>
      <c r="R742" s="217"/>
      <c r="S742" s="217"/>
      <c r="T742" s="217"/>
      <c r="U742" s="217"/>
      <c r="V742" s="155"/>
      <c r="W742" s="155"/>
    </row>
    <row r="743" spans="1:23" s="156" customFormat="1" x14ac:dyDescent="0.25">
      <c r="A743" s="113">
        <v>736</v>
      </c>
      <c r="B743" s="204"/>
      <c r="C743" s="157" t="s">
        <v>767</v>
      </c>
      <c r="D743" s="62"/>
      <c r="E743" s="153">
        <v>2</v>
      </c>
      <c r="F743" s="62" t="s">
        <v>129</v>
      </c>
      <c r="G743" s="62">
        <v>200</v>
      </c>
      <c r="H743" s="139">
        <f t="shared" si="61"/>
        <v>400</v>
      </c>
      <c r="I743" s="140"/>
      <c r="J743" s="217"/>
      <c r="K743" s="217"/>
      <c r="L743" s="217"/>
      <c r="M743" s="217"/>
      <c r="N743" s="217"/>
      <c r="O743" s="217"/>
      <c r="P743" s="217"/>
      <c r="Q743" s="217"/>
      <c r="R743" s="217"/>
      <c r="S743" s="217"/>
      <c r="T743" s="217"/>
      <c r="U743" s="217"/>
      <c r="V743" s="155"/>
      <c r="W743" s="155"/>
    </row>
    <row r="744" spans="1:23" s="156" customFormat="1" x14ac:dyDescent="0.25">
      <c r="A744" s="113">
        <v>737</v>
      </c>
      <c r="B744" s="204"/>
      <c r="C744" s="157" t="s">
        <v>820</v>
      </c>
      <c r="D744" s="62"/>
      <c r="E744" s="153">
        <v>1</v>
      </c>
      <c r="F744" s="62" t="s">
        <v>309</v>
      </c>
      <c r="G744" s="62">
        <v>45000</v>
      </c>
      <c r="H744" s="139">
        <f t="shared" si="61"/>
        <v>45000</v>
      </c>
      <c r="I744" s="140"/>
      <c r="J744" s="217"/>
      <c r="K744" s="217"/>
      <c r="L744" s="217"/>
      <c r="M744" s="217"/>
      <c r="N744" s="217"/>
      <c r="O744" s="217"/>
      <c r="P744" s="217"/>
      <c r="Q744" s="217"/>
      <c r="R744" s="217"/>
      <c r="S744" s="217"/>
      <c r="T744" s="217"/>
      <c r="U744" s="217"/>
      <c r="V744" s="155"/>
      <c r="W744" s="155"/>
    </row>
    <row r="745" spans="1:23" s="156" customFormat="1" x14ac:dyDescent="0.25">
      <c r="A745" s="113">
        <v>738</v>
      </c>
      <c r="B745" s="204"/>
      <c r="C745" s="157" t="s">
        <v>807</v>
      </c>
      <c r="D745" s="62"/>
      <c r="E745" s="153">
        <v>2</v>
      </c>
      <c r="F745" s="62" t="s">
        <v>309</v>
      </c>
      <c r="G745" s="62">
        <v>3000</v>
      </c>
      <c r="H745" s="139">
        <f t="shared" si="61"/>
        <v>6000</v>
      </c>
      <c r="I745" s="140"/>
      <c r="J745" s="217"/>
      <c r="K745" s="217"/>
      <c r="L745" s="217"/>
      <c r="M745" s="217"/>
      <c r="N745" s="217"/>
      <c r="O745" s="217"/>
      <c r="P745" s="217"/>
      <c r="Q745" s="217"/>
      <c r="R745" s="217"/>
      <c r="S745" s="217"/>
      <c r="T745" s="217"/>
      <c r="U745" s="217"/>
      <c r="V745" s="155"/>
      <c r="W745" s="155"/>
    </row>
    <row r="746" spans="1:23" s="156" customFormat="1" x14ac:dyDescent="0.25">
      <c r="A746" s="113">
        <v>739</v>
      </c>
      <c r="B746" s="204"/>
      <c r="C746" s="157" t="s">
        <v>821</v>
      </c>
      <c r="D746" s="62"/>
      <c r="E746" s="153">
        <v>20</v>
      </c>
      <c r="F746" s="62" t="s">
        <v>129</v>
      </c>
      <c r="G746" s="62">
        <v>10</v>
      </c>
      <c r="H746" s="139">
        <f t="shared" si="61"/>
        <v>200</v>
      </c>
      <c r="I746" s="140"/>
      <c r="J746" s="217"/>
      <c r="K746" s="217"/>
      <c r="L746" s="217"/>
      <c r="M746" s="217"/>
      <c r="N746" s="217"/>
      <c r="O746" s="217"/>
      <c r="P746" s="217"/>
      <c r="Q746" s="217"/>
      <c r="R746" s="217"/>
      <c r="S746" s="217"/>
      <c r="T746" s="217"/>
      <c r="U746" s="217"/>
      <c r="V746" s="155"/>
      <c r="W746" s="155"/>
    </row>
    <row r="747" spans="1:23" s="156" customFormat="1" x14ac:dyDescent="0.25">
      <c r="A747" s="113">
        <v>740</v>
      </c>
      <c r="B747" s="204"/>
      <c r="C747" s="157" t="s">
        <v>809</v>
      </c>
      <c r="D747" s="62"/>
      <c r="E747" s="153">
        <v>1</v>
      </c>
      <c r="F747" s="62" t="s">
        <v>296</v>
      </c>
      <c r="G747" s="62">
        <v>2500</v>
      </c>
      <c r="H747" s="139">
        <f t="shared" si="61"/>
        <v>2500</v>
      </c>
      <c r="I747" s="140"/>
      <c r="J747" s="217"/>
      <c r="K747" s="217"/>
      <c r="L747" s="217"/>
      <c r="M747" s="217"/>
      <c r="N747" s="217"/>
      <c r="O747" s="217"/>
      <c r="P747" s="217"/>
      <c r="Q747" s="217"/>
      <c r="R747" s="217"/>
      <c r="S747" s="217"/>
      <c r="T747" s="217"/>
      <c r="U747" s="217"/>
      <c r="V747" s="155"/>
      <c r="W747" s="155"/>
    </row>
    <row r="748" spans="1:23" s="156" customFormat="1" x14ac:dyDescent="0.25">
      <c r="A748" s="113">
        <v>741</v>
      </c>
      <c r="B748" s="204"/>
      <c r="C748" s="157" t="s">
        <v>822</v>
      </c>
      <c r="D748" s="62"/>
      <c r="E748" s="153">
        <v>3</v>
      </c>
      <c r="F748" s="62" t="s">
        <v>147</v>
      </c>
      <c r="G748" s="62">
        <v>1000</v>
      </c>
      <c r="H748" s="139">
        <f t="shared" si="61"/>
        <v>3000</v>
      </c>
      <c r="I748" s="140"/>
      <c r="J748" s="217"/>
      <c r="K748" s="217"/>
      <c r="L748" s="217"/>
      <c r="M748" s="217"/>
      <c r="N748" s="217"/>
      <c r="O748" s="217"/>
      <c r="P748" s="217"/>
      <c r="Q748" s="217"/>
      <c r="R748" s="217"/>
      <c r="S748" s="217"/>
      <c r="T748" s="217"/>
      <c r="U748" s="217"/>
      <c r="V748" s="155"/>
      <c r="W748" s="155"/>
    </row>
    <row r="749" spans="1:23" s="156" customFormat="1" x14ac:dyDescent="0.25">
      <c r="A749" s="113">
        <v>742</v>
      </c>
      <c r="B749" s="204"/>
      <c r="C749" s="157" t="s">
        <v>823</v>
      </c>
      <c r="D749" s="62"/>
      <c r="E749" s="153">
        <v>2</v>
      </c>
      <c r="F749" s="62" t="s">
        <v>147</v>
      </c>
      <c r="G749" s="62">
        <v>3000</v>
      </c>
      <c r="H749" s="139">
        <f t="shared" si="61"/>
        <v>6000</v>
      </c>
      <c r="I749" s="140"/>
      <c r="J749" s="217"/>
      <c r="K749" s="217"/>
      <c r="L749" s="217"/>
      <c r="M749" s="217"/>
      <c r="N749" s="217"/>
      <c r="O749" s="217"/>
      <c r="P749" s="217"/>
      <c r="Q749" s="217"/>
      <c r="R749" s="217"/>
      <c r="S749" s="217"/>
      <c r="T749" s="217"/>
      <c r="U749" s="217"/>
      <c r="V749" s="155"/>
      <c r="W749" s="155"/>
    </row>
    <row r="750" spans="1:23" s="156" customFormat="1" ht="25.5" x14ac:dyDescent="0.25">
      <c r="A750" s="113">
        <v>743</v>
      </c>
      <c r="B750" s="204"/>
      <c r="C750" s="59" t="s">
        <v>824</v>
      </c>
      <c r="D750" s="62"/>
      <c r="E750" s="153">
        <v>1</v>
      </c>
      <c r="F750" s="62" t="s">
        <v>147</v>
      </c>
      <c r="G750" s="62">
        <v>23300</v>
      </c>
      <c r="H750" s="139">
        <f t="shared" si="61"/>
        <v>23300</v>
      </c>
      <c r="I750" s="140"/>
      <c r="J750" s="217"/>
      <c r="K750" s="217"/>
      <c r="L750" s="217"/>
      <c r="M750" s="217"/>
      <c r="N750" s="217"/>
      <c r="O750" s="217"/>
      <c r="P750" s="217"/>
      <c r="Q750" s="217"/>
      <c r="R750" s="217"/>
      <c r="S750" s="217"/>
      <c r="T750" s="217"/>
      <c r="U750" s="217"/>
      <c r="V750" s="155"/>
      <c r="W750" s="155"/>
    </row>
    <row r="751" spans="1:23" s="156" customFormat="1" x14ac:dyDescent="0.25">
      <c r="A751" s="113">
        <v>744</v>
      </c>
      <c r="B751" s="204"/>
      <c r="C751" s="157" t="s">
        <v>825</v>
      </c>
      <c r="D751" s="62"/>
      <c r="E751" s="153">
        <v>4</v>
      </c>
      <c r="F751" s="62" t="s">
        <v>131</v>
      </c>
      <c r="G751" s="62">
        <v>700</v>
      </c>
      <c r="H751" s="139">
        <f>G751*E751</f>
        <v>2800</v>
      </c>
      <c r="I751" s="140"/>
      <c r="J751" s="217"/>
      <c r="K751" s="217"/>
      <c r="L751" s="217"/>
      <c r="M751" s="217"/>
      <c r="N751" s="217"/>
      <c r="O751" s="217"/>
      <c r="P751" s="217"/>
      <c r="Q751" s="217"/>
      <c r="R751" s="217"/>
      <c r="S751" s="217"/>
      <c r="T751" s="217"/>
      <c r="U751" s="217"/>
      <c r="V751" s="155"/>
      <c r="W751" s="155"/>
    </row>
    <row r="752" spans="1:23" s="156" customFormat="1" x14ac:dyDescent="0.25">
      <c r="A752" s="113">
        <v>745</v>
      </c>
      <c r="B752" s="204"/>
      <c r="C752" s="157" t="s">
        <v>826</v>
      </c>
      <c r="D752" s="62"/>
      <c r="E752" s="153">
        <v>1</v>
      </c>
      <c r="F752" s="62" t="s">
        <v>131</v>
      </c>
      <c r="G752" s="62">
        <v>1700</v>
      </c>
      <c r="H752" s="139">
        <f t="shared" ref="H752:H764" si="62">G752*E752</f>
        <v>1700</v>
      </c>
      <c r="I752" s="140"/>
      <c r="J752" s="217"/>
      <c r="K752" s="217"/>
      <c r="L752" s="217"/>
      <c r="M752" s="217"/>
      <c r="N752" s="217"/>
      <c r="O752" s="217"/>
      <c r="P752" s="217"/>
      <c r="Q752" s="217"/>
      <c r="R752" s="217"/>
      <c r="S752" s="217"/>
      <c r="T752" s="217"/>
      <c r="U752" s="217"/>
      <c r="V752" s="155"/>
      <c r="W752" s="155"/>
    </row>
    <row r="753" spans="1:23" s="156" customFormat="1" x14ac:dyDescent="0.25">
      <c r="A753" s="113">
        <v>746</v>
      </c>
      <c r="B753" s="204"/>
      <c r="C753" s="157" t="s">
        <v>382</v>
      </c>
      <c r="D753" s="62"/>
      <c r="E753" s="153">
        <v>2</v>
      </c>
      <c r="F753" s="62" t="s">
        <v>836</v>
      </c>
      <c r="G753" s="62">
        <v>150</v>
      </c>
      <c r="H753" s="139">
        <f t="shared" si="62"/>
        <v>300</v>
      </c>
      <c r="I753" s="140"/>
      <c r="J753" s="217"/>
      <c r="K753" s="217"/>
      <c r="L753" s="217"/>
      <c r="M753" s="217"/>
      <c r="N753" s="217"/>
      <c r="O753" s="217"/>
      <c r="P753" s="217"/>
      <c r="Q753" s="217"/>
      <c r="R753" s="217"/>
      <c r="S753" s="217"/>
      <c r="T753" s="217"/>
      <c r="U753" s="217"/>
      <c r="V753" s="155"/>
      <c r="W753" s="155"/>
    </row>
    <row r="754" spans="1:23" s="156" customFormat="1" x14ac:dyDescent="0.25">
      <c r="A754" s="113">
        <v>747</v>
      </c>
      <c r="B754" s="204"/>
      <c r="C754" s="157" t="s">
        <v>827</v>
      </c>
      <c r="D754" s="62"/>
      <c r="E754" s="153">
        <v>1</v>
      </c>
      <c r="F754" s="62" t="s">
        <v>837</v>
      </c>
      <c r="G754" s="62">
        <v>250</v>
      </c>
      <c r="H754" s="139">
        <f t="shared" si="62"/>
        <v>250</v>
      </c>
      <c r="I754" s="140"/>
      <c r="J754" s="217"/>
      <c r="K754" s="217"/>
      <c r="L754" s="217"/>
      <c r="M754" s="217"/>
      <c r="N754" s="217"/>
      <c r="O754" s="217"/>
      <c r="P754" s="217"/>
      <c r="Q754" s="217"/>
      <c r="R754" s="217"/>
      <c r="S754" s="217"/>
      <c r="T754" s="217"/>
      <c r="U754" s="217"/>
      <c r="V754" s="155"/>
      <c r="W754" s="155"/>
    </row>
    <row r="755" spans="1:23" s="156" customFormat="1" x14ac:dyDescent="0.25">
      <c r="A755" s="113">
        <v>748</v>
      </c>
      <c r="B755" s="204"/>
      <c r="C755" s="157" t="s">
        <v>828</v>
      </c>
      <c r="D755" s="62"/>
      <c r="E755" s="153">
        <v>8</v>
      </c>
      <c r="F755" s="62" t="s">
        <v>129</v>
      </c>
      <c r="G755" s="62">
        <v>280</v>
      </c>
      <c r="H755" s="139">
        <f t="shared" si="62"/>
        <v>2240</v>
      </c>
      <c r="I755" s="140"/>
      <c r="J755" s="217"/>
      <c r="K755" s="217"/>
      <c r="L755" s="217"/>
      <c r="M755" s="217"/>
      <c r="N755" s="217"/>
      <c r="O755" s="217"/>
      <c r="P755" s="217"/>
      <c r="Q755" s="217"/>
      <c r="R755" s="217"/>
      <c r="S755" s="217"/>
      <c r="T755" s="217"/>
      <c r="U755" s="217"/>
      <c r="V755" s="155"/>
      <c r="W755" s="155"/>
    </row>
    <row r="756" spans="1:23" s="156" customFormat="1" x14ac:dyDescent="0.25">
      <c r="A756" s="113">
        <v>749</v>
      </c>
      <c r="B756" s="204"/>
      <c r="C756" s="157" t="s">
        <v>797</v>
      </c>
      <c r="D756" s="62"/>
      <c r="E756" s="153">
        <v>8</v>
      </c>
      <c r="F756" s="62" t="s">
        <v>129</v>
      </c>
      <c r="G756" s="62">
        <v>25</v>
      </c>
      <c r="H756" s="139">
        <f t="shared" si="62"/>
        <v>200</v>
      </c>
      <c r="I756" s="140"/>
      <c r="J756" s="217"/>
      <c r="K756" s="217"/>
      <c r="L756" s="217"/>
      <c r="M756" s="217"/>
      <c r="N756" s="217"/>
      <c r="O756" s="217"/>
      <c r="P756" s="217"/>
      <c r="Q756" s="217"/>
      <c r="R756" s="217"/>
      <c r="S756" s="217"/>
      <c r="T756" s="217"/>
      <c r="U756" s="217"/>
      <c r="V756" s="155"/>
      <c r="W756" s="155"/>
    </row>
    <row r="757" spans="1:23" s="156" customFormat="1" x14ac:dyDescent="0.25">
      <c r="A757" s="113">
        <v>750</v>
      </c>
      <c r="B757" s="204"/>
      <c r="C757" s="157" t="s">
        <v>829</v>
      </c>
      <c r="D757" s="62"/>
      <c r="E757" s="153">
        <v>1</v>
      </c>
      <c r="F757" s="62" t="s">
        <v>129</v>
      </c>
      <c r="G757" s="62">
        <v>120</v>
      </c>
      <c r="H757" s="139">
        <f t="shared" si="62"/>
        <v>120</v>
      </c>
      <c r="I757" s="140"/>
      <c r="J757" s="217"/>
      <c r="K757" s="217"/>
      <c r="L757" s="217"/>
      <c r="M757" s="217"/>
      <c r="N757" s="217"/>
      <c r="O757" s="217"/>
      <c r="P757" s="217"/>
      <c r="Q757" s="217"/>
      <c r="R757" s="217"/>
      <c r="S757" s="217"/>
      <c r="T757" s="217"/>
      <c r="U757" s="217"/>
      <c r="V757" s="155"/>
      <c r="W757" s="155"/>
    </row>
    <row r="758" spans="1:23" s="156" customFormat="1" x14ac:dyDescent="0.25">
      <c r="A758" s="113">
        <v>751</v>
      </c>
      <c r="B758" s="204"/>
      <c r="C758" s="157" t="s">
        <v>830</v>
      </c>
      <c r="D758" s="62"/>
      <c r="E758" s="153">
        <v>1</v>
      </c>
      <c r="F758" s="62" t="s">
        <v>129</v>
      </c>
      <c r="G758" s="62">
        <v>180</v>
      </c>
      <c r="H758" s="139">
        <f t="shared" si="62"/>
        <v>180</v>
      </c>
      <c r="I758" s="140"/>
      <c r="J758" s="217"/>
      <c r="K758" s="217"/>
      <c r="L758" s="217"/>
      <c r="M758" s="217"/>
      <c r="N758" s="217"/>
      <c r="O758" s="217"/>
      <c r="P758" s="217"/>
      <c r="Q758" s="217"/>
      <c r="R758" s="217"/>
      <c r="S758" s="217"/>
      <c r="T758" s="217"/>
      <c r="U758" s="217"/>
      <c r="V758" s="155"/>
      <c r="W758" s="155"/>
    </row>
    <row r="759" spans="1:23" s="156" customFormat="1" x14ac:dyDescent="0.25">
      <c r="A759" s="113">
        <v>752</v>
      </c>
      <c r="B759" s="204"/>
      <c r="C759" s="157" t="s">
        <v>831</v>
      </c>
      <c r="D759" s="62"/>
      <c r="E759" s="153">
        <v>1</v>
      </c>
      <c r="F759" s="62" t="s">
        <v>837</v>
      </c>
      <c r="G759" s="62">
        <v>120</v>
      </c>
      <c r="H759" s="139">
        <f t="shared" si="62"/>
        <v>120</v>
      </c>
      <c r="I759" s="140"/>
      <c r="J759" s="217"/>
      <c r="K759" s="217"/>
      <c r="L759" s="217"/>
      <c r="M759" s="217"/>
      <c r="N759" s="217"/>
      <c r="O759" s="217"/>
      <c r="P759" s="217"/>
      <c r="Q759" s="217"/>
      <c r="R759" s="217"/>
      <c r="S759" s="217"/>
      <c r="T759" s="217"/>
      <c r="U759" s="217"/>
      <c r="V759" s="155"/>
      <c r="W759" s="155"/>
    </row>
    <row r="760" spans="1:23" s="156" customFormat="1" x14ac:dyDescent="0.25">
      <c r="A760" s="113">
        <v>753</v>
      </c>
      <c r="B760" s="204"/>
      <c r="C760" s="157" t="s">
        <v>805</v>
      </c>
      <c r="D760" s="62"/>
      <c r="E760" s="153">
        <v>1</v>
      </c>
      <c r="F760" s="62" t="s">
        <v>129</v>
      </c>
      <c r="G760" s="62">
        <v>100</v>
      </c>
      <c r="H760" s="139">
        <f t="shared" si="62"/>
        <v>100</v>
      </c>
      <c r="I760" s="140"/>
      <c r="J760" s="217"/>
      <c r="K760" s="217"/>
      <c r="L760" s="217"/>
      <c r="M760" s="217"/>
      <c r="N760" s="217"/>
      <c r="O760" s="217"/>
      <c r="P760" s="217"/>
      <c r="Q760" s="217"/>
      <c r="R760" s="217"/>
      <c r="S760" s="217"/>
      <c r="T760" s="217"/>
      <c r="U760" s="217"/>
      <c r="V760" s="155"/>
      <c r="W760" s="155"/>
    </row>
    <row r="761" spans="1:23" s="156" customFormat="1" x14ac:dyDescent="0.25">
      <c r="A761" s="113">
        <v>754</v>
      </c>
      <c r="B761" s="204"/>
      <c r="C761" s="157" t="s">
        <v>832</v>
      </c>
      <c r="D761" s="62"/>
      <c r="E761" s="153">
        <v>1</v>
      </c>
      <c r="F761" s="62" t="s">
        <v>837</v>
      </c>
      <c r="G761" s="62">
        <v>70</v>
      </c>
      <c r="H761" s="139">
        <f t="shared" si="62"/>
        <v>70</v>
      </c>
      <c r="I761" s="140"/>
      <c r="J761" s="217"/>
      <c r="K761" s="217"/>
      <c r="L761" s="217"/>
      <c r="M761" s="217"/>
      <c r="N761" s="217"/>
      <c r="O761" s="217"/>
      <c r="P761" s="217"/>
      <c r="Q761" s="217"/>
      <c r="R761" s="217"/>
      <c r="S761" s="217"/>
      <c r="T761" s="217"/>
      <c r="U761" s="217"/>
      <c r="V761" s="155"/>
      <c r="W761" s="155"/>
    </row>
    <row r="762" spans="1:23" s="156" customFormat="1" x14ac:dyDescent="0.25">
      <c r="A762" s="113">
        <v>755</v>
      </c>
      <c r="B762" s="204"/>
      <c r="C762" s="157" t="s">
        <v>833</v>
      </c>
      <c r="D762" s="62"/>
      <c r="E762" s="153">
        <v>2</v>
      </c>
      <c r="F762" s="62" t="s">
        <v>129</v>
      </c>
      <c r="G762" s="62">
        <v>68</v>
      </c>
      <c r="H762" s="139">
        <f t="shared" si="62"/>
        <v>136</v>
      </c>
      <c r="I762" s="140"/>
      <c r="J762" s="217"/>
      <c r="K762" s="217"/>
      <c r="L762" s="217"/>
      <c r="M762" s="217"/>
      <c r="N762" s="217"/>
      <c r="O762" s="217"/>
      <c r="P762" s="217"/>
      <c r="Q762" s="217"/>
      <c r="R762" s="217"/>
      <c r="S762" s="217"/>
      <c r="T762" s="217"/>
      <c r="U762" s="217"/>
      <c r="V762" s="155"/>
      <c r="W762" s="155"/>
    </row>
    <row r="763" spans="1:23" s="156" customFormat="1" x14ac:dyDescent="0.25">
      <c r="A763" s="113">
        <v>756</v>
      </c>
      <c r="B763" s="204"/>
      <c r="C763" s="157" t="s">
        <v>834</v>
      </c>
      <c r="D763" s="62"/>
      <c r="E763" s="153">
        <v>2</v>
      </c>
      <c r="F763" s="62" t="s">
        <v>129</v>
      </c>
      <c r="G763" s="62">
        <v>4</v>
      </c>
      <c r="H763" s="139">
        <f t="shared" si="62"/>
        <v>8</v>
      </c>
      <c r="I763" s="140"/>
      <c r="J763" s="217"/>
      <c r="K763" s="217"/>
      <c r="L763" s="217"/>
      <c r="M763" s="217"/>
      <c r="N763" s="217"/>
      <c r="O763" s="217"/>
      <c r="P763" s="217"/>
      <c r="Q763" s="217"/>
      <c r="R763" s="217"/>
      <c r="S763" s="217"/>
      <c r="T763" s="217"/>
      <c r="U763" s="217"/>
      <c r="V763" s="155"/>
      <c r="W763" s="155"/>
    </row>
    <row r="764" spans="1:23" s="156" customFormat="1" x14ac:dyDescent="0.25">
      <c r="A764" s="113">
        <v>757</v>
      </c>
      <c r="B764" s="204"/>
      <c r="C764" s="157" t="s">
        <v>835</v>
      </c>
      <c r="D764" s="62"/>
      <c r="E764" s="153">
        <v>2</v>
      </c>
      <c r="F764" s="62" t="s">
        <v>373</v>
      </c>
      <c r="G764" s="62">
        <v>16</v>
      </c>
      <c r="H764" s="139">
        <f t="shared" si="62"/>
        <v>32</v>
      </c>
      <c r="I764" s="140"/>
      <c r="J764" s="217"/>
      <c r="K764" s="217"/>
      <c r="L764" s="217"/>
      <c r="M764" s="217"/>
      <c r="N764" s="217"/>
      <c r="O764" s="217"/>
      <c r="P764" s="217"/>
      <c r="Q764" s="217"/>
      <c r="R764" s="217"/>
      <c r="S764" s="217"/>
      <c r="T764" s="217"/>
      <c r="U764" s="217"/>
      <c r="V764" s="155"/>
      <c r="W764" s="155"/>
    </row>
    <row r="765" spans="1:23" s="156" customFormat="1" x14ac:dyDescent="0.25">
      <c r="A765" s="113">
        <v>758</v>
      </c>
      <c r="B765" s="204"/>
      <c r="C765" s="157" t="s">
        <v>139</v>
      </c>
      <c r="D765" s="62"/>
      <c r="E765" s="153">
        <v>20</v>
      </c>
      <c r="F765" s="62" t="s">
        <v>135</v>
      </c>
      <c r="G765" s="62">
        <v>150</v>
      </c>
      <c r="H765" s="139">
        <f>G765*E765*15</f>
        <v>45000</v>
      </c>
      <c r="I765" s="140"/>
      <c r="J765" s="217"/>
      <c r="K765" s="217"/>
      <c r="L765" s="217"/>
      <c r="M765" s="217"/>
      <c r="N765" s="217"/>
      <c r="O765" s="217"/>
      <c r="P765" s="217"/>
      <c r="Q765" s="217"/>
      <c r="R765" s="217"/>
      <c r="S765" s="217"/>
      <c r="T765" s="217"/>
      <c r="U765" s="217"/>
      <c r="V765" s="155"/>
      <c r="W765" s="155"/>
    </row>
    <row r="766" spans="1:23" s="156" customFormat="1" x14ac:dyDescent="0.25">
      <c r="A766" s="113">
        <v>759</v>
      </c>
      <c r="B766" s="204"/>
      <c r="C766" s="157" t="s">
        <v>128</v>
      </c>
      <c r="D766" s="62"/>
      <c r="E766" s="153">
        <v>20</v>
      </c>
      <c r="F766" s="62" t="s">
        <v>135</v>
      </c>
      <c r="G766" s="62">
        <v>120</v>
      </c>
      <c r="H766" s="139">
        <f t="shared" ref="H766:H769" si="63">G766*E766*15</f>
        <v>36000</v>
      </c>
      <c r="I766" s="140"/>
      <c r="J766" s="217"/>
      <c r="K766" s="217"/>
      <c r="L766" s="217"/>
      <c r="M766" s="217"/>
      <c r="N766" s="217"/>
      <c r="O766" s="217"/>
      <c r="P766" s="217"/>
      <c r="Q766" s="217"/>
      <c r="R766" s="217"/>
      <c r="S766" s="217"/>
      <c r="T766" s="217"/>
      <c r="U766" s="217"/>
      <c r="V766" s="155"/>
      <c r="W766" s="155"/>
    </row>
    <row r="767" spans="1:23" s="156" customFormat="1" x14ac:dyDescent="0.25">
      <c r="A767" s="113">
        <v>760</v>
      </c>
      <c r="B767" s="204"/>
      <c r="C767" s="157" t="s">
        <v>121</v>
      </c>
      <c r="D767" s="62"/>
      <c r="E767" s="153">
        <v>20</v>
      </c>
      <c r="F767" s="62" t="s">
        <v>135</v>
      </c>
      <c r="G767" s="62">
        <v>180</v>
      </c>
      <c r="H767" s="139">
        <f t="shared" si="63"/>
        <v>54000</v>
      </c>
      <c r="I767" s="140"/>
      <c r="J767" s="217"/>
      <c r="K767" s="217"/>
      <c r="L767" s="217"/>
      <c r="M767" s="217"/>
      <c r="N767" s="217"/>
      <c r="O767" s="217"/>
      <c r="P767" s="217"/>
      <c r="Q767" s="217"/>
      <c r="R767" s="217"/>
      <c r="S767" s="217"/>
      <c r="T767" s="217"/>
      <c r="U767" s="217"/>
      <c r="V767" s="155"/>
      <c r="W767" s="155"/>
    </row>
    <row r="768" spans="1:23" s="156" customFormat="1" x14ac:dyDescent="0.25">
      <c r="A768" s="113">
        <v>761</v>
      </c>
      <c r="B768" s="204"/>
      <c r="C768" s="157" t="s">
        <v>122</v>
      </c>
      <c r="D768" s="62"/>
      <c r="E768" s="153">
        <v>20</v>
      </c>
      <c r="F768" s="62" t="s">
        <v>135</v>
      </c>
      <c r="G768" s="62">
        <v>150</v>
      </c>
      <c r="H768" s="139">
        <f t="shared" si="63"/>
        <v>45000</v>
      </c>
      <c r="I768" s="140"/>
      <c r="J768" s="217"/>
      <c r="K768" s="217"/>
      <c r="L768" s="217"/>
      <c r="M768" s="217"/>
      <c r="N768" s="217"/>
      <c r="O768" s="217"/>
      <c r="P768" s="217"/>
      <c r="Q768" s="217"/>
      <c r="R768" s="217"/>
      <c r="S768" s="217"/>
      <c r="T768" s="217"/>
      <c r="U768" s="217"/>
      <c r="V768" s="155"/>
      <c r="W768" s="155"/>
    </row>
    <row r="769" spans="1:23" s="156" customFormat="1" x14ac:dyDescent="0.25">
      <c r="A769" s="113">
        <v>762</v>
      </c>
      <c r="B769" s="204"/>
      <c r="C769" s="157" t="s">
        <v>140</v>
      </c>
      <c r="D769" s="62"/>
      <c r="E769" s="153">
        <v>20</v>
      </c>
      <c r="F769" s="62" t="s">
        <v>135</v>
      </c>
      <c r="G769" s="62">
        <v>220</v>
      </c>
      <c r="H769" s="139">
        <f t="shared" si="63"/>
        <v>66000</v>
      </c>
      <c r="I769" s="140"/>
      <c r="J769" s="217"/>
      <c r="K769" s="217"/>
      <c r="L769" s="217"/>
      <c r="M769" s="217"/>
      <c r="N769" s="217"/>
      <c r="O769" s="217"/>
      <c r="P769" s="217"/>
      <c r="Q769" s="217"/>
      <c r="R769" s="217"/>
      <c r="S769" s="217"/>
      <c r="T769" s="217"/>
      <c r="U769" s="217"/>
      <c r="V769" s="155"/>
      <c r="W769" s="155"/>
    </row>
    <row r="770" spans="1:23" s="156" customFormat="1" ht="25.5" x14ac:dyDescent="0.25">
      <c r="A770" s="113">
        <v>763</v>
      </c>
      <c r="B770" s="163" t="s">
        <v>708</v>
      </c>
      <c r="C770" s="158" t="s">
        <v>817</v>
      </c>
      <c r="D770" s="160" t="s">
        <v>541</v>
      </c>
      <c r="E770" s="159">
        <v>12</v>
      </c>
      <c r="F770" s="160"/>
      <c r="G770" s="160">
        <f>SUM(H771:H783)</f>
        <v>45833</v>
      </c>
      <c r="H770" s="161">
        <f>G770*E770</f>
        <v>549996</v>
      </c>
      <c r="I770" s="165" t="s">
        <v>40</v>
      </c>
      <c r="J770" s="216"/>
      <c r="K770" s="206">
        <v>12</v>
      </c>
      <c r="L770" s="216"/>
      <c r="M770" s="206"/>
      <c r="N770" s="216"/>
      <c r="O770" s="216"/>
      <c r="P770" s="206"/>
      <c r="Q770" s="216"/>
      <c r="R770" s="216"/>
      <c r="S770" s="206"/>
      <c r="T770" s="216"/>
      <c r="U770" s="216"/>
      <c r="V770" s="155"/>
      <c r="W770" s="155"/>
    </row>
    <row r="771" spans="1:23" s="156" customFormat="1" x14ac:dyDescent="0.25">
      <c r="A771" s="113">
        <v>764</v>
      </c>
      <c r="B771" s="204"/>
      <c r="C771" s="157" t="s">
        <v>839</v>
      </c>
      <c r="D771" s="62"/>
      <c r="E771" s="153">
        <v>1</v>
      </c>
      <c r="F771" s="62" t="s">
        <v>131</v>
      </c>
      <c r="G771" s="62">
        <v>8153</v>
      </c>
      <c r="H771" s="139">
        <f>G771*E771</f>
        <v>8153</v>
      </c>
      <c r="I771" s="140"/>
      <c r="J771" s="217"/>
      <c r="K771" s="217"/>
      <c r="L771" s="217"/>
      <c r="M771" s="217"/>
      <c r="N771" s="217"/>
      <c r="O771" s="217"/>
      <c r="P771" s="217"/>
      <c r="Q771" s="217"/>
      <c r="R771" s="217"/>
      <c r="S771" s="217"/>
      <c r="T771" s="217"/>
      <c r="U771" s="217"/>
      <c r="V771" s="155"/>
      <c r="W771" s="155"/>
    </row>
    <row r="772" spans="1:23" s="156" customFormat="1" x14ac:dyDescent="0.25">
      <c r="A772" s="113">
        <v>765</v>
      </c>
      <c r="B772" s="204"/>
      <c r="C772" s="157" t="s">
        <v>840</v>
      </c>
      <c r="D772" s="62"/>
      <c r="E772" s="153">
        <v>10</v>
      </c>
      <c r="F772" s="62" t="s">
        <v>129</v>
      </c>
      <c r="G772" s="62">
        <v>60</v>
      </c>
      <c r="H772" s="139">
        <f t="shared" ref="H772:H783" si="64">G772*E772</f>
        <v>600</v>
      </c>
      <c r="I772" s="140"/>
      <c r="J772" s="217"/>
      <c r="K772" s="217"/>
      <c r="L772" s="217"/>
      <c r="M772" s="217"/>
      <c r="N772" s="217"/>
      <c r="O772" s="217"/>
      <c r="P772" s="217"/>
      <c r="Q772" s="217"/>
      <c r="R772" s="217"/>
      <c r="S772" s="217"/>
      <c r="T772" s="217"/>
      <c r="U772" s="217"/>
      <c r="V772" s="155"/>
      <c r="W772" s="155"/>
    </row>
    <row r="773" spans="1:23" s="156" customFormat="1" x14ac:dyDescent="0.25">
      <c r="A773" s="113">
        <v>766</v>
      </c>
      <c r="B773" s="204"/>
      <c r="C773" s="157" t="s">
        <v>841</v>
      </c>
      <c r="D773" s="62"/>
      <c r="E773" s="153">
        <v>10</v>
      </c>
      <c r="F773" s="62" t="s">
        <v>625</v>
      </c>
      <c r="G773" s="62">
        <v>273</v>
      </c>
      <c r="H773" s="139">
        <f t="shared" si="64"/>
        <v>2730</v>
      </c>
      <c r="I773" s="140"/>
      <c r="J773" s="217"/>
      <c r="K773" s="217"/>
      <c r="L773" s="217"/>
      <c r="M773" s="217"/>
      <c r="N773" s="217"/>
      <c r="O773" s="217"/>
      <c r="P773" s="217"/>
      <c r="Q773" s="217"/>
      <c r="R773" s="217"/>
      <c r="S773" s="217"/>
      <c r="T773" s="217"/>
      <c r="U773" s="217"/>
      <c r="V773" s="155"/>
      <c r="W773" s="155"/>
    </row>
    <row r="774" spans="1:23" s="156" customFormat="1" x14ac:dyDescent="0.25">
      <c r="A774" s="113">
        <v>767</v>
      </c>
      <c r="B774" s="204"/>
      <c r="C774" s="157" t="s">
        <v>842</v>
      </c>
      <c r="D774" s="62"/>
      <c r="E774" s="153">
        <v>30</v>
      </c>
      <c r="F774" s="62" t="s">
        <v>133</v>
      </c>
      <c r="G774" s="62">
        <v>5</v>
      </c>
      <c r="H774" s="139">
        <f t="shared" si="64"/>
        <v>150</v>
      </c>
      <c r="I774" s="140"/>
      <c r="J774" s="217"/>
      <c r="K774" s="217"/>
      <c r="L774" s="217"/>
      <c r="M774" s="217"/>
      <c r="N774" s="217"/>
      <c r="O774" s="217"/>
      <c r="P774" s="217"/>
      <c r="Q774" s="217"/>
      <c r="R774" s="217"/>
      <c r="S774" s="217"/>
      <c r="T774" s="217"/>
      <c r="U774" s="217"/>
      <c r="V774" s="155"/>
      <c r="W774" s="155"/>
    </row>
    <row r="775" spans="1:23" s="156" customFormat="1" x14ac:dyDescent="0.25">
      <c r="A775" s="113">
        <v>768</v>
      </c>
      <c r="B775" s="204"/>
      <c r="C775" s="157" t="s">
        <v>843</v>
      </c>
      <c r="D775" s="62"/>
      <c r="E775" s="153">
        <v>20</v>
      </c>
      <c r="F775" s="62" t="s">
        <v>129</v>
      </c>
      <c r="G775" s="62">
        <v>45</v>
      </c>
      <c r="H775" s="139">
        <f t="shared" si="64"/>
        <v>900</v>
      </c>
      <c r="I775" s="140"/>
      <c r="J775" s="217"/>
      <c r="K775" s="217"/>
      <c r="L775" s="217"/>
      <c r="M775" s="217"/>
      <c r="N775" s="217"/>
      <c r="O775" s="217"/>
      <c r="P775" s="217"/>
      <c r="Q775" s="217"/>
      <c r="R775" s="217"/>
      <c r="S775" s="217"/>
      <c r="T775" s="217"/>
      <c r="U775" s="217"/>
      <c r="V775" s="155"/>
      <c r="W775" s="155"/>
    </row>
    <row r="776" spans="1:23" s="156" customFormat="1" x14ac:dyDescent="0.25">
      <c r="A776" s="113">
        <v>769</v>
      </c>
      <c r="B776" s="204"/>
      <c r="C776" s="157" t="s">
        <v>844</v>
      </c>
      <c r="D776" s="62"/>
      <c r="E776" s="153">
        <v>8</v>
      </c>
      <c r="F776" s="62" t="s">
        <v>129</v>
      </c>
      <c r="G776" s="62">
        <v>700</v>
      </c>
      <c r="H776" s="139">
        <f t="shared" si="64"/>
        <v>5600</v>
      </c>
      <c r="I776" s="140"/>
      <c r="J776" s="217"/>
      <c r="K776" s="217"/>
      <c r="L776" s="217"/>
      <c r="M776" s="217"/>
      <c r="N776" s="217"/>
      <c r="O776" s="217"/>
      <c r="P776" s="217"/>
      <c r="Q776" s="217"/>
      <c r="R776" s="217"/>
      <c r="S776" s="217"/>
      <c r="T776" s="217"/>
      <c r="U776" s="217"/>
      <c r="V776" s="155"/>
      <c r="W776" s="155"/>
    </row>
    <row r="777" spans="1:23" s="156" customFormat="1" x14ac:dyDescent="0.25">
      <c r="A777" s="113">
        <v>770</v>
      </c>
      <c r="B777" s="204"/>
      <c r="C777" s="157" t="s">
        <v>166</v>
      </c>
      <c r="D777" s="62"/>
      <c r="E777" s="153">
        <v>30</v>
      </c>
      <c r="F777" s="62" t="s">
        <v>129</v>
      </c>
      <c r="G777" s="62">
        <v>15</v>
      </c>
      <c r="H777" s="139">
        <f t="shared" si="64"/>
        <v>450</v>
      </c>
      <c r="I777" s="140"/>
      <c r="J777" s="217"/>
      <c r="K777" s="217"/>
      <c r="L777" s="217"/>
      <c r="M777" s="217"/>
      <c r="N777" s="217"/>
      <c r="O777" s="217"/>
      <c r="P777" s="217"/>
      <c r="Q777" s="217"/>
      <c r="R777" s="217"/>
      <c r="S777" s="217"/>
      <c r="T777" s="217"/>
      <c r="U777" s="217"/>
      <c r="V777" s="155"/>
      <c r="W777" s="155"/>
    </row>
    <row r="778" spans="1:23" s="156" customFormat="1" x14ac:dyDescent="0.25">
      <c r="A778" s="113">
        <v>771</v>
      </c>
      <c r="B778" s="204"/>
      <c r="C778" s="157" t="s">
        <v>845</v>
      </c>
      <c r="D778" s="62"/>
      <c r="E778" s="153">
        <v>30</v>
      </c>
      <c r="F778" s="62" t="s">
        <v>129</v>
      </c>
      <c r="G778" s="62">
        <v>10</v>
      </c>
      <c r="H778" s="139">
        <f t="shared" si="64"/>
        <v>300</v>
      </c>
      <c r="I778" s="140"/>
      <c r="J778" s="217"/>
      <c r="K778" s="217"/>
      <c r="L778" s="217"/>
      <c r="M778" s="217"/>
      <c r="N778" s="217"/>
      <c r="O778" s="217"/>
      <c r="P778" s="217"/>
      <c r="Q778" s="217"/>
      <c r="R778" s="217"/>
      <c r="S778" s="217"/>
      <c r="T778" s="217"/>
      <c r="U778" s="217"/>
      <c r="V778" s="155"/>
      <c r="W778" s="155"/>
    </row>
    <row r="779" spans="1:23" s="156" customFormat="1" x14ac:dyDescent="0.25">
      <c r="A779" s="113">
        <v>772</v>
      </c>
      <c r="B779" s="204"/>
      <c r="C779" s="157" t="s">
        <v>846</v>
      </c>
      <c r="D779" s="62"/>
      <c r="E779" s="153">
        <v>30</v>
      </c>
      <c r="F779" s="62" t="s">
        <v>129</v>
      </c>
      <c r="G779" s="62">
        <v>10</v>
      </c>
      <c r="H779" s="139">
        <f t="shared" si="64"/>
        <v>300</v>
      </c>
      <c r="I779" s="140"/>
      <c r="J779" s="217"/>
      <c r="K779" s="217"/>
      <c r="L779" s="217"/>
      <c r="M779" s="217"/>
      <c r="N779" s="217"/>
      <c r="O779" s="217"/>
      <c r="P779" s="217"/>
      <c r="Q779" s="217"/>
      <c r="R779" s="217"/>
      <c r="S779" s="217"/>
      <c r="T779" s="217"/>
      <c r="U779" s="217"/>
      <c r="V779" s="155"/>
      <c r="W779" s="155"/>
    </row>
    <row r="780" spans="1:23" s="156" customFormat="1" x14ac:dyDescent="0.25">
      <c r="A780" s="113">
        <v>773</v>
      </c>
      <c r="B780" s="204"/>
      <c r="C780" s="157" t="s">
        <v>847</v>
      </c>
      <c r="D780" s="62"/>
      <c r="E780" s="153">
        <v>30</v>
      </c>
      <c r="F780" s="62" t="s">
        <v>129</v>
      </c>
      <c r="G780" s="62">
        <v>10</v>
      </c>
      <c r="H780" s="139">
        <f t="shared" si="64"/>
        <v>300</v>
      </c>
      <c r="I780" s="140"/>
      <c r="J780" s="217"/>
      <c r="K780" s="217"/>
      <c r="L780" s="217"/>
      <c r="M780" s="217"/>
      <c r="N780" s="217"/>
      <c r="O780" s="217"/>
      <c r="P780" s="217"/>
      <c r="Q780" s="217"/>
      <c r="R780" s="217"/>
      <c r="S780" s="217"/>
      <c r="T780" s="217"/>
      <c r="U780" s="217"/>
      <c r="V780" s="155"/>
      <c r="W780" s="155"/>
    </row>
    <row r="781" spans="1:23" s="156" customFormat="1" x14ac:dyDescent="0.25">
      <c r="A781" s="113">
        <v>774</v>
      </c>
      <c r="B781" s="204"/>
      <c r="C781" s="157" t="s">
        <v>848</v>
      </c>
      <c r="D781" s="62"/>
      <c r="E781" s="153">
        <v>30</v>
      </c>
      <c r="F781" s="62" t="s">
        <v>129</v>
      </c>
      <c r="G781" s="62">
        <v>45</v>
      </c>
      <c r="H781" s="139">
        <f t="shared" si="64"/>
        <v>1350</v>
      </c>
      <c r="I781" s="140"/>
      <c r="J781" s="217"/>
      <c r="K781" s="217"/>
      <c r="L781" s="217"/>
      <c r="M781" s="217"/>
      <c r="N781" s="217"/>
      <c r="O781" s="217"/>
      <c r="P781" s="217"/>
      <c r="Q781" s="217"/>
      <c r="R781" s="217"/>
      <c r="S781" s="217"/>
      <c r="T781" s="217"/>
      <c r="U781" s="217"/>
      <c r="V781" s="155"/>
      <c r="W781" s="155"/>
    </row>
    <row r="782" spans="1:23" s="156" customFormat="1" x14ac:dyDescent="0.25">
      <c r="A782" s="113">
        <v>775</v>
      </c>
      <c r="B782" s="204"/>
      <c r="C782" s="157" t="s">
        <v>849</v>
      </c>
      <c r="D782" s="62"/>
      <c r="E782" s="153">
        <v>2</v>
      </c>
      <c r="F782" s="62" t="s">
        <v>129</v>
      </c>
      <c r="G782" s="62">
        <v>500</v>
      </c>
      <c r="H782" s="139">
        <f>G782*E782*10</f>
        <v>10000</v>
      </c>
      <c r="I782" s="140"/>
      <c r="J782" s="217"/>
      <c r="K782" s="217"/>
      <c r="L782" s="217"/>
      <c r="M782" s="217"/>
      <c r="N782" s="217"/>
      <c r="O782" s="217"/>
      <c r="P782" s="217"/>
      <c r="Q782" s="217"/>
      <c r="R782" s="217"/>
      <c r="S782" s="217"/>
      <c r="T782" s="217"/>
      <c r="U782" s="217"/>
      <c r="V782" s="155"/>
      <c r="W782" s="155"/>
    </row>
    <row r="783" spans="1:23" s="156" customFormat="1" x14ac:dyDescent="0.25">
      <c r="A783" s="113">
        <v>776</v>
      </c>
      <c r="B783" s="204"/>
      <c r="C783" s="157" t="s">
        <v>850</v>
      </c>
      <c r="D783" s="62"/>
      <c r="E783" s="153">
        <v>3</v>
      </c>
      <c r="F783" s="62" t="s">
        <v>130</v>
      </c>
      <c r="G783" s="62">
        <v>5000</v>
      </c>
      <c r="H783" s="139">
        <f t="shared" si="64"/>
        <v>15000</v>
      </c>
      <c r="I783" s="140"/>
      <c r="J783" s="217"/>
      <c r="K783" s="217"/>
      <c r="L783" s="217"/>
      <c r="M783" s="217"/>
      <c r="N783" s="217"/>
      <c r="O783" s="217"/>
      <c r="P783" s="217"/>
      <c r="Q783" s="217"/>
      <c r="R783" s="217"/>
      <c r="S783" s="217"/>
      <c r="T783" s="217"/>
      <c r="U783" s="217"/>
      <c r="V783" s="155"/>
      <c r="W783" s="155"/>
    </row>
    <row r="784" spans="1:23" s="156" customFormat="1" x14ac:dyDescent="0.25">
      <c r="A784" s="113">
        <v>777</v>
      </c>
      <c r="B784" s="163" t="s">
        <v>708</v>
      </c>
      <c r="C784" s="158" t="s">
        <v>851</v>
      </c>
      <c r="D784" s="160" t="s">
        <v>541</v>
      </c>
      <c r="E784" s="159"/>
      <c r="F784" s="160"/>
      <c r="G784" s="160"/>
      <c r="H784" s="161">
        <f>H785+H801</f>
        <v>2750000</v>
      </c>
      <c r="I784" s="165" t="s">
        <v>40</v>
      </c>
      <c r="J784" s="216"/>
      <c r="K784" s="206">
        <v>12</v>
      </c>
      <c r="L784" s="216"/>
      <c r="M784" s="206"/>
      <c r="N784" s="216"/>
      <c r="O784" s="216"/>
      <c r="P784" s="206"/>
      <c r="Q784" s="216"/>
      <c r="R784" s="216"/>
      <c r="S784" s="206"/>
      <c r="T784" s="216"/>
      <c r="U784" s="216"/>
      <c r="V784" s="155"/>
      <c r="W784" s="155"/>
    </row>
    <row r="785" spans="1:23" s="156" customFormat="1" x14ac:dyDescent="0.25">
      <c r="A785" s="113">
        <v>778</v>
      </c>
      <c r="B785" s="204"/>
      <c r="C785" s="152" t="s">
        <v>852</v>
      </c>
      <c r="D785" s="62"/>
      <c r="E785" s="153">
        <v>11</v>
      </c>
      <c r="F785" s="62"/>
      <c r="G785" s="62">
        <f>SUM(H786:H800)</f>
        <v>229166</v>
      </c>
      <c r="H785" s="140">
        <f>G785*E785</f>
        <v>2520826</v>
      </c>
      <c r="I785" s="140"/>
      <c r="J785" s="217"/>
      <c r="K785" s="217"/>
      <c r="L785" s="217"/>
      <c r="M785" s="217"/>
      <c r="N785" s="217"/>
      <c r="O785" s="217"/>
      <c r="P785" s="217"/>
      <c r="Q785" s="217"/>
      <c r="R785" s="217"/>
      <c r="S785" s="217"/>
      <c r="T785" s="217"/>
      <c r="U785" s="217"/>
      <c r="V785" s="155"/>
      <c r="W785" s="155"/>
    </row>
    <row r="786" spans="1:23" s="156" customFormat="1" x14ac:dyDescent="0.25">
      <c r="A786" s="113">
        <v>779</v>
      </c>
      <c r="B786" s="204"/>
      <c r="C786" s="157" t="s">
        <v>853</v>
      </c>
      <c r="D786" s="62"/>
      <c r="E786" s="153">
        <v>6</v>
      </c>
      <c r="F786" s="62" t="s">
        <v>131</v>
      </c>
      <c r="G786" s="62">
        <v>13348</v>
      </c>
      <c r="H786" s="139">
        <f>G786*E786</f>
        <v>80088</v>
      </c>
      <c r="I786" s="140"/>
      <c r="J786" s="217"/>
      <c r="K786" s="217"/>
      <c r="L786" s="217"/>
      <c r="M786" s="217"/>
      <c r="N786" s="217"/>
      <c r="O786" s="217"/>
      <c r="P786" s="217"/>
      <c r="Q786" s="217"/>
      <c r="R786" s="217"/>
      <c r="S786" s="217"/>
      <c r="T786" s="217"/>
      <c r="U786" s="217"/>
      <c r="V786" s="155"/>
      <c r="W786" s="155"/>
    </row>
    <row r="787" spans="1:23" s="156" customFormat="1" x14ac:dyDescent="0.25">
      <c r="A787" s="113">
        <v>780</v>
      </c>
      <c r="B787" s="204"/>
      <c r="C787" s="157" t="s">
        <v>854</v>
      </c>
      <c r="D787" s="62"/>
      <c r="E787" s="153">
        <v>4</v>
      </c>
      <c r="F787" s="62" t="s">
        <v>131</v>
      </c>
      <c r="G787" s="62">
        <v>9900</v>
      </c>
      <c r="H787" s="139">
        <f t="shared" ref="H787:H800" si="65">G787*E787</f>
        <v>39600</v>
      </c>
      <c r="I787" s="140"/>
      <c r="J787" s="217"/>
      <c r="K787" s="217"/>
      <c r="L787" s="217"/>
      <c r="M787" s="217"/>
      <c r="N787" s="217"/>
      <c r="O787" s="217"/>
      <c r="P787" s="217"/>
      <c r="Q787" s="217"/>
      <c r="R787" s="217"/>
      <c r="S787" s="217"/>
      <c r="T787" s="217"/>
      <c r="U787" s="217"/>
      <c r="V787" s="155"/>
      <c r="W787" s="155"/>
    </row>
    <row r="788" spans="1:23" s="156" customFormat="1" x14ac:dyDescent="0.25">
      <c r="A788" s="113">
        <v>781</v>
      </c>
      <c r="B788" s="204"/>
      <c r="C788" s="157" t="s">
        <v>855</v>
      </c>
      <c r="D788" s="62"/>
      <c r="E788" s="153">
        <v>4</v>
      </c>
      <c r="F788" s="62" t="s">
        <v>309</v>
      </c>
      <c r="G788" s="62">
        <v>7920</v>
      </c>
      <c r="H788" s="139">
        <f t="shared" si="65"/>
        <v>31680</v>
      </c>
      <c r="I788" s="140"/>
      <c r="J788" s="217"/>
      <c r="K788" s="217"/>
      <c r="L788" s="217"/>
      <c r="M788" s="217"/>
      <c r="N788" s="217"/>
      <c r="O788" s="217"/>
      <c r="P788" s="217"/>
      <c r="Q788" s="217"/>
      <c r="R788" s="217"/>
      <c r="S788" s="217"/>
      <c r="T788" s="217"/>
      <c r="U788" s="217"/>
      <c r="V788" s="155"/>
      <c r="W788" s="155"/>
    </row>
    <row r="789" spans="1:23" s="156" customFormat="1" x14ac:dyDescent="0.25">
      <c r="A789" s="113">
        <v>782</v>
      </c>
      <c r="B789" s="204"/>
      <c r="C789" s="157" t="s">
        <v>856</v>
      </c>
      <c r="D789" s="62"/>
      <c r="E789" s="153">
        <v>2</v>
      </c>
      <c r="F789" s="62" t="s">
        <v>131</v>
      </c>
      <c r="G789" s="62">
        <v>6500</v>
      </c>
      <c r="H789" s="139">
        <f t="shared" si="65"/>
        <v>13000</v>
      </c>
      <c r="I789" s="140"/>
      <c r="J789" s="217"/>
      <c r="K789" s="217"/>
      <c r="L789" s="217"/>
      <c r="M789" s="217"/>
      <c r="N789" s="217"/>
      <c r="O789" s="217"/>
      <c r="P789" s="217"/>
      <c r="Q789" s="217"/>
      <c r="R789" s="217"/>
      <c r="S789" s="217"/>
      <c r="T789" s="217"/>
      <c r="U789" s="217"/>
      <c r="V789" s="155"/>
      <c r="W789" s="155"/>
    </row>
    <row r="790" spans="1:23" s="156" customFormat="1" x14ac:dyDescent="0.25">
      <c r="A790" s="113">
        <v>783</v>
      </c>
      <c r="B790" s="204"/>
      <c r="C790" s="157" t="s">
        <v>857</v>
      </c>
      <c r="D790" s="62"/>
      <c r="E790" s="153">
        <v>2</v>
      </c>
      <c r="F790" s="62" t="s">
        <v>534</v>
      </c>
      <c r="G790" s="62">
        <v>4600</v>
      </c>
      <c r="H790" s="139">
        <f t="shared" si="65"/>
        <v>9200</v>
      </c>
      <c r="I790" s="140"/>
      <c r="J790" s="217"/>
      <c r="K790" s="217"/>
      <c r="L790" s="217"/>
      <c r="M790" s="217"/>
      <c r="N790" s="217"/>
      <c r="O790" s="217"/>
      <c r="P790" s="217"/>
      <c r="Q790" s="217"/>
      <c r="R790" s="217"/>
      <c r="S790" s="217"/>
      <c r="T790" s="217"/>
      <c r="U790" s="217"/>
      <c r="V790" s="155"/>
      <c r="W790" s="155"/>
    </row>
    <row r="791" spans="1:23" s="156" customFormat="1" x14ac:dyDescent="0.25">
      <c r="A791" s="113">
        <v>784</v>
      </c>
      <c r="B791" s="204"/>
      <c r="C791" s="157" t="s">
        <v>858</v>
      </c>
      <c r="D791" s="62"/>
      <c r="E791" s="153">
        <v>4</v>
      </c>
      <c r="F791" s="62" t="s">
        <v>309</v>
      </c>
      <c r="G791" s="62">
        <v>2900</v>
      </c>
      <c r="H791" s="139">
        <f t="shared" si="65"/>
        <v>11600</v>
      </c>
      <c r="I791" s="140"/>
      <c r="J791" s="217"/>
      <c r="K791" s="217"/>
      <c r="L791" s="217"/>
      <c r="M791" s="217"/>
      <c r="N791" s="217"/>
      <c r="O791" s="217"/>
      <c r="P791" s="217"/>
      <c r="Q791" s="217"/>
      <c r="R791" s="217"/>
      <c r="S791" s="217"/>
      <c r="T791" s="217"/>
      <c r="U791" s="217"/>
      <c r="V791" s="155"/>
      <c r="W791" s="155"/>
    </row>
    <row r="792" spans="1:23" s="156" customFormat="1" x14ac:dyDescent="0.25">
      <c r="A792" s="113">
        <v>785</v>
      </c>
      <c r="B792" s="204"/>
      <c r="C792" s="157" t="s">
        <v>859</v>
      </c>
      <c r="D792" s="62"/>
      <c r="E792" s="153">
        <v>2</v>
      </c>
      <c r="F792" s="62" t="s">
        <v>309</v>
      </c>
      <c r="G792" s="62">
        <v>2509</v>
      </c>
      <c r="H792" s="139">
        <f t="shared" si="65"/>
        <v>5018</v>
      </c>
      <c r="I792" s="140"/>
      <c r="J792" s="217"/>
      <c r="K792" s="217"/>
      <c r="L792" s="217"/>
      <c r="M792" s="217"/>
      <c r="N792" s="217"/>
      <c r="O792" s="217"/>
      <c r="P792" s="217"/>
      <c r="Q792" s="217"/>
      <c r="R792" s="217"/>
      <c r="S792" s="217"/>
      <c r="T792" s="217"/>
      <c r="U792" s="217"/>
      <c r="V792" s="155"/>
      <c r="W792" s="155"/>
    </row>
    <row r="793" spans="1:23" s="156" customFormat="1" x14ac:dyDescent="0.25">
      <c r="A793" s="113">
        <v>786</v>
      </c>
      <c r="B793" s="204"/>
      <c r="C793" s="157" t="s">
        <v>860</v>
      </c>
      <c r="D793" s="62"/>
      <c r="E793" s="153">
        <v>4</v>
      </c>
      <c r="F793" s="62" t="s">
        <v>131</v>
      </c>
      <c r="G793" s="62">
        <v>2300</v>
      </c>
      <c r="H793" s="139">
        <f t="shared" si="65"/>
        <v>9200</v>
      </c>
      <c r="I793" s="140"/>
      <c r="J793" s="217"/>
      <c r="K793" s="217"/>
      <c r="L793" s="217"/>
      <c r="M793" s="217"/>
      <c r="N793" s="217"/>
      <c r="O793" s="217"/>
      <c r="P793" s="217"/>
      <c r="Q793" s="217"/>
      <c r="R793" s="217"/>
      <c r="S793" s="217"/>
      <c r="T793" s="217"/>
      <c r="U793" s="217"/>
      <c r="V793" s="155"/>
      <c r="W793" s="155"/>
    </row>
    <row r="794" spans="1:23" s="156" customFormat="1" x14ac:dyDescent="0.25">
      <c r="A794" s="113">
        <v>787</v>
      </c>
      <c r="B794" s="204"/>
      <c r="C794" s="157" t="s">
        <v>861</v>
      </c>
      <c r="D794" s="62"/>
      <c r="E794" s="153">
        <v>2</v>
      </c>
      <c r="F794" s="62" t="s">
        <v>131</v>
      </c>
      <c r="G794" s="62">
        <v>2150</v>
      </c>
      <c r="H794" s="139">
        <f t="shared" si="65"/>
        <v>4300</v>
      </c>
      <c r="I794" s="140"/>
      <c r="J794" s="217"/>
      <c r="K794" s="217"/>
      <c r="L794" s="217"/>
      <c r="M794" s="217"/>
      <c r="N794" s="217"/>
      <c r="O794" s="217"/>
      <c r="P794" s="217"/>
      <c r="Q794" s="217"/>
      <c r="R794" s="217"/>
      <c r="S794" s="217"/>
      <c r="T794" s="217"/>
      <c r="U794" s="217"/>
      <c r="V794" s="155"/>
      <c r="W794" s="155"/>
    </row>
    <row r="795" spans="1:23" s="156" customFormat="1" x14ac:dyDescent="0.25">
      <c r="A795" s="113">
        <v>788</v>
      </c>
      <c r="B795" s="204"/>
      <c r="C795" s="157" t="s">
        <v>862</v>
      </c>
      <c r="D795" s="62"/>
      <c r="E795" s="153">
        <v>2</v>
      </c>
      <c r="F795" s="62" t="s">
        <v>131</v>
      </c>
      <c r="G795" s="62">
        <v>2450</v>
      </c>
      <c r="H795" s="139">
        <f t="shared" si="65"/>
        <v>4900</v>
      </c>
      <c r="I795" s="140"/>
      <c r="J795" s="217"/>
      <c r="K795" s="217"/>
      <c r="L795" s="217"/>
      <c r="M795" s="217"/>
      <c r="N795" s="217"/>
      <c r="O795" s="217"/>
      <c r="P795" s="217"/>
      <c r="Q795" s="217"/>
      <c r="R795" s="217"/>
      <c r="S795" s="217"/>
      <c r="T795" s="217"/>
      <c r="U795" s="217"/>
      <c r="V795" s="155"/>
      <c r="W795" s="155"/>
    </row>
    <row r="796" spans="1:23" s="156" customFormat="1" x14ac:dyDescent="0.25">
      <c r="A796" s="113">
        <v>789</v>
      </c>
      <c r="B796" s="204"/>
      <c r="C796" s="157" t="s">
        <v>863</v>
      </c>
      <c r="D796" s="62"/>
      <c r="E796" s="153">
        <v>2</v>
      </c>
      <c r="F796" s="62" t="s">
        <v>868</v>
      </c>
      <c r="G796" s="62">
        <v>2100</v>
      </c>
      <c r="H796" s="139">
        <f t="shared" si="65"/>
        <v>4200</v>
      </c>
      <c r="I796" s="140"/>
      <c r="J796" s="217"/>
      <c r="K796" s="217"/>
      <c r="L796" s="217"/>
      <c r="M796" s="217"/>
      <c r="N796" s="217"/>
      <c r="O796" s="217"/>
      <c r="P796" s="217"/>
      <c r="Q796" s="217"/>
      <c r="R796" s="217"/>
      <c r="S796" s="217"/>
      <c r="T796" s="217"/>
      <c r="U796" s="217"/>
      <c r="V796" s="155"/>
      <c r="W796" s="155"/>
    </row>
    <row r="797" spans="1:23" s="156" customFormat="1" x14ac:dyDescent="0.25">
      <c r="A797" s="113">
        <v>790</v>
      </c>
      <c r="B797" s="204"/>
      <c r="C797" s="157" t="s">
        <v>864</v>
      </c>
      <c r="D797" s="62"/>
      <c r="E797" s="153">
        <v>2</v>
      </c>
      <c r="F797" s="62" t="s">
        <v>129</v>
      </c>
      <c r="G797" s="62">
        <v>1690</v>
      </c>
      <c r="H797" s="139">
        <f t="shared" si="65"/>
        <v>3380</v>
      </c>
      <c r="I797" s="140"/>
      <c r="J797" s="217"/>
      <c r="K797" s="217"/>
      <c r="L797" s="217"/>
      <c r="M797" s="217"/>
      <c r="N797" s="217"/>
      <c r="O797" s="217"/>
      <c r="P797" s="217"/>
      <c r="Q797" s="217"/>
      <c r="R797" s="217"/>
      <c r="S797" s="217"/>
      <c r="T797" s="217"/>
      <c r="U797" s="217"/>
      <c r="V797" s="155"/>
      <c r="W797" s="155"/>
    </row>
    <row r="798" spans="1:23" s="156" customFormat="1" x14ac:dyDescent="0.25">
      <c r="A798" s="113">
        <v>791</v>
      </c>
      <c r="B798" s="204"/>
      <c r="C798" s="157" t="s">
        <v>865</v>
      </c>
      <c r="D798" s="62"/>
      <c r="E798" s="153">
        <v>4</v>
      </c>
      <c r="F798" s="62" t="s">
        <v>309</v>
      </c>
      <c r="G798" s="62">
        <v>1600</v>
      </c>
      <c r="H798" s="139">
        <f t="shared" si="65"/>
        <v>6400</v>
      </c>
      <c r="I798" s="140"/>
      <c r="J798" s="217"/>
      <c r="K798" s="217"/>
      <c r="L798" s="217"/>
      <c r="M798" s="217"/>
      <c r="N798" s="217"/>
      <c r="O798" s="217"/>
      <c r="P798" s="217"/>
      <c r="Q798" s="217"/>
      <c r="R798" s="217"/>
      <c r="S798" s="217"/>
      <c r="T798" s="217"/>
      <c r="U798" s="217"/>
      <c r="V798" s="155"/>
      <c r="W798" s="155"/>
    </row>
    <row r="799" spans="1:23" s="156" customFormat="1" x14ac:dyDescent="0.25">
      <c r="A799" s="113">
        <v>792</v>
      </c>
      <c r="B799" s="204"/>
      <c r="C799" s="157" t="s">
        <v>866</v>
      </c>
      <c r="D799" s="62"/>
      <c r="E799" s="153">
        <v>3</v>
      </c>
      <c r="F799" s="62" t="s">
        <v>131</v>
      </c>
      <c r="G799" s="62">
        <v>1300</v>
      </c>
      <c r="H799" s="139">
        <f t="shared" si="65"/>
        <v>3900</v>
      </c>
      <c r="I799" s="140"/>
      <c r="J799" s="217"/>
      <c r="K799" s="217"/>
      <c r="L799" s="217"/>
      <c r="M799" s="217"/>
      <c r="N799" s="217"/>
      <c r="O799" s="217"/>
      <c r="P799" s="217"/>
      <c r="Q799" s="217"/>
      <c r="R799" s="217"/>
      <c r="S799" s="217"/>
      <c r="T799" s="217"/>
      <c r="U799" s="217"/>
      <c r="V799" s="155"/>
      <c r="W799" s="155"/>
    </row>
    <row r="800" spans="1:23" s="156" customFormat="1" x14ac:dyDescent="0.25">
      <c r="A800" s="113">
        <v>793</v>
      </c>
      <c r="B800" s="204"/>
      <c r="C800" s="157" t="s">
        <v>867</v>
      </c>
      <c r="D800" s="62"/>
      <c r="E800" s="153">
        <v>2</v>
      </c>
      <c r="F800" s="62" t="s">
        <v>131</v>
      </c>
      <c r="G800" s="62">
        <v>1350</v>
      </c>
      <c r="H800" s="139">
        <f t="shared" si="65"/>
        <v>2700</v>
      </c>
      <c r="I800" s="140"/>
      <c r="J800" s="217"/>
      <c r="K800" s="217"/>
      <c r="L800" s="217"/>
      <c r="M800" s="217"/>
      <c r="N800" s="217"/>
      <c r="O800" s="217"/>
      <c r="P800" s="217"/>
      <c r="Q800" s="217"/>
      <c r="R800" s="217"/>
      <c r="S800" s="217"/>
      <c r="T800" s="217"/>
      <c r="U800" s="217"/>
      <c r="V800" s="155"/>
      <c r="W800" s="155"/>
    </row>
    <row r="801" spans="1:23" s="156" customFormat="1" x14ac:dyDescent="0.25">
      <c r="A801" s="113">
        <v>794</v>
      </c>
      <c r="B801" s="204"/>
      <c r="C801" s="152" t="s">
        <v>869</v>
      </c>
      <c r="D801" s="62"/>
      <c r="E801" s="153"/>
      <c r="F801" s="62"/>
      <c r="G801" s="62"/>
      <c r="H801" s="140">
        <f>SUM(H802:H815)</f>
        <v>229174</v>
      </c>
      <c r="I801" s="140"/>
      <c r="J801" s="217"/>
      <c r="K801" s="217"/>
      <c r="L801" s="217"/>
      <c r="M801" s="217"/>
      <c r="N801" s="217"/>
      <c r="O801" s="217"/>
      <c r="P801" s="217"/>
      <c r="Q801" s="217"/>
      <c r="R801" s="217"/>
      <c r="S801" s="217"/>
      <c r="T801" s="217"/>
      <c r="U801" s="217"/>
      <c r="V801" s="155"/>
      <c r="W801" s="155"/>
    </row>
    <row r="802" spans="1:23" s="156" customFormat="1" x14ac:dyDescent="0.25">
      <c r="A802" s="113">
        <v>795</v>
      </c>
      <c r="B802" s="204"/>
      <c r="C802" s="157" t="s">
        <v>195</v>
      </c>
      <c r="D802" s="62"/>
      <c r="E802" s="153">
        <v>1</v>
      </c>
      <c r="F802" s="62" t="s">
        <v>309</v>
      </c>
      <c r="G802" s="62">
        <v>39375</v>
      </c>
      <c r="H802" s="139">
        <f>G802*E802</f>
        <v>39375</v>
      </c>
      <c r="I802" s="140"/>
      <c r="J802" s="217"/>
      <c r="K802" s="217"/>
      <c r="L802" s="217"/>
      <c r="M802" s="217"/>
      <c r="N802" s="217"/>
      <c r="O802" s="217"/>
      <c r="P802" s="217"/>
      <c r="Q802" s="217"/>
      <c r="R802" s="217"/>
      <c r="S802" s="217"/>
      <c r="T802" s="217"/>
      <c r="U802" s="217"/>
      <c r="V802" s="155"/>
      <c r="W802" s="155"/>
    </row>
    <row r="803" spans="1:23" s="156" customFormat="1" x14ac:dyDescent="0.25">
      <c r="A803" s="113">
        <v>796</v>
      </c>
      <c r="B803" s="204"/>
      <c r="C803" s="157" t="s">
        <v>870</v>
      </c>
      <c r="D803" s="62"/>
      <c r="E803" s="153">
        <v>7</v>
      </c>
      <c r="F803" s="62" t="s">
        <v>309</v>
      </c>
      <c r="G803" s="62">
        <v>7175</v>
      </c>
      <c r="H803" s="139">
        <f t="shared" ref="H803:H815" si="66">G803*E803</f>
        <v>50225</v>
      </c>
      <c r="I803" s="140"/>
      <c r="J803" s="217"/>
      <c r="K803" s="217"/>
      <c r="L803" s="217"/>
      <c r="M803" s="217"/>
      <c r="N803" s="217"/>
      <c r="O803" s="217"/>
      <c r="P803" s="217"/>
      <c r="Q803" s="217"/>
      <c r="R803" s="217"/>
      <c r="S803" s="217"/>
      <c r="T803" s="217"/>
      <c r="U803" s="217"/>
      <c r="V803" s="155"/>
      <c r="W803" s="155"/>
    </row>
    <row r="804" spans="1:23" s="156" customFormat="1" x14ac:dyDescent="0.25">
      <c r="A804" s="113">
        <v>797</v>
      </c>
      <c r="B804" s="204"/>
      <c r="C804" s="157" t="s">
        <v>871</v>
      </c>
      <c r="D804" s="62"/>
      <c r="E804" s="153">
        <v>7</v>
      </c>
      <c r="F804" s="62" t="s">
        <v>131</v>
      </c>
      <c r="G804" s="62">
        <v>6800</v>
      </c>
      <c r="H804" s="139">
        <f t="shared" si="66"/>
        <v>47600</v>
      </c>
      <c r="I804" s="140"/>
      <c r="J804" s="217"/>
      <c r="K804" s="217"/>
      <c r="L804" s="217"/>
      <c r="M804" s="217"/>
      <c r="N804" s="217"/>
      <c r="O804" s="217"/>
      <c r="P804" s="217"/>
      <c r="Q804" s="217"/>
      <c r="R804" s="217"/>
      <c r="S804" s="217"/>
      <c r="T804" s="217"/>
      <c r="U804" s="217"/>
      <c r="V804" s="155"/>
      <c r="W804" s="155"/>
    </row>
    <row r="805" spans="1:23" s="156" customFormat="1" x14ac:dyDescent="0.25">
      <c r="A805" s="113">
        <v>798</v>
      </c>
      <c r="B805" s="204"/>
      <c r="C805" s="157" t="s">
        <v>872</v>
      </c>
      <c r="D805" s="62"/>
      <c r="E805" s="153">
        <v>5</v>
      </c>
      <c r="F805" s="62" t="s">
        <v>131</v>
      </c>
      <c r="G805" s="62">
        <v>5500</v>
      </c>
      <c r="H805" s="139">
        <f t="shared" si="66"/>
        <v>27500</v>
      </c>
      <c r="I805" s="140"/>
      <c r="J805" s="217"/>
      <c r="K805" s="217"/>
      <c r="L805" s="217"/>
      <c r="M805" s="217"/>
      <c r="N805" s="217"/>
      <c r="O805" s="217"/>
      <c r="P805" s="217"/>
      <c r="Q805" s="217"/>
      <c r="R805" s="217"/>
      <c r="S805" s="217"/>
      <c r="T805" s="217"/>
      <c r="U805" s="217"/>
      <c r="V805" s="155"/>
      <c r="W805" s="155"/>
    </row>
    <row r="806" spans="1:23" s="156" customFormat="1" x14ac:dyDescent="0.25">
      <c r="A806" s="113">
        <v>799</v>
      </c>
      <c r="B806" s="204"/>
      <c r="C806" s="157" t="s">
        <v>873</v>
      </c>
      <c r="D806" s="62"/>
      <c r="E806" s="153">
        <v>6</v>
      </c>
      <c r="F806" s="62" t="s">
        <v>131</v>
      </c>
      <c r="G806" s="62">
        <v>2887.5</v>
      </c>
      <c r="H806" s="139">
        <f t="shared" si="66"/>
        <v>17325</v>
      </c>
      <c r="I806" s="140"/>
      <c r="J806" s="217"/>
      <c r="K806" s="217"/>
      <c r="L806" s="217"/>
      <c r="M806" s="217"/>
      <c r="N806" s="217"/>
      <c r="O806" s="217"/>
      <c r="P806" s="217"/>
      <c r="Q806" s="217"/>
      <c r="R806" s="217"/>
      <c r="S806" s="217"/>
      <c r="T806" s="217"/>
      <c r="U806" s="217"/>
      <c r="V806" s="155"/>
      <c r="W806" s="155"/>
    </row>
    <row r="807" spans="1:23" s="156" customFormat="1" x14ac:dyDescent="0.25">
      <c r="A807" s="113">
        <v>800</v>
      </c>
      <c r="B807" s="204"/>
      <c r="C807" s="157" t="s">
        <v>874</v>
      </c>
      <c r="D807" s="62"/>
      <c r="E807" s="153">
        <v>2</v>
      </c>
      <c r="F807" s="62" t="s">
        <v>309</v>
      </c>
      <c r="G807" s="62">
        <v>3000</v>
      </c>
      <c r="H807" s="139">
        <f t="shared" si="66"/>
        <v>6000</v>
      </c>
      <c r="I807" s="140"/>
      <c r="J807" s="217"/>
      <c r="K807" s="217"/>
      <c r="L807" s="217"/>
      <c r="M807" s="217"/>
      <c r="N807" s="217"/>
      <c r="O807" s="217"/>
      <c r="P807" s="217"/>
      <c r="Q807" s="217"/>
      <c r="R807" s="217"/>
      <c r="S807" s="217"/>
      <c r="T807" s="217"/>
      <c r="U807" s="217"/>
      <c r="V807" s="155"/>
      <c r="W807" s="155"/>
    </row>
    <row r="808" spans="1:23" s="156" customFormat="1" x14ac:dyDescent="0.25">
      <c r="A808" s="113">
        <v>801</v>
      </c>
      <c r="B808" s="204"/>
      <c r="C808" s="157" t="s">
        <v>875</v>
      </c>
      <c r="D808" s="62"/>
      <c r="E808" s="153">
        <v>4</v>
      </c>
      <c r="F808" s="62" t="s">
        <v>309</v>
      </c>
      <c r="G808" s="62">
        <v>2500</v>
      </c>
      <c r="H808" s="139">
        <f t="shared" si="66"/>
        <v>10000</v>
      </c>
      <c r="I808" s="140"/>
      <c r="J808" s="217"/>
      <c r="K808" s="217"/>
      <c r="L808" s="217"/>
      <c r="M808" s="217"/>
      <c r="N808" s="217"/>
      <c r="O808" s="217"/>
      <c r="P808" s="217"/>
      <c r="Q808" s="217"/>
      <c r="R808" s="217"/>
      <c r="S808" s="217"/>
      <c r="T808" s="217"/>
      <c r="U808" s="217"/>
      <c r="V808" s="155"/>
      <c r="W808" s="155"/>
    </row>
    <row r="809" spans="1:23" s="156" customFormat="1" x14ac:dyDescent="0.25">
      <c r="A809" s="113">
        <v>802</v>
      </c>
      <c r="B809" s="204"/>
      <c r="C809" s="157" t="s">
        <v>876</v>
      </c>
      <c r="D809" s="62"/>
      <c r="E809" s="153">
        <v>5</v>
      </c>
      <c r="F809" s="62" t="s">
        <v>131</v>
      </c>
      <c r="G809" s="62">
        <v>2200</v>
      </c>
      <c r="H809" s="139">
        <f t="shared" si="66"/>
        <v>11000</v>
      </c>
      <c r="I809" s="140"/>
      <c r="J809" s="217"/>
      <c r="K809" s="217"/>
      <c r="L809" s="217"/>
      <c r="M809" s="217"/>
      <c r="N809" s="217"/>
      <c r="O809" s="217"/>
      <c r="P809" s="217"/>
      <c r="Q809" s="217"/>
      <c r="R809" s="217"/>
      <c r="S809" s="217"/>
      <c r="T809" s="217"/>
      <c r="U809" s="217"/>
      <c r="V809" s="155"/>
      <c r="W809" s="155"/>
    </row>
    <row r="810" spans="1:23" s="156" customFormat="1" x14ac:dyDescent="0.25">
      <c r="A810" s="113">
        <v>803</v>
      </c>
      <c r="B810" s="204"/>
      <c r="C810" s="157" t="s">
        <v>877</v>
      </c>
      <c r="D810" s="62"/>
      <c r="E810" s="153">
        <v>2</v>
      </c>
      <c r="F810" s="62" t="s">
        <v>309</v>
      </c>
      <c r="G810" s="62">
        <v>1500</v>
      </c>
      <c r="H810" s="139">
        <f t="shared" si="66"/>
        <v>3000</v>
      </c>
      <c r="I810" s="140"/>
      <c r="J810" s="217"/>
      <c r="K810" s="217"/>
      <c r="L810" s="217"/>
      <c r="M810" s="217"/>
      <c r="N810" s="217"/>
      <c r="O810" s="217"/>
      <c r="P810" s="217"/>
      <c r="Q810" s="217"/>
      <c r="R810" s="217"/>
      <c r="S810" s="217"/>
      <c r="T810" s="217"/>
      <c r="U810" s="217"/>
      <c r="V810" s="155"/>
      <c r="W810" s="155"/>
    </row>
    <row r="811" spans="1:23" s="156" customFormat="1" x14ac:dyDescent="0.25">
      <c r="A811" s="113">
        <v>804</v>
      </c>
      <c r="B811" s="204"/>
      <c r="C811" s="157" t="s">
        <v>878</v>
      </c>
      <c r="D811" s="62"/>
      <c r="E811" s="153">
        <v>6</v>
      </c>
      <c r="F811" s="62" t="s">
        <v>131</v>
      </c>
      <c r="G811" s="62">
        <v>988.5</v>
      </c>
      <c r="H811" s="139">
        <f t="shared" si="66"/>
        <v>5931</v>
      </c>
      <c r="I811" s="140"/>
      <c r="J811" s="217"/>
      <c r="K811" s="217"/>
      <c r="L811" s="217"/>
      <c r="M811" s="217"/>
      <c r="N811" s="217"/>
      <c r="O811" s="217"/>
      <c r="P811" s="217"/>
      <c r="Q811" s="217"/>
      <c r="R811" s="217"/>
      <c r="S811" s="217"/>
      <c r="T811" s="217"/>
      <c r="U811" s="217"/>
      <c r="V811" s="155"/>
      <c r="W811" s="155"/>
    </row>
    <row r="812" spans="1:23" s="156" customFormat="1" x14ac:dyDescent="0.25">
      <c r="A812" s="113">
        <v>805</v>
      </c>
      <c r="B812" s="204"/>
      <c r="C812" s="157" t="s">
        <v>879</v>
      </c>
      <c r="D812" s="62"/>
      <c r="E812" s="153">
        <v>5</v>
      </c>
      <c r="F812" s="62" t="s">
        <v>309</v>
      </c>
      <c r="G812" s="62">
        <v>996</v>
      </c>
      <c r="H812" s="139">
        <f t="shared" si="66"/>
        <v>4980</v>
      </c>
      <c r="I812" s="140"/>
      <c r="J812" s="217"/>
      <c r="K812" s="217"/>
      <c r="L812" s="217"/>
      <c r="M812" s="217"/>
      <c r="N812" s="217"/>
      <c r="O812" s="217"/>
      <c r="P812" s="217"/>
      <c r="Q812" s="217"/>
      <c r="R812" s="217"/>
      <c r="S812" s="217"/>
      <c r="T812" s="217"/>
      <c r="U812" s="217"/>
      <c r="V812" s="155"/>
      <c r="W812" s="155"/>
    </row>
    <row r="813" spans="1:23" s="156" customFormat="1" x14ac:dyDescent="0.25">
      <c r="A813" s="113">
        <v>806</v>
      </c>
      <c r="B813" s="204"/>
      <c r="C813" s="157" t="s">
        <v>880</v>
      </c>
      <c r="D813" s="62"/>
      <c r="E813" s="153">
        <v>4</v>
      </c>
      <c r="F813" s="62" t="s">
        <v>131</v>
      </c>
      <c r="G813" s="62">
        <v>834.5</v>
      </c>
      <c r="H813" s="139">
        <f t="shared" si="66"/>
        <v>3338</v>
      </c>
      <c r="I813" s="140"/>
      <c r="J813" s="217"/>
      <c r="K813" s="217"/>
      <c r="L813" s="217"/>
      <c r="M813" s="217"/>
      <c r="N813" s="217"/>
      <c r="O813" s="217"/>
      <c r="P813" s="217"/>
      <c r="Q813" s="217"/>
      <c r="R813" s="217"/>
      <c r="S813" s="217"/>
      <c r="T813" s="217"/>
      <c r="U813" s="217"/>
      <c r="V813" s="155"/>
      <c r="W813" s="155"/>
    </row>
    <row r="814" spans="1:23" s="156" customFormat="1" x14ac:dyDescent="0.25">
      <c r="A814" s="113">
        <v>807</v>
      </c>
      <c r="B814" s="204"/>
      <c r="C814" s="157" t="s">
        <v>881</v>
      </c>
      <c r="D814" s="62"/>
      <c r="E814" s="153">
        <v>3</v>
      </c>
      <c r="F814" s="62" t="s">
        <v>309</v>
      </c>
      <c r="G814" s="62">
        <v>600</v>
      </c>
      <c r="H814" s="139">
        <f t="shared" si="66"/>
        <v>1800</v>
      </c>
      <c r="I814" s="140"/>
      <c r="J814" s="217"/>
      <c r="K814" s="217"/>
      <c r="L814" s="217"/>
      <c r="M814" s="217"/>
      <c r="N814" s="217"/>
      <c r="O814" s="217"/>
      <c r="P814" s="217"/>
      <c r="Q814" s="217"/>
      <c r="R814" s="217"/>
      <c r="S814" s="217"/>
      <c r="T814" s="217"/>
      <c r="U814" s="217"/>
      <c r="V814" s="155"/>
      <c r="W814" s="155"/>
    </row>
    <row r="815" spans="1:23" s="156" customFormat="1" x14ac:dyDescent="0.25">
      <c r="A815" s="113">
        <v>808</v>
      </c>
      <c r="B815" s="204"/>
      <c r="C815" s="157" t="s">
        <v>882</v>
      </c>
      <c r="D815" s="62"/>
      <c r="E815" s="153">
        <v>2</v>
      </c>
      <c r="F815" s="62" t="s">
        <v>131</v>
      </c>
      <c r="G815" s="62">
        <v>550</v>
      </c>
      <c r="H815" s="139">
        <f t="shared" si="66"/>
        <v>1100</v>
      </c>
      <c r="I815" s="140"/>
      <c r="J815" s="217"/>
      <c r="K815" s="217"/>
      <c r="L815" s="217"/>
      <c r="M815" s="217"/>
      <c r="N815" s="217"/>
      <c r="O815" s="217"/>
      <c r="P815" s="217"/>
      <c r="Q815" s="217"/>
      <c r="R815" s="217"/>
      <c r="S815" s="217"/>
      <c r="T815" s="217"/>
      <c r="U815" s="217"/>
      <c r="V815" s="155"/>
      <c r="W815" s="155"/>
    </row>
    <row r="816" spans="1:23" s="156" customFormat="1" x14ac:dyDescent="0.25">
      <c r="A816" s="113">
        <v>809</v>
      </c>
      <c r="B816" s="163" t="s">
        <v>708</v>
      </c>
      <c r="C816" s="158" t="s">
        <v>977</v>
      </c>
      <c r="D816" s="160" t="s">
        <v>540</v>
      </c>
      <c r="E816" s="159"/>
      <c r="F816" s="160"/>
      <c r="G816" s="160"/>
      <c r="H816" s="161">
        <f>SUM(H817:H818)</f>
        <v>1174985</v>
      </c>
      <c r="I816" s="165" t="s">
        <v>40</v>
      </c>
      <c r="J816" s="216"/>
      <c r="K816" s="206">
        <v>1</v>
      </c>
      <c r="L816" s="216"/>
      <c r="M816" s="206"/>
      <c r="N816" s="216"/>
      <c r="O816" s="216"/>
      <c r="P816" s="206"/>
      <c r="Q816" s="216"/>
      <c r="R816" s="216"/>
      <c r="S816" s="206"/>
      <c r="T816" s="216"/>
      <c r="U816" s="216"/>
      <c r="V816" s="155"/>
      <c r="W816" s="155"/>
    </row>
    <row r="817" spans="1:23" s="156" customFormat="1" x14ac:dyDescent="0.25">
      <c r="A817" s="113">
        <v>810</v>
      </c>
      <c r="B817" s="204"/>
      <c r="C817" s="157" t="s">
        <v>978</v>
      </c>
      <c r="D817" s="62"/>
      <c r="E817" s="153">
        <v>15</v>
      </c>
      <c r="F817" s="62" t="s">
        <v>135</v>
      </c>
      <c r="G817" s="62">
        <v>49999</v>
      </c>
      <c r="H817" s="139">
        <f>G817*E817</f>
        <v>749985</v>
      </c>
      <c r="I817" s="140"/>
      <c r="J817" s="217"/>
      <c r="K817" s="217"/>
      <c r="L817" s="217"/>
      <c r="M817" s="217"/>
      <c r="N817" s="217"/>
      <c r="O817" s="217"/>
      <c r="P817" s="217"/>
      <c r="Q817" s="217"/>
      <c r="R817" s="217"/>
      <c r="S817" s="217"/>
      <c r="T817" s="217"/>
      <c r="U817" s="217"/>
      <c r="V817" s="155"/>
      <c r="W817" s="155"/>
    </row>
    <row r="818" spans="1:23" s="156" customFormat="1" x14ac:dyDescent="0.25">
      <c r="A818" s="113">
        <v>811</v>
      </c>
      <c r="B818" s="204"/>
      <c r="C818" s="157" t="s">
        <v>979</v>
      </c>
      <c r="D818" s="62"/>
      <c r="E818" s="153">
        <v>10</v>
      </c>
      <c r="F818" s="62" t="s">
        <v>135</v>
      </c>
      <c r="G818" s="62">
        <v>42500</v>
      </c>
      <c r="H818" s="139">
        <f>G818*E818</f>
        <v>425000</v>
      </c>
      <c r="I818" s="140"/>
      <c r="J818" s="217"/>
      <c r="K818" s="217"/>
      <c r="L818" s="217"/>
      <c r="M818" s="217"/>
      <c r="N818" s="217"/>
      <c r="O818" s="217"/>
      <c r="P818" s="217"/>
      <c r="Q818" s="217"/>
      <c r="R818" s="217"/>
      <c r="S818" s="217"/>
      <c r="T818" s="217"/>
      <c r="U818" s="217"/>
      <c r="V818" s="155"/>
      <c r="W818" s="155"/>
    </row>
    <row r="819" spans="1:23" s="156" customFormat="1" ht="25.5" x14ac:dyDescent="0.25">
      <c r="A819" s="113">
        <v>812</v>
      </c>
      <c r="B819" s="203" t="s">
        <v>75</v>
      </c>
      <c r="C819" s="173" t="s">
        <v>255</v>
      </c>
      <c r="D819" s="169"/>
      <c r="E819" s="168"/>
      <c r="F819" s="169"/>
      <c r="G819" s="169"/>
      <c r="H819" s="170">
        <f>H820+H828</f>
        <v>20132617</v>
      </c>
      <c r="I819" s="172" t="s">
        <v>264</v>
      </c>
      <c r="J819" s="220">
        <v>2</v>
      </c>
      <c r="K819" s="219"/>
      <c r="L819" s="219"/>
      <c r="M819" s="219"/>
      <c r="N819" s="219"/>
      <c r="O819" s="219"/>
      <c r="P819" s="219"/>
      <c r="Q819" s="219"/>
      <c r="R819" s="219"/>
      <c r="S819" s="219"/>
      <c r="T819" s="219"/>
      <c r="U819" s="219"/>
      <c r="V819" s="155"/>
      <c r="W819" s="155"/>
    </row>
    <row r="820" spans="1:23" s="156" customFormat="1" x14ac:dyDescent="0.25">
      <c r="A820" s="113">
        <v>813</v>
      </c>
      <c r="B820" s="163" t="s">
        <v>75</v>
      </c>
      <c r="C820" s="164" t="s">
        <v>256</v>
      </c>
      <c r="D820" s="160" t="s">
        <v>541</v>
      </c>
      <c r="E820" s="159"/>
      <c r="F820" s="160"/>
      <c r="G820" s="160"/>
      <c r="H820" s="161">
        <f>SUM(H821:H827)</f>
        <v>18739817</v>
      </c>
      <c r="I820" s="165" t="s">
        <v>264</v>
      </c>
      <c r="J820" s="206">
        <v>1</v>
      </c>
      <c r="K820" s="216"/>
      <c r="L820" s="216"/>
      <c r="M820" s="216"/>
      <c r="N820" s="216"/>
      <c r="O820" s="216"/>
      <c r="P820" s="216"/>
      <c r="Q820" s="216"/>
      <c r="R820" s="216"/>
      <c r="S820" s="216"/>
      <c r="T820" s="216"/>
      <c r="U820" s="216"/>
      <c r="V820" s="155"/>
      <c r="W820" s="155"/>
    </row>
    <row r="821" spans="1:23" s="156" customFormat="1" x14ac:dyDescent="0.25">
      <c r="A821" s="113">
        <v>814</v>
      </c>
      <c r="B821" s="204"/>
      <c r="C821" s="157" t="s">
        <v>257</v>
      </c>
      <c r="D821" s="62"/>
      <c r="E821" s="153">
        <v>293</v>
      </c>
      <c r="F821" s="62" t="s">
        <v>130</v>
      </c>
      <c r="G821" s="62">
        <v>49800</v>
      </c>
      <c r="H821" s="139">
        <f>G821*E821</f>
        <v>14591400</v>
      </c>
      <c r="I821" s="140"/>
      <c r="J821" s="218"/>
      <c r="K821" s="217"/>
      <c r="L821" s="217"/>
      <c r="M821" s="217"/>
      <c r="N821" s="217"/>
      <c r="O821" s="217"/>
      <c r="P821" s="217"/>
      <c r="Q821" s="217"/>
      <c r="R821" s="217"/>
      <c r="S821" s="217"/>
      <c r="T821" s="217"/>
      <c r="U821" s="217"/>
      <c r="V821" s="155"/>
      <c r="W821" s="155"/>
    </row>
    <row r="822" spans="1:23" s="156" customFormat="1" x14ac:dyDescent="0.25">
      <c r="A822" s="113">
        <v>815</v>
      </c>
      <c r="B822" s="204"/>
      <c r="C822" s="157" t="s">
        <v>258</v>
      </c>
      <c r="D822" s="62"/>
      <c r="E822" s="153">
        <v>61</v>
      </c>
      <c r="F822" s="62" t="s">
        <v>130</v>
      </c>
      <c r="G822" s="62">
        <v>48500</v>
      </c>
      <c r="H822" s="139">
        <f t="shared" ref="H822:H827" si="67">G822*E822</f>
        <v>2958500</v>
      </c>
      <c r="I822" s="140"/>
      <c r="J822" s="218"/>
      <c r="K822" s="217"/>
      <c r="L822" s="217"/>
      <c r="M822" s="217"/>
      <c r="N822" s="217"/>
      <c r="O822" s="217"/>
      <c r="P822" s="217"/>
      <c r="Q822" s="217"/>
      <c r="R822" s="217"/>
      <c r="S822" s="217"/>
      <c r="T822" s="217"/>
      <c r="U822" s="217"/>
      <c r="V822" s="155"/>
      <c r="W822" s="155"/>
    </row>
    <row r="823" spans="1:23" s="156" customFormat="1" x14ac:dyDescent="0.25">
      <c r="A823" s="113">
        <v>816</v>
      </c>
      <c r="B823" s="204"/>
      <c r="C823" s="157" t="s">
        <v>184</v>
      </c>
      <c r="D823" s="62"/>
      <c r="E823" s="153">
        <v>56</v>
      </c>
      <c r="F823" s="62" t="s">
        <v>130</v>
      </c>
      <c r="G823" s="62">
        <v>12000</v>
      </c>
      <c r="H823" s="139">
        <f t="shared" si="67"/>
        <v>672000</v>
      </c>
      <c r="I823" s="140"/>
      <c r="J823" s="218"/>
      <c r="K823" s="217"/>
      <c r="L823" s="217"/>
      <c r="M823" s="217"/>
      <c r="N823" s="217"/>
      <c r="O823" s="217"/>
      <c r="P823" s="217"/>
      <c r="Q823" s="217"/>
      <c r="R823" s="217"/>
      <c r="S823" s="217"/>
      <c r="T823" s="217"/>
      <c r="U823" s="217"/>
      <c r="V823" s="155"/>
      <c r="W823" s="155"/>
    </row>
    <row r="824" spans="1:23" s="156" customFormat="1" x14ac:dyDescent="0.25">
      <c r="A824" s="113">
        <v>817</v>
      </c>
      <c r="B824" s="204"/>
      <c r="C824" s="157" t="s">
        <v>259</v>
      </c>
      <c r="D824" s="62"/>
      <c r="E824" s="153">
        <v>5</v>
      </c>
      <c r="F824" s="62" t="s">
        <v>130</v>
      </c>
      <c r="G824" s="62">
        <v>40000</v>
      </c>
      <c r="H824" s="139">
        <f t="shared" si="67"/>
        <v>200000</v>
      </c>
      <c r="I824" s="140"/>
      <c r="J824" s="218"/>
      <c r="K824" s="217"/>
      <c r="L824" s="217"/>
      <c r="M824" s="217"/>
      <c r="N824" s="217"/>
      <c r="O824" s="217"/>
      <c r="P824" s="217"/>
      <c r="Q824" s="217"/>
      <c r="R824" s="217"/>
      <c r="S824" s="217"/>
      <c r="T824" s="217"/>
      <c r="U824" s="217"/>
      <c r="V824" s="155"/>
      <c r="W824" s="155"/>
    </row>
    <row r="825" spans="1:23" s="156" customFormat="1" x14ac:dyDescent="0.25">
      <c r="A825" s="113">
        <v>818</v>
      </c>
      <c r="B825" s="204"/>
      <c r="C825" s="157" t="s">
        <v>1003</v>
      </c>
      <c r="D825" s="62"/>
      <c r="E825" s="153">
        <v>13</v>
      </c>
      <c r="F825" s="62" t="s">
        <v>130</v>
      </c>
      <c r="G825" s="62">
        <v>10609</v>
      </c>
      <c r="H825" s="139">
        <f t="shared" si="67"/>
        <v>137917</v>
      </c>
      <c r="I825" s="140"/>
      <c r="J825" s="218"/>
      <c r="K825" s="217"/>
      <c r="L825" s="217"/>
      <c r="M825" s="217"/>
      <c r="N825" s="217"/>
      <c r="O825" s="217"/>
      <c r="P825" s="217"/>
      <c r="Q825" s="217"/>
      <c r="R825" s="217"/>
      <c r="S825" s="217"/>
      <c r="T825" s="217"/>
      <c r="U825" s="217"/>
      <c r="V825" s="155"/>
      <c r="W825" s="155"/>
    </row>
    <row r="826" spans="1:23" s="156" customFormat="1" x14ac:dyDescent="0.25">
      <c r="A826" s="113">
        <v>819</v>
      </c>
      <c r="B826" s="204"/>
      <c r="C826" s="157" t="s">
        <v>1004</v>
      </c>
      <c r="D826" s="62"/>
      <c r="E826" s="153">
        <v>2</v>
      </c>
      <c r="F826" s="62" t="s">
        <v>130</v>
      </c>
      <c r="G826" s="62">
        <v>45000</v>
      </c>
      <c r="H826" s="139">
        <f t="shared" si="67"/>
        <v>90000</v>
      </c>
      <c r="I826" s="140"/>
      <c r="J826" s="218"/>
      <c r="K826" s="217"/>
      <c r="L826" s="217"/>
      <c r="M826" s="217"/>
      <c r="N826" s="217"/>
      <c r="O826" s="217"/>
      <c r="P826" s="217"/>
      <c r="Q826" s="217"/>
      <c r="R826" s="217"/>
      <c r="S826" s="217"/>
      <c r="T826" s="217"/>
      <c r="U826" s="217"/>
      <c r="V826" s="155"/>
      <c r="W826" s="155"/>
    </row>
    <row r="827" spans="1:23" s="156" customFormat="1" x14ac:dyDescent="0.25">
      <c r="A827" s="113">
        <v>820</v>
      </c>
      <c r="B827" s="204"/>
      <c r="C827" s="157" t="s">
        <v>1005</v>
      </c>
      <c r="D827" s="62"/>
      <c r="E827" s="153">
        <v>2</v>
      </c>
      <c r="F827" s="62" t="s">
        <v>130</v>
      </c>
      <c r="G827" s="62">
        <v>45000</v>
      </c>
      <c r="H827" s="139">
        <f t="shared" si="67"/>
        <v>90000</v>
      </c>
      <c r="I827" s="140"/>
      <c r="J827" s="218"/>
      <c r="K827" s="217"/>
      <c r="L827" s="217"/>
      <c r="M827" s="217"/>
      <c r="N827" s="217"/>
      <c r="O827" s="217"/>
      <c r="P827" s="217"/>
      <c r="Q827" s="217"/>
      <c r="R827" s="217"/>
      <c r="S827" s="217"/>
      <c r="T827" s="217"/>
      <c r="U827" s="217"/>
      <c r="V827" s="155"/>
      <c r="W827" s="155"/>
    </row>
    <row r="828" spans="1:23" s="156" customFormat="1" ht="25.5" x14ac:dyDescent="0.25">
      <c r="A828" s="113">
        <v>821</v>
      </c>
      <c r="B828" s="163" t="s">
        <v>75</v>
      </c>
      <c r="C828" s="158" t="s">
        <v>260</v>
      </c>
      <c r="D828" s="160" t="s">
        <v>541</v>
      </c>
      <c r="E828" s="159"/>
      <c r="F828" s="160"/>
      <c r="G828" s="160"/>
      <c r="H828" s="161">
        <f>SUM(H829:H831)</f>
        <v>1392800</v>
      </c>
      <c r="I828" s="165" t="s">
        <v>264</v>
      </c>
      <c r="J828" s="206">
        <v>1</v>
      </c>
      <c r="K828" s="216"/>
      <c r="L828" s="216"/>
      <c r="M828" s="216"/>
      <c r="N828" s="216"/>
      <c r="O828" s="216"/>
      <c r="P828" s="216"/>
      <c r="Q828" s="216"/>
      <c r="R828" s="216"/>
      <c r="S828" s="216"/>
      <c r="T828" s="216"/>
      <c r="U828" s="216"/>
      <c r="V828" s="155"/>
      <c r="W828" s="155"/>
    </row>
    <row r="829" spans="1:23" s="156" customFormat="1" x14ac:dyDescent="0.25">
      <c r="A829" s="113">
        <v>822</v>
      </c>
      <c r="B829" s="204"/>
      <c r="C829" s="157" t="s">
        <v>261</v>
      </c>
      <c r="D829" s="62"/>
      <c r="E829" s="153">
        <v>2</v>
      </c>
      <c r="F829" s="62" t="s">
        <v>130</v>
      </c>
      <c r="G829" s="62">
        <v>48900</v>
      </c>
      <c r="H829" s="139">
        <f>G829*E829</f>
        <v>97800</v>
      </c>
      <c r="I829" s="140"/>
      <c r="J829" s="217"/>
      <c r="K829" s="217"/>
      <c r="L829" s="217"/>
      <c r="M829" s="217"/>
      <c r="N829" s="217"/>
      <c r="O829" s="217"/>
      <c r="P829" s="217"/>
      <c r="Q829" s="217"/>
      <c r="R829" s="217"/>
      <c r="S829" s="217"/>
      <c r="T829" s="217"/>
      <c r="U829" s="217"/>
      <c r="V829" s="155"/>
      <c r="W829" s="155"/>
    </row>
    <row r="830" spans="1:23" s="156" customFormat="1" x14ac:dyDescent="0.25">
      <c r="A830" s="113">
        <v>823</v>
      </c>
      <c r="B830" s="204"/>
      <c r="C830" s="157" t="s">
        <v>262</v>
      </c>
      <c r="D830" s="62"/>
      <c r="E830" s="153">
        <v>32</v>
      </c>
      <c r="F830" s="62" t="s">
        <v>130</v>
      </c>
      <c r="G830" s="62">
        <v>35000</v>
      </c>
      <c r="H830" s="139">
        <f t="shared" ref="H830:H831" si="68">G830*E830</f>
        <v>1120000</v>
      </c>
      <c r="I830" s="140"/>
      <c r="J830" s="217"/>
      <c r="K830" s="217"/>
      <c r="L830" s="217"/>
      <c r="M830" s="217"/>
      <c r="N830" s="217"/>
      <c r="O830" s="217"/>
      <c r="P830" s="217"/>
      <c r="Q830" s="217"/>
      <c r="R830" s="217"/>
      <c r="S830" s="217"/>
      <c r="T830" s="217"/>
      <c r="U830" s="217"/>
      <c r="V830" s="155"/>
      <c r="W830" s="155"/>
    </row>
    <row r="831" spans="1:23" s="156" customFormat="1" x14ac:dyDescent="0.25">
      <c r="A831" s="113">
        <v>824</v>
      </c>
      <c r="B831" s="204"/>
      <c r="C831" s="157" t="s">
        <v>263</v>
      </c>
      <c r="D831" s="62"/>
      <c r="E831" s="153">
        <v>7</v>
      </c>
      <c r="F831" s="62" t="s">
        <v>130</v>
      </c>
      <c r="G831" s="62">
        <v>25000</v>
      </c>
      <c r="H831" s="139">
        <f t="shared" si="68"/>
        <v>175000</v>
      </c>
      <c r="I831" s="140"/>
      <c r="J831" s="217"/>
      <c r="K831" s="217"/>
      <c r="L831" s="217"/>
      <c r="M831" s="217"/>
      <c r="N831" s="217"/>
      <c r="O831" s="217"/>
      <c r="P831" s="217"/>
      <c r="Q831" s="217"/>
      <c r="R831" s="217"/>
      <c r="S831" s="217"/>
      <c r="T831" s="217"/>
      <c r="U831" s="217"/>
      <c r="V831" s="155"/>
      <c r="W831" s="155"/>
    </row>
    <row r="832" spans="1:23" s="156" customFormat="1" ht="25.5" x14ac:dyDescent="0.25">
      <c r="A832" s="113">
        <v>825</v>
      </c>
      <c r="B832" s="203" t="s">
        <v>75</v>
      </c>
      <c r="C832" s="173" t="s">
        <v>255</v>
      </c>
      <c r="D832" s="169"/>
      <c r="E832" s="168"/>
      <c r="F832" s="169"/>
      <c r="G832" s="169"/>
      <c r="H832" s="170">
        <f>H833+H846+H858+H863+H877</f>
        <v>18080000</v>
      </c>
      <c r="I832" s="172" t="s">
        <v>40</v>
      </c>
      <c r="J832" s="220">
        <f t="shared" ref="J832:T832" si="69">SUM(J833:J890)</f>
        <v>1</v>
      </c>
      <c r="K832" s="220">
        <f t="shared" si="69"/>
        <v>4</v>
      </c>
      <c r="L832" s="220">
        <f t="shared" si="69"/>
        <v>1</v>
      </c>
      <c r="M832" s="220">
        <f t="shared" si="69"/>
        <v>1</v>
      </c>
      <c r="N832" s="220">
        <f t="shared" si="69"/>
        <v>4</v>
      </c>
      <c r="O832" s="220">
        <f t="shared" si="69"/>
        <v>1</v>
      </c>
      <c r="P832" s="220">
        <f t="shared" si="69"/>
        <v>1</v>
      </c>
      <c r="Q832" s="220">
        <f t="shared" si="69"/>
        <v>4</v>
      </c>
      <c r="R832" s="220">
        <f t="shared" si="69"/>
        <v>1</v>
      </c>
      <c r="S832" s="220">
        <f t="shared" si="69"/>
        <v>5</v>
      </c>
      <c r="T832" s="220">
        <f t="shared" si="69"/>
        <v>1</v>
      </c>
      <c r="U832" s="219"/>
      <c r="V832" s="155"/>
      <c r="W832" s="155"/>
    </row>
    <row r="833" spans="1:23" s="156" customFormat="1" ht="25.5" x14ac:dyDescent="0.25">
      <c r="A833" s="113">
        <v>826</v>
      </c>
      <c r="B833" s="163" t="s">
        <v>75</v>
      </c>
      <c r="C833" s="158" t="s">
        <v>267</v>
      </c>
      <c r="D833" s="160" t="s">
        <v>541</v>
      </c>
      <c r="E833" s="159">
        <v>4</v>
      </c>
      <c r="F833" s="160"/>
      <c r="G833" s="160">
        <f>SUM(H834:H845)</f>
        <v>360000</v>
      </c>
      <c r="H833" s="161">
        <f>G833*E833</f>
        <v>1440000</v>
      </c>
      <c r="I833" s="165" t="s">
        <v>40</v>
      </c>
      <c r="J833" s="206"/>
      <c r="K833" s="206">
        <v>1</v>
      </c>
      <c r="L833" s="206"/>
      <c r="M833" s="206"/>
      <c r="N833" s="206">
        <v>1</v>
      </c>
      <c r="O833" s="206"/>
      <c r="P833" s="206"/>
      <c r="Q833" s="206">
        <v>1</v>
      </c>
      <c r="R833" s="206"/>
      <c r="S833" s="206">
        <v>1</v>
      </c>
      <c r="T833" s="206"/>
      <c r="U833" s="216"/>
      <c r="V833" s="155"/>
      <c r="W833" s="155"/>
    </row>
    <row r="834" spans="1:23" s="156" customFormat="1" x14ac:dyDescent="0.25">
      <c r="A834" s="113">
        <v>827</v>
      </c>
      <c r="B834" s="204"/>
      <c r="C834" s="157" t="s">
        <v>268</v>
      </c>
      <c r="D834" s="62"/>
      <c r="E834" s="153">
        <v>1</v>
      </c>
      <c r="F834" s="62" t="s">
        <v>131</v>
      </c>
      <c r="G834" s="62">
        <v>33041</v>
      </c>
      <c r="H834" s="139">
        <f>G834*E834</f>
        <v>33041</v>
      </c>
      <c r="I834" s="140"/>
      <c r="J834" s="218"/>
      <c r="K834" s="218"/>
      <c r="L834" s="218"/>
      <c r="M834" s="218"/>
      <c r="N834" s="218"/>
      <c r="O834" s="218"/>
      <c r="P834" s="218"/>
      <c r="Q834" s="218"/>
      <c r="R834" s="218"/>
      <c r="S834" s="218"/>
      <c r="T834" s="218"/>
      <c r="U834" s="217"/>
      <c r="V834" s="155"/>
      <c r="W834" s="155"/>
    </row>
    <row r="835" spans="1:23" s="156" customFormat="1" x14ac:dyDescent="0.25">
      <c r="A835" s="113">
        <v>828</v>
      </c>
      <c r="B835" s="204"/>
      <c r="C835" s="157" t="s">
        <v>269</v>
      </c>
      <c r="D835" s="62"/>
      <c r="E835" s="153">
        <v>2</v>
      </c>
      <c r="F835" s="62" t="s">
        <v>131</v>
      </c>
      <c r="G835" s="62">
        <v>30500</v>
      </c>
      <c r="H835" s="139">
        <f t="shared" ref="H835:H845" si="70">G835*E835</f>
        <v>61000</v>
      </c>
      <c r="I835" s="140"/>
      <c r="J835" s="217"/>
      <c r="K835" s="217"/>
      <c r="L835" s="217"/>
      <c r="M835" s="217"/>
      <c r="N835" s="217"/>
      <c r="O835" s="217"/>
      <c r="P835" s="217"/>
      <c r="Q835" s="217"/>
      <c r="R835" s="217"/>
      <c r="S835" s="217"/>
      <c r="T835" s="217"/>
      <c r="U835" s="217"/>
      <c r="V835" s="155"/>
      <c r="W835" s="155"/>
    </row>
    <row r="836" spans="1:23" s="156" customFormat="1" x14ac:dyDescent="0.25">
      <c r="A836" s="113">
        <v>829</v>
      </c>
      <c r="B836" s="204"/>
      <c r="C836" s="157" t="s">
        <v>270</v>
      </c>
      <c r="D836" s="62"/>
      <c r="E836" s="153">
        <v>1</v>
      </c>
      <c r="F836" s="62" t="s">
        <v>129</v>
      </c>
      <c r="G836" s="62">
        <v>1400</v>
      </c>
      <c r="H836" s="139">
        <f t="shared" si="70"/>
        <v>1400</v>
      </c>
      <c r="I836" s="140"/>
      <c r="J836" s="217"/>
      <c r="K836" s="217"/>
      <c r="L836" s="217"/>
      <c r="M836" s="217"/>
      <c r="N836" s="217"/>
      <c r="O836" s="217"/>
      <c r="P836" s="217"/>
      <c r="Q836" s="217"/>
      <c r="R836" s="217"/>
      <c r="S836" s="217"/>
      <c r="T836" s="217"/>
      <c r="U836" s="217"/>
      <c r="V836" s="155"/>
      <c r="W836" s="155"/>
    </row>
    <row r="837" spans="1:23" s="156" customFormat="1" x14ac:dyDescent="0.25">
      <c r="A837" s="113">
        <v>830</v>
      </c>
      <c r="B837" s="204"/>
      <c r="C837" s="157" t="s">
        <v>271</v>
      </c>
      <c r="D837" s="62"/>
      <c r="E837" s="153">
        <v>2</v>
      </c>
      <c r="F837" s="62" t="s">
        <v>129</v>
      </c>
      <c r="G837" s="62">
        <v>8256</v>
      </c>
      <c r="H837" s="139">
        <f t="shared" si="70"/>
        <v>16512</v>
      </c>
      <c r="I837" s="140"/>
      <c r="J837" s="217"/>
      <c r="K837" s="217"/>
      <c r="L837" s="217"/>
      <c r="M837" s="217"/>
      <c r="N837" s="217"/>
      <c r="O837" s="217"/>
      <c r="P837" s="217"/>
      <c r="Q837" s="217"/>
      <c r="R837" s="217"/>
      <c r="S837" s="217"/>
      <c r="T837" s="217"/>
      <c r="U837" s="217"/>
      <c r="V837" s="155"/>
      <c r="W837" s="155"/>
    </row>
    <row r="838" spans="1:23" s="156" customFormat="1" x14ac:dyDescent="0.25">
      <c r="A838" s="113">
        <v>831</v>
      </c>
      <c r="B838" s="204"/>
      <c r="C838" s="157" t="s">
        <v>272</v>
      </c>
      <c r="D838" s="62"/>
      <c r="E838" s="153">
        <v>4</v>
      </c>
      <c r="F838" s="62" t="s">
        <v>129</v>
      </c>
      <c r="G838" s="62">
        <v>207</v>
      </c>
      <c r="H838" s="139">
        <f t="shared" si="70"/>
        <v>828</v>
      </c>
      <c r="I838" s="140"/>
      <c r="J838" s="217"/>
      <c r="K838" s="217"/>
      <c r="L838" s="217"/>
      <c r="M838" s="217"/>
      <c r="N838" s="217"/>
      <c r="O838" s="217"/>
      <c r="P838" s="217"/>
      <c r="Q838" s="217"/>
      <c r="R838" s="217"/>
      <c r="S838" s="217"/>
      <c r="T838" s="217"/>
      <c r="U838" s="217"/>
      <c r="V838" s="155"/>
      <c r="W838" s="155"/>
    </row>
    <row r="839" spans="1:23" s="156" customFormat="1" x14ac:dyDescent="0.25">
      <c r="A839" s="113">
        <v>832</v>
      </c>
      <c r="B839" s="204"/>
      <c r="C839" s="157" t="s">
        <v>273</v>
      </c>
      <c r="D839" s="62"/>
      <c r="E839" s="153">
        <v>4</v>
      </c>
      <c r="F839" s="62" t="s">
        <v>129</v>
      </c>
      <c r="G839" s="62">
        <v>207</v>
      </c>
      <c r="H839" s="139">
        <f t="shared" si="70"/>
        <v>828</v>
      </c>
      <c r="I839" s="140"/>
      <c r="J839" s="217"/>
      <c r="K839" s="217"/>
      <c r="L839" s="217"/>
      <c r="M839" s="217"/>
      <c r="N839" s="217"/>
      <c r="O839" s="217"/>
      <c r="P839" s="217"/>
      <c r="Q839" s="217"/>
      <c r="R839" s="217"/>
      <c r="S839" s="217"/>
      <c r="T839" s="217"/>
      <c r="U839" s="217"/>
      <c r="V839" s="155"/>
      <c r="W839" s="155"/>
    </row>
    <row r="840" spans="1:23" s="156" customFormat="1" x14ac:dyDescent="0.25">
      <c r="A840" s="113">
        <v>833</v>
      </c>
      <c r="B840" s="204"/>
      <c r="C840" s="157" t="s">
        <v>274</v>
      </c>
      <c r="D840" s="62"/>
      <c r="E840" s="153">
        <v>2</v>
      </c>
      <c r="F840" s="62" t="s">
        <v>129</v>
      </c>
      <c r="G840" s="62">
        <v>5668</v>
      </c>
      <c r="H840" s="139">
        <f t="shared" si="70"/>
        <v>11336</v>
      </c>
      <c r="I840" s="140"/>
      <c r="J840" s="217"/>
      <c r="K840" s="217"/>
      <c r="L840" s="217"/>
      <c r="M840" s="217"/>
      <c r="N840" s="217"/>
      <c r="O840" s="217"/>
      <c r="P840" s="217"/>
      <c r="Q840" s="217"/>
      <c r="R840" s="217"/>
      <c r="S840" s="217"/>
      <c r="T840" s="217"/>
      <c r="U840" s="217"/>
      <c r="V840" s="155"/>
      <c r="W840" s="155"/>
    </row>
    <row r="841" spans="1:23" s="156" customFormat="1" x14ac:dyDescent="0.25">
      <c r="A841" s="113">
        <v>834</v>
      </c>
      <c r="B841" s="204"/>
      <c r="C841" s="157" t="s">
        <v>275</v>
      </c>
      <c r="D841" s="62"/>
      <c r="E841" s="153">
        <v>12</v>
      </c>
      <c r="F841" s="62" t="s">
        <v>129</v>
      </c>
      <c r="G841" s="62">
        <v>8505</v>
      </c>
      <c r="H841" s="139">
        <f t="shared" si="70"/>
        <v>102060</v>
      </c>
      <c r="I841" s="140"/>
      <c r="J841" s="217"/>
      <c r="K841" s="217"/>
      <c r="L841" s="217"/>
      <c r="M841" s="217"/>
      <c r="N841" s="217"/>
      <c r="O841" s="217"/>
      <c r="P841" s="217"/>
      <c r="Q841" s="217"/>
      <c r="R841" s="217"/>
      <c r="S841" s="217"/>
      <c r="T841" s="217"/>
      <c r="U841" s="217"/>
      <c r="V841" s="155"/>
      <c r="W841" s="155"/>
    </row>
    <row r="842" spans="1:23" s="156" customFormat="1" x14ac:dyDescent="0.25">
      <c r="A842" s="113">
        <v>835</v>
      </c>
      <c r="B842" s="204"/>
      <c r="C842" s="157" t="s">
        <v>276</v>
      </c>
      <c r="D842" s="62"/>
      <c r="E842" s="153">
        <v>2</v>
      </c>
      <c r="F842" s="62" t="s">
        <v>129</v>
      </c>
      <c r="G842" s="62">
        <v>24600</v>
      </c>
      <c r="H842" s="139">
        <f t="shared" si="70"/>
        <v>49200</v>
      </c>
      <c r="I842" s="140"/>
      <c r="J842" s="217"/>
      <c r="K842" s="217"/>
      <c r="L842" s="217"/>
      <c r="M842" s="217"/>
      <c r="N842" s="217"/>
      <c r="O842" s="217"/>
      <c r="P842" s="217"/>
      <c r="Q842" s="217"/>
      <c r="R842" s="217"/>
      <c r="S842" s="217"/>
      <c r="T842" s="217"/>
      <c r="U842" s="217"/>
      <c r="V842" s="155"/>
      <c r="W842" s="155"/>
    </row>
    <row r="843" spans="1:23" s="156" customFormat="1" x14ac:dyDescent="0.25">
      <c r="A843" s="113">
        <v>836</v>
      </c>
      <c r="B843" s="204"/>
      <c r="C843" s="157" t="s">
        <v>277</v>
      </c>
      <c r="D843" s="62"/>
      <c r="E843" s="153">
        <v>1</v>
      </c>
      <c r="F843" s="62" t="s">
        <v>130</v>
      </c>
      <c r="G843" s="62">
        <v>49800</v>
      </c>
      <c r="H843" s="139">
        <f t="shared" si="70"/>
        <v>49800</v>
      </c>
      <c r="I843" s="140"/>
      <c r="J843" s="217"/>
      <c r="K843" s="217"/>
      <c r="L843" s="217"/>
      <c r="M843" s="217"/>
      <c r="N843" s="217"/>
      <c r="O843" s="217"/>
      <c r="P843" s="217"/>
      <c r="Q843" s="217"/>
      <c r="R843" s="217"/>
      <c r="S843" s="217"/>
      <c r="T843" s="217"/>
      <c r="U843" s="217"/>
      <c r="V843" s="155"/>
      <c r="W843" s="155"/>
    </row>
    <row r="844" spans="1:23" s="156" customFormat="1" x14ac:dyDescent="0.25">
      <c r="A844" s="113">
        <v>837</v>
      </c>
      <c r="B844" s="204"/>
      <c r="C844" s="157" t="s">
        <v>184</v>
      </c>
      <c r="D844" s="62"/>
      <c r="E844" s="153">
        <v>2</v>
      </c>
      <c r="F844" s="62" t="s">
        <v>131</v>
      </c>
      <c r="G844" s="62">
        <v>10000</v>
      </c>
      <c r="H844" s="139">
        <f t="shared" si="70"/>
        <v>20000</v>
      </c>
      <c r="I844" s="140"/>
      <c r="J844" s="217"/>
      <c r="K844" s="217"/>
      <c r="L844" s="217"/>
      <c r="M844" s="217"/>
      <c r="N844" s="217"/>
      <c r="O844" s="217"/>
      <c r="P844" s="217"/>
      <c r="Q844" s="217"/>
      <c r="R844" s="217"/>
      <c r="S844" s="217"/>
      <c r="T844" s="217"/>
      <c r="U844" s="217"/>
      <c r="V844" s="155"/>
      <c r="W844" s="155"/>
    </row>
    <row r="845" spans="1:23" s="156" customFormat="1" x14ac:dyDescent="0.25">
      <c r="A845" s="113">
        <v>838</v>
      </c>
      <c r="B845" s="204"/>
      <c r="C845" s="157" t="s">
        <v>278</v>
      </c>
      <c r="D845" s="62"/>
      <c r="E845" s="153">
        <v>1</v>
      </c>
      <c r="F845" s="62" t="s">
        <v>131</v>
      </c>
      <c r="G845" s="62">
        <v>13995</v>
      </c>
      <c r="H845" s="139">
        <f t="shared" si="70"/>
        <v>13995</v>
      </c>
      <c r="I845" s="140"/>
      <c r="J845" s="217"/>
      <c r="K845" s="217"/>
      <c r="L845" s="217"/>
      <c r="M845" s="217"/>
      <c r="N845" s="217"/>
      <c r="O845" s="217"/>
      <c r="P845" s="217"/>
      <c r="Q845" s="217"/>
      <c r="R845" s="217"/>
      <c r="S845" s="217"/>
      <c r="T845" s="217"/>
      <c r="U845" s="217"/>
      <c r="V845" s="155"/>
      <c r="W845" s="155"/>
    </row>
    <row r="846" spans="1:23" s="156" customFormat="1" x14ac:dyDescent="0.25">
      <c r="A846" s="113">
        <v>839</v>
      </c>
      <c r="B846" s="163" t="s">
        <v>75</v>
      </c>
      <c r="C846" s="164" t="s">
        <v>279</v>
      </c>
      <c r="D846" s="160" t="s">
        <v>541</v>
      </c>
      <c r="E846" s="159">
        <v>4</v>
      </c>
      <c r="F846" s="160"/>
      <c r="G846" s="160">
        <f>SUM(H847:H857)</f>
        <v>835000</v>
      </c>
      <c r="H846" s="161">
        <f>G846*E846</f>
        <v>3340000</v>
      </c>
      <c r="I846" s="165" t="s">
        <v>40</v>
      </c>
      <c r="J846" s="216"/>
      <c r="K846" s="206">
        <v>1</v>
      </c>
      <c r="L846" s="206"/>
      <c r="M846" s="206"/>
      <c r="N846" s="206">
        <v>1</v>
      </c>
      <c r="O846" s="206"/>
      <c r="P846" s="206"/>
      <c r="Q846" s="206">
        <v>1</v>
      </c>
      <c r="R846" s="206"/>
      <c r="S846" s="206">
        <v>1</v>
      </c>
      <c r="T846" s="216"/>
      <c r="U846" s="216"/>
      <c r="V846" s="155"/>
      <c r="W846" s="155"/>
    </row>
    <row r="847" spans="1:23" s="156" customFormat="1" x14ac:dyDescent="0.25">
      <c r="A847" s="113">
        <v>840</v>
      </c>
      <c r="B847" s="204"/>
      <c r="C847" s="157" t="s">
        <v>280</v>
      </c>
      <c r="D847" s="62"/>
      <c r="E847" s="153">
        <v>3</v>
      </c>
      <c r="F847" s="62" t="s">
        <v>129</v>
      </c>
      <c r="G847" s="62">
        <v>35800</v>
      </c>
      <c r="H847" s="139">
        <f>G847*E847</f>
        <v>107400</v>
      </c>
      <c r="I847" s="139"/>
      <c r="J847" s="217"/>
      <c r="K847" s="217"/>
      <c r="L847" s="217"/>
      <c r="M847" s="217"/>
      <c r="N847" s="217"/>
      <c r="O847" s="217"/>
      <c r="P847" s="217"/>
      <c r="Q847" s="217"/>
      <c r="R847" s="217"/>
      <c r="S847" s="217"/>
      <c r="T847" s="217"/>
      <c r="U847" s="217"/>
      <c r="V847" s="155"/>
      <c r="W847" s="155"/>
    </row>
    <row r="848" spans="1:23" s="156" customFormat="1" x14ac:dyDescent="0.25">
      <c r="A848" s="113">
        <v>841</v>
      </c>
      <c r="B848" s="204"/>
      <c r="C848" s="157" t="s">
        <v>281</v>
      </c>
      <c r="D848" s="62"/>
      <c r="E848" s="153">
        <v>3</v>
      </c>
      <c r="F848" s="62" t="s">
        <v>129</v>
      </c>
      <c r="G848" s="62">
        <v>49550</v>
      </c>
      <c r="H848" s="139">
        <f t="shared" ref="H848:H857" si="71">G848*E848</f>
        <v>148650</v>
      </c>
      <c r="I848" s="139"/>
      <c r="J848" s="217"/>
      <c r="K848" s="217"/>
      <c r="L848" s="217"/>
      <c r="M848" s="217"/>
      <c r="N848" s="217"/>
      <c r="O848" s="217"/>
      <c r="P848" s="217"/>
      <c r="Q848" s="217"/>
      <c r="R848" s="217"/>
      <c r="S848" s="217"/>
      <c r="T848" s="217"/>
      <c r="U848" s="217"/>
      <c r="V848" s="155"/>
      <c r="W848" s="155"/>
    </row>
    <row r="849" spans="1:23" s="156" customFormat="1" x14ac:dyDescent="0.25">
      <c r="A849" s="113">
        <v>842</v>
      </c>
      <c r="B849" s="204"/>
      <c r="C849" s="157" t="s">
        <v>282</v>
      </c>
      <c r="D849" s="62"/>
      <c r="E849" s="153">
        <v>3</v>
      </c>
      <c r="F849" s="62" t="s">
        <v>129</v>
      </c>
      <c r="G849" s="62">
        <v>3815</v>
      </c>
      <c r="H849" s="139">
        <f t="shared" si="71"/>
        <v>11445</v>
      </c>
      <c r="I849" s="139"/>
      <c r="J849" s="217"/>
      <c r="K849" s="217"/>
      <c r="L849" s="217"/>
      <c r="M849" s="217"/>
      <c r="N849" s="217"/>
      <c r="O849" s="217"/>
      <c r="P849" s="217"/>
      <c r="Q849" s="217"/>
      <c r="R849" s="217"/>
      <c r="S849" s="217"/>
      <c r="T849" s="217"/>
      <c r="U849" s="217"/>
      <c r="V849" s="155"/>
      <c r="W849" s="155"/>
    </row>
    <row r="850" spans="1:23" s="156" customFormat="1" x14ac:dyDescent="0.25">
      <c r="A850" s="113">
        <v>843</v>
      </c>
      <c r="B850" s="204"/>
      <c r="C850" s="157" t="s">
        <v>283</v>
      </c>
      <c r="D850" s="62"/>
      <c r="E850" s="153">
        <v>1</v>
      </c>
      <c r="F850" s="62" t="s">
        <v>131</v>
      </c>
      <c r="G850" s="62">
        <v>25800</v>
      </c>
      <c r="H850" s="139">
        <f t="shared" si="71"/>
        <v>25800</v>
      </c>
      <c r="I850" s="140"/>
      <c r="J850" s="217"/>
      <c r="K850" s="217"/>
      <c r="L850" s="217"/>
      <c r="M850" s="217"/>
      <c r="N850" s="217"/>
      <c r="O850" s="217"/>
      <c r="P850" s="217"/>
      <c r="Q850" s="217"/>
      <c r="R850" s="217"/>
      <c r="S850" s="217"/>
      <c r="T850" s="217"/>
      <c r="U850" s="217"/>
      <c r="V850" s="155"/>
      <c r="W850" s="155"/>
    </row>
    <row r="851" spans="1:23" s="156" customFormat="1" x14ac:dyDescent="0.25">
      <c r="A851" s="113">
        <v>844</v>
      </c>
      <c r="B851" s="204"/>
      <c r="C851" s="157" t="s">
        <v>284</v>
      </c>
      <c r="D851" s="62"/>
      <c r="E851" s="153">
        <v>3</v>
      </c>
      <c r="F851" s="62" t="s">
        <v>129</v>
      </c>
      <c r="G851" s="62">
        <v>32050</v>
      </c>
      <c r="H851" s="139">
        <f t="shared" si="71"/>
        <v>96150</v>
      </c>
      <c r="I851" s="140"/>
      <c r="J851" s="217"/>
      <c r="K851" s="217"/>
      <c r="L851" s="217"/>
      <c r="M851" s="217"/>
      <c r="N851" s="217"/>
      <c r="O851" s="217"/>
      <c r="P851" s="217"/>
      <c r="Q851" s="217"/>
      <c r="R851" s="217"/>
      <c r="S851" s="217"/>
      <c r="T851" s="217"/>
      <c r="U851" s="217"/>
      <c r="V851" s="155"/>
      <c r="W851" s="155"/>
    </row>
    <row r="852" spans="1:23" s="156" customFormat="1" x14ac:dyDescent="0.25">
      <c r="A852" s="113">
        <v>845</v>
      </c>
      <c r="B852" s="204"/>
      <c r="C852" s="157" t="s">
        <v>285</v>
      </c>
      <c r="D852" s="62"/>
      <c r="E852" s="153">
        <v>3</v>
      </c>
      <c r="F852" s="62" t="s">
        <v>130</v>
      </c>
      <c r="G852" s="62">
        <v>25600</v>
      </c>
      <c r="H852" s="139">
        <f t="shared" si="71"/>
        <v>76800</v>
      </c>
      <c r="I852" s="140"/>
      <c r="J852" s="217"/>
      <c r="K852" s="217"/>
      <c r="L852" s="217"/>
      <c r="M852" s="217"/>
      <c r="N852" s="217"/>
      <c r="O852" s="217"/>
      <c r="P852" s="217"/>
      <c r="Q852" s="217"/>
      <c r="R852" s="217"/>
      <c r="S852" s="217"/>
      <c r="T852" s="217"/>
      <c r="U852" s="217"/>
      <c r="V852" s="155"/>
      <c r="W852" s="155"/>
    </row>
    <row r="853" spans="1:23" s="156" customFormat="1" x14ac:dyDescent="0.25">
      <c r="A853" s="113">
        <v>846</v>
      </c>
      <c r="B853" s="204"/>
      <c r="C853" s="157" t="s">
        <v>286</v>
      </c>
      <c r="D853" s="62"/>
      <c r="E853" s="153">
        <v>3</v>
      </c>
      <c r="F853" s="62" t="s">
        <v>129</v>
      </c>
      <c r="G853" s="62">
        <v>24600</v>
      </c>
      <c r="H853" s="139">
        <f t="shared" si="71"/>
        <v>73800</v>
      </c>
      <c r="I853" s="140"/>
      <c r="J853" s="217"/>
      <c r="K853" s="217"/>
      <c r="L853" s="217"/>
      <c r="M853" s="217"/>
      <c r="N853" s="217"/>
      <c r="O853" s="217"/>
      <c r="P853" s="217"/>
      <c r="Q853" s="217"/>
      <c r="R853" s="217"/>
      <c r="S853" s="217"/>
      <c r="T853" s="217"/>
      <c r="U853" s="217"/>
      <c r="V853" s="155"/>
      <c r="W853" s="155"/>
    </row>
    <row r="854" spans="1:23" s="156" customFormat="1" x14ac:dyDescent="0.25">
      <c r="A854" s="113">
        <v>847</v>
      </c>
      <c r="B854" s="204"/>
      <c r="C854" s="157" t="s">
        <v>287</v>
      </c>
      <c r="D854" s="62"/>
      <c r="E854" s="153">
        <v>1</v>
      </c>
      <c r="F854" s="62" t="s">
        <v>131</v>
      </c>
      <c r="G854" s="62">
        <v>11000</v>
      </c>
      <c r="H854" s="139">
        <f t="shared" si="71"/>
        <v>11000</v>
      </c>
      <c r="I854" s="140"/>
      <c r="J854" s="217"/>
      <c r="K854" s="217"/>
      <c r="L854" s="217"/>
      <c r="M854" s="217"/>
      <c r="N854" s="217"/>
      <c r="O854" s="217"/>
      <c r="P854" s="217"/>
      <c r="Q854" s="217"/>
      <c r="R854" s="217"/>
      <c r="S854" s="217"/>
      <c r="T854" s="217"/>
      <c r="U854" s="217"/>
      <c r="V854" s="155"/>
      <c r="W854" s="155"/>
    </row>
    <row r="855" spans="1:23" s="156" customFormat="1" x14ac:dyDescent="0.25">
      <c r="A855" s="113">
        <v>848</v>
      </c>
      <c r="B855" s="204"/>
      <c r="C855" s="157" t="s">
        <v>288</v>
      </c>
      <c r="D855" s="62"/>
      <c r="E855" s="153">
        <v>4</v>
      </c>
      <c r="F855" s="62" t="s">
        <v>129</v>
      </c>
      <c r="G855" s="62">
        <v>46716.25</v>
      </c>
      <c r="H855" s="139">
        <f t="shared" si="71"/>
        <v>186865</v>
      </c>
      <c r="I855" s="140"/>
      <c r="J855" s="217"/>
      <c r="K855" s="217"/>
      <c r="L855" s="217"/>
      <c r="M855" s="217"/>
      <c r="N855" s="217"/>
      <c r="O855" s="217"/>
      <c r="P855" s="217"/>
      <c r="Q855" s="217"/>
      <c r="R855" s="217"/>
      <c r="S855" s="217"/>
      <c r="T855" s="217"/>
      <c r="U855" s="217"/>
      <c r="V855" s="155"/>
      <c r="W855" s="155"/>
    </row>
    <row r="856" spans="1:23" s="156" customFormat="1" x14ac:dyDescent="0.25">
      <c r="A856" s="113">
        <v>849</v>
      </c>
      <c r="B856" s="204"/>
      <c r="C856" s="157" t="s">
        <v>289</v>
      </c>
      <c r="D856" s="62"/>
      <c r="E856" s="153">
        <v>6</v>
      </c>
      <c r="F856" s="62" t="s">
        <v>129</v>
      </c>
      <c r="G856" s="62">
        <v>13995</v>
      </c>
      <c r="H856" s="139">
        <f t="shared" si="71"/>
        <v>83970</v>
      </c>
      <c r="I856" s="140"/>
      <c r="J856" s="217"/>
      <c r="K856" s="217"/>
      <c r="L856" s="217"/>
      <c r="M856" s="217"/>
      <c r="N856" s="217"/>
      <c r="O856" s="217"/>
      <c r="P856" s="217"/>
      <c r="Q856" s="217"/>
      <c r="R856" s="217"/>
      <c r="S856" s="217"/>
      <c r="T856" s="217"/>
      <c r="U856" s="217"/>
      <c r="V856" s="155"/>
      <c r="W856" s="155"/>
    </row>
    <row r="857" spans="1:23" s="156" customFormat="1" x14ac:dyDescent="0.25">
      <c r="A857" s="113">
        <v>850</v>
      </c>
      <c r="B857" s="204"/>
      <c r="C857" s="157" t="s">
        <v>290</v>
      </c>
      <c r="D857" s="62"/>
      <c r="E857" s="153">
        <v>8</v>
      </c>
      <c r="F857" s="62" t="s">
        <v>129</v>
      </c>
      <c r="G857" s="62">
        <v>1640</v>
      </c>
      <c r="H857" s="139">
        <f t="shared" si="71"/>
        <v>13120</v>
      </c>
      <c r="I857" s="140"/>
      <c r="J857" s="217"/>
      <c r="K857" s="217"/>
      <c r="L857" s="217"/>
      <c r="M857" s="217"/>
      <c r="N857" s="217"/>
      <c r="O857" s="217"/>
      <c r="P857" s="217"/>
      <c r="Q857" s="217"/>
      <c r="R857" s="217"/>
      <c r="S857" s="217"/>
      <c r="T857" s="217"/>
      <c r="U857" s="217"/>
      <c r="V857" s="155"/>
      <c r="W857" s="155"/>
    </row>
    <row r="858" spans="1:23" s="156" customFormat="1" x14ac:dyDescent="0.25">
      <c r="A858" s="113">
        <v>851</v>
      </c>
      <c r="B858" s="163" t="s">
        <v>75</v>
      </c>
      <c r="C858" s="158" t="s">
        <v>959</v>
      </c>
      <c r="D858" s="160" t="s">
        <v>541</v>
      </c>
      <c r="E858" s="159">
        <v>4</v>
      </c>
      <c r="F858" s="160"/>
      <c r="G858" s="160">
        <f>SUM(H859:H862)</f>
        <v>968000</v>
      </c>
      <c r="H858" s="161">
        <f>G858*E858</f>
        <v>3872000</v>
      </c>
      <c r="I858" s="165" t="s">
        <v>40</v>
      </c>
      <c r="J858" s="216"/>
      <c r="K858" s="206">
        <v>1</v>
      </c>
      <c r="L858" s="206"/>
      <c r="M858" s="206"/>
      <c r="N858" s="206">
        <v>1</v>
      </c>
      <c r="O858" s="206"/>
      <c r="P858" s="206"/>
      <c r="Q858" s="206">
        <v>1</v>
      </c>
      <c r="R858" s="206"/>
      <c r="S858" s="206">
        <v>1</v>
      </c>
      <c r="T858" s="216"/>
      <c r="U858" s="216"/>
      <c r="V858" s="155"/>
      <c r="W858" s="155"/>
    </row>
    <row r="859" spans="1:23" s="156" customFormat="1" ht="25.5" x14ac:dyDescent="0.25">
      <c r="A859" s="113">
        <v>852</v>
      </c>
      <c r="B859" s="204"/>
      <c r="C859" s="59" t="s">
        <v>960</v>
      </c>
      <c r="D859" s="62"/>
      <c r="E859" s="153">
        <v>6</v>
      </c>
      <c r="F859" s="62" t="s">
        <v>534</v>
      </c>
      <c r="G859" s="62">
        <v>19000</v>
      </c>
      <c r="H859" s="139">
        <f>G859*E859</f>
        <v>114000</v>
      </c>
      <c r="I859" s="166"/>
      <c r="J859" s="217"/>
      <c r="K859" s="217"/>
      <c r="L859" s="217"/>
      <c r="M859" s="217"/>
      <c r="N859" s="217"/>
      <c r="O859" s="217"/>
      <c r="P859" s="217"/>
      <c r="Q859" s="217"/>
      <c r="R859" s="217"/>
      <c r="S859" s="217"/>
      <c r="T859" s="217"/>
      <c r="U859" s="217"/>
      <c r="V859" s="155"/>
      <c r="W859" s="155"/>
    </row>
    <row r="860" spans="1:23" s="156" customFormat="1" ht="25.5" x14ac:dyDescent="0.25">
      <c r="A860" s="113">
        <v>853</v>
      </c>
      <c r="B860" s="204"/>
      <c r="C860" s="59" t="s">
        <v>961</v>
      </c>
      <c r="D860" s="62"/>
      <c r="E860" s="153">
        <v>6</v>
      </c>
      <c r="F860" s="62" t="s">
        <v>147</v>
      </c>
      <c r="G860" s="62">
        <v>19000</v>
      </c>
      <c r="H860" s="139">
        <f t="shared" ref="H860:H862" si="72">G860*E860</f>
        <v>114000</v>
      </c>
      <c r="I860" s="166"/>
      <c r="J860" s="217"/>
      <c r="K860" s="217"/>
      <c r="L860" s="217"/>
      <c r="M860" s="217"/>
      <c r="N860" s="217"/>
      <c r="O860" s="217"/>
      <c r="P860" s="217"/>
      <c r="Q860" s="217"/>
      <c r="R860" s="217"/>
      <c r="S860" s="217"/>
      <c r="T860" s="217"/>
      <c r="U860" s="217"/>
      <c r="V860" s="155"/>
      <c r="W860" s="155"/>
    </row>
    <row r="861" spans="1:23" s="156" customFormat="1" ht="25.5" x14ac:dyDescent="0.25">
      <c r="A861" s="113">
        <v>854</v>
      </c>
      <c r="B861" s="204"/>
      <c r="C861" s="59" t="s">
        <v>962</v>
      </c>
      <c r="D861" s="62"/>
      <c r="E861" s="153">
        <v>6</v>
      </c>
      <c r="F861" s="62" t="s">
        <v>147</v>
      </c>
      <c r="G861" s="62">
        <v>40000</v>
      </c>
      <c r="H861" s="139">
        <f t="shared" si="72"/>
        <v>240000</v>
      </c>
      <c r="I861" s="166"/>
      <c r="J861" s="217"/>
      <c r="K861" s="217"/>
      <c r="L861" s="217"/>
      <c r="M861" s="217"/>
      <c r="N861" s="217"/>
      <c r="O861" s="217"/>
      <c r="P861" s="217"/>
      <c r="Q861" s="217"/>
      <c r="R861" s="217"/>
      <c r="S861" s="217"/>
      <c r="T861" s="217"/>
      <c r="U861" s="217"/>
      <c r="V861" s="155"/>
      <c r="W861" s="155"/>
    </row>
    <row r="862" spans="1:23" s="156" customFormat="1" ht="63.75" x14ac:dyDescent="0.25">
      <c r="A862" s="113">
        <v>855</v>
      </c>
      <c r="B862" s="204"/>
      <c r="C862" s="59" t="s">
        <v>963</v>
      </c>
      <c r="D862" s="62"/>
      <c r="E862" s="153">
        <v>16</v>
      </c>
      <c r="F862" s="62" t="s">
        <v>534</v>
      </c>
      <c r="G862" s="62">
        <v>31250</v>
      </c>
      <c r="H862" s="139">
        <f t="shared" si="72"/>
        <v>500000</v>
      </c>
      <c r="I862" s="166"/>
      <c r="J862" s="217"/>
      <c r="K862" s="217"/>
      <c r="L862" s="217"/>
      <c r="M862" s="217"/>
      <c r="N862" s="217"/>
      <c r="O862" s="217"/>
      <c r="P862" s="217"/>
      <c r="Q862" s="217"/>
      <c r="R862" s="217"/>
      <c r="S862" s="217"/>
      <c r="T862" s="217"/>
      <c r="U862" s="217"/>
      <c r="V862" s="155"/>
      <c r="W862" s="155"/>
    </row>
    <row r="863" spans="1:23" s="156" customFormat="1" ht="25.5" x14ac:dyDescent="0.25">
      <c r="A863" s="113">
        <v>856</v>
      </c>
      <c r="B863" s="163" t="s">
        <v>75</v>
      </c>
      <c r="C863" s="158" t="s">
        <v>305</v>
      </c>
      <c r="D863" s="160" t="s">
        <v>541</v>
      </c>
      <c r="E863" s="159">
        <v>4</v>
      </c>
      <c r="F863" s="160"/>
      <c r="G863" s="160">
        <f>SUM(H864:H876)</f>
        <v>360000</v>
      </c>
      <c r="H863" s="161">
        <f>G863*E863</f>
        <v>1440000</v>
      </c>
      <c r="I863" s="165" t="s">
        <v>40</v>
      </c>
      <c r="J863" s="206"/>
      <c r="K863" s="206">
        <v>1</v>
      </c>
      <c r="L863" s="206"/>
      <c r="M863" s="206"/>
      <c r="N863" s="206">
        <v>1</v>
      </c>
      <c r="O863" s="206"/>
      <c r="P863" s="206"/>
      <c r="Q863" s="206">
        <v>1</v>
      </c>
      <c r="R863" s="206"/>
      <c r="S863" s="206">
        <v>1</v>
      </c>
      <c r="T863" s="216"/>
      <c r="U863" s="216"/>
      <c r="V863" s="155"/>
      <c r="W863" s="155"/>
    </row>
    <row r="864" spans="1:23" s="156" customFormat="1" x14ac:dyDescent="0.25">
      <c r="A864" s="113">
        <v>857</v>
      </c>
      <c r="B864" s="204"/>
      <c r="C864" s="157" t="s">
        <v>306</v>
      </c>
      <c r="D864" s="62"/>
      <c r="E864" s="153">
        <v>1</v>
      </c>
      <c r="F864" s="62" t="s">
        <v>309</v>
      </c>
      <c r="G864" s="62">
        <v>49800</v>
      </c>
      <c r="H864" s="139">
        <f>G864*E864</f>
        <v>49800</v>
      </c>
      <c r="I864" s="140"/>
      <c r="J864" s="217"/>
      <c r="K864" s="217"/>
      <c r="L864" s="217"/>
      <c r="M864" s="217"/>
      <c r="N864" s="217"/>
      <c r="O864" s="217"/>
      <c r="P864" s="217"/>
      <c r="Q864" s="217"/>
      <c r="R864" s="217"/>
      <c r="S864" s="217"/>
      <c r="T864" s="217"/>
      <c r="U864" s="217"/>
      <c r="V864" s="155"/>
      <c r="W864" s="155"/>
    </row>
    <row r="865" spans="1:23" s="156" customFormat="1" x14ac:dyDescent="0.25">
      <c r="A865" s="113">
        <v>858</v>
      </c>
      <c r="B865" s="204"/>
      <c r="C865" s="157" t="s">
        <v>195</v>
      </c>
      <c r="D865" s="62"/>
      <c r="E865" s="153">
        <v>1</v>
      </c>
      <c r="F865" s="62" t="s">
        <v>309</v>
      </c>
      <c r="G865" s="62">
        <v>48500</v>
      </c>
      <c r="H865" s="139">
        <f t="shared" ref="H865:H876" si="73">G865*E865</f>
        <v>48500</v>
      </c>
      <c r="I865" s="140"/>
      <c r="J865" s="217"/>
      <c r="K865" s="217"/>
      <c r="L865" s="217"/>
      <c r="M865" s="217"/>
      <c r="N865" s="217"/>
      <c r="O865" s="217"/>
      <c r="P865" s="217"/>
      <c r="Q865" s="217"/>
      <c r="R865" s="217"/>
      <c r="S865" s="217"/>
      <c r="T865" s="217"/>
      <c r="U865" s="217"/>
      <c r="V865" s="155"/>
      <c r="W865" s="155"/>
    </row>
    <row r="866" spans="1:23" s="156" customFormat="1" x14ac:dyDescent="0.25">
      <c r="A866" s="113">
        <v>859</v>
      </c>
      <c r="B866" s="204"/>
      <c r="C866" s="157" t="s">
        <v>184</v>
      </c>
      <c r="D866" s="62"/>
      <c r="E866" s="153">
        <v>1</v>
      </c>
      <c r="F866" s="62" t="s">
        <v>309</v>
      </c>
      <c r="G866" s="62">
        <v>10000</v>
      </c>
      <c r="H866" s="139">
        <f t="shared" si="73"/>
        <v>10000</v>
      </c>
      <c r="I866" s="140"/>
      <c r="J866" s="217"/>
      <c r="K866" s="217"/>
      <c r="L866" s="217"/>
      <c r="M866" s="217"/>
      <c r="N866" s="217"/>
      <c r="O866" s="217"/>
      <c r="P866" s="217"/>
      <c r="Q866" s="217"/>
      <c r="R866" s="217"/>
      <c r="S866" s="217"/>
      <c r="T866" s="217"/>
      <c r="U866" s="217"/>
      <c r="V866" s="155"/>
      <c r="W866" s="155"/>
    </row>
    <row r="867" spans="1:23" s="156" customFormat="1" x14ac:dyDescent="0.25">
      <c r="A867" s="113">
        <v>860</v>
      </c>
      <c r="B867" s="204"/>
      <c r="C867" s="157" t="s">
        <v>307</v>
      </c>
      <c r="D867" s="62"/>
      <c r="E867" s="153">
        <v>1</v>
      </c>
      <c r="F867" s="62" t="s">
        <v>309</v>
      </c>
      <c r="G867" s="62">
        <v>32500</v>
      </c>
      <c r="H867" s="139">
        <f t="shared" si="73"/>
        <v>32500</v>
      </c>
      <c r="I867" s="140"/>
      <c r="J867" s="217"/>
      <c r="K867" s="217"/>
      <c r="L867" s="217"/>
      <c r="M867" s="217"/>
      <c r="N867" s="217"/>
      <c r="O867" s="217"/>
      <c r="P867" s="217"/>
      <c r="Q867" s="217"/>
      <c r="R867" s="217"/>
      <c r="S867" s="217"/>
      <c r="T867" s="217"/>
      <c r="U867" s="217"/>
      <c r="V867" s="155"/>
      <c r="W867" s="155"/>
    </row>
    <row r="868" spans="1:23" s="156" customFormat="1" x14ac:dyDescent="0.25">
      <c r="A868" s="113">
        <v>861</v>
      </c>
      <c r="B868" s="204"/>
      <c r="C868" s="157" t="s">
        <v>278</v>
      </c>
      <c r="D868" s="62"/>
      <c r="E868" s="153">
        <v>1</v>
      </c>
      <c r="F868" s="62" t="s">
        <v>309</v>
      </c>
      <c r="G868" s="62">
        <v>6200</v>
      </c>
      <c r="H868" s="139">
        <f t="shared" si="73"/>
        <v>6200</v>
      </c>
      <c r="I868" s="140"/>
      <c r="J868" s="217"/>
      <c r="K868" s="217"/>
      <c r="L868" s="217"/>
      <c r="M868" s="217"/>
      <c r="N868" s="217"/>
      <c r="O868" s="217"/>
      <c r="P868" s="217"/>
      <c r="Q868" s="217"/>
      <c r="R868" s="217"/>
      <c r="S868" s="217"/>
      <c r="T868" s="217"/>
      <c r="U868" s="217"/>
      <c r="V868" s="155"/>
      <c r="W868" s="155"/>
    </row>
    <row r="869" spans="1:23" s="156" customFormat="1" x14ac:dyDescent="0.25">
      <c r="A869" s="113">
        <v>862</v>
      </c>
      <c r="B869" s="204"/>
      <c r="C869" s="157" t="s">
        <v>308</v>
      </c>
      <c r="D869" s="62"/>
      <c r="E869" s="153">
        <v>1</v>
      </c>
      <c r="F869" s="62" t="s">
        <v>309</v>
      </c>
      <c r="G869" s="62">
        <v>49800</v>
      </c>
      <c r="H869" s="139">
        <f t="shared" si="73"/>
        <v>49800</v>
      </c>
      <c r="I869" s="140"/>
      <c r="J869" s="217"/>
      <c r="K869" s="217"/>
      <c r="L869" s="217"/>
      <c r="M869" s="217"/>
      <c r="N869" s="217"/>
      <c r="O869" s="217"/>
      <c r="P869" s="217"/>
      <c r="Q869" s="217"/>
      <c r="R869" s="217"/>
      <c r="S869" s="217"/>
      <c r="T869" s="217"/>
      <c r="U869" s="217"/>
      <c r="V869" s="155"/>
      <c r="W869" s="155"/>
    </row>
    <row r="870" spans="1:23" s="156" customFormat="1" x14ac:dyDescent="0.25">
      <c r="A870" s="113">
        <v>863</v>
      </c>
      <c r="B870" s="204"/>
      <c r="C870" s="157" t="s">
        <v>195</v>
      </c>
      <c r="D870" s="62"/>
      <c r="E870" s="153">
        <v>1</v>
      </c>
      <c r="F870" s="62" t="s">
        <v>309</v>
      </c>
      <c r="G870" s="62">
        <v>48500</v>
      </c>
      <c r="H870" s="139">
        <f t="shared" si="73"/>
        <v>48500</v>
      </c>
      <c r="I870" s="140"/>
      <c r="J870" s="217"/>
      <c r="K870" s="217"/>
      <c r="L870" s="217"/>
      <c r="M870" s="217"/>
      <c r="N870" s="217"/>
      <c r="O870" s="217"/>
      <c r="P870" s="217"/>
      <c r="Q870" s="217"/>
      <c r="R870" s="217"/>
      <c r="S870" s="217"/>
      <c r="T870" s="217"/>
      <c r="U870" s="217"/>
      <c r="V870" s="155"/>
      <c r="W870" s="155"/>
    </row>
    <row r="871" spans="1:23" s="156" customFormat="1" x14ac:dyDescent="0.25">
      <c r="A871" s="113">
        <v>864</v>
      </c>
      <c r="B871" s="204"/>
      <c r="C871" s="157" t="s">
        <v>184</v>
      </c>
      <c r="D871" s="62"/>
      <c r="E871" s="153">
        <v>1</v>
      </c>
      <c r="F871" s="62" t="s">
        <v>309</v>
      </c>
      <c r="G871" s="62">
        <v>10000</v>
      </c>
      <c r="H871" s="139">
        <f t="shared" si="73"/>
        <v>10000</v>
      </c>
      <c r="I871" s="140"/>
      <c r="J871" s="217"/>
      <c r="K871" s="217"/>
      <c r="L871" s="217"/>
      <c r="M871" s="217"/>
      <c r="N871" s="217"/>
      <c r="O871" s="217"/>
      <c r="P871" s="217"/>
      <c r="Q871" s="217"/>
      <c r="R871" s="217"/>
      <c r="S871" s="217"/>
      <c r="T871" s="217"/>
      <c r="U871" s="217"/>
      <c r="V871" s="155"/>
      <c r="W871" s="155"/>
    </row>
    <row r="872" spans="1:23" s="156" customFormat="1" x14ac:dyDescent="0.25">
      <c r="A872" s="113">
        <v>865</v>
      </c>
      <c r="B872" s="204"/>
      <c r="C872" s="157" t="s">
        <v>307</v>
      </c>
      <c r="D872" s="62"/>
      <c r="E872" s="153">
        <v>1</v>
      </c>
      <c r="F872" s="62" t="s">
        <v>309</v>
      </c>
      <c r="G872" s="62">
        <v>32500</v>
      </c>
      <c r="H872" s="139">
        <f t="shared" si="73"/>
        <v>32500</v>
      </c>
      <c r="I872" s="140"/>
      <c r="J872" s="217"/>
      <c r="K872" s="217"/>
      <c r="L872" s="217"/>
      <c r="M872" s="217"/>
      <c r="N872" s="217"/>
      <c r="O872" s="217"/>
      <c r="P872" s="217"/>
      <c r="Q872" s="217"/>
      <c r="R872" s="217"/>
      <c r="S872" s="217"/>
      <c r="T872" s="217"/>
      <c r="U872" s="217"/>
      <c r="V872" s="155"/>
      <c r="W872" s="155"/>
    </row>
    <row r="873" spans="1:23" s="156" customFormat="1" x14ac:dyDescent="0.25">
      <c r="A873" s="113">
        <v>866</v>
      </c>
      <c r="B873" s="204"/>
      <c r="C873" s="157" t="s">
        <v>278</v>
      </c>
      <c r="D873" s="62"/>
      <c r="E873" s="153">
        <v>1</v>
      </c>
      <c r="F873" s="62" t="s">
        <v>309</v>
      </c>
      <c r="G873" s="62">
        <v>6200</v>
      </c>
      <c r="H873" s="139">
        <f t="shared" si="73"/>
        <v>6200</v>
      </c>
      <c r="I873" s="140"/>
      <c r="J873" s="217"/>
      <c r="K873" s="217"/>
      <c r="L873" s="217"/>
      <c r="M873" s="217"/>
      <c r="N873" s="217"/>
      <c r="O873" s="217"/>
      <c r="P873" s="217"/>
      <c r="Q873" s="217"/>
      <c r="R873" s="217"/>
      <c r="S873" s="217"/>
      <c r="T873" s="217"/>
      <c r="U873" s="217"/>
      <c r="V873" s="155"/>
      <c r="W873" s="155"/>
    </row>
    <row r="874" spans="1:23" s="156" customFormat="1" x14ac:dyDescent="0.25">
      <c r="A874" s="113">
        <v>867</v>
      </c>
      <c r="B874" s="204"/>
      <c r="C874" s="157" t="s">
        <v>277</v>
      </c>
      <c r="D874" s="62"/>
      <c r="E874" s="153">
        <v>1</v>
      </c>
      <c r="F874" s="62" t="s">
        <v>309</v>
      </c>
      <c r="G874" s="62">
        <v>49800</v>
      </c>
      <c r="H874" s="139">
        <f t="shared" si="73"/>
        <v>49800</v>
      </c>
      <c r="I874" s="140"/>
      <c r="J874" s="217"/>
      <c r="K874" s="217"/>
      <c r="L874" s="217"/>
      <c r="M874" s="217"/>
      <c r="N874" s="217"/>
      <c r="O874" s="217"/>
      <c r="P874" s="217"/>
      <c r="Q874" s="217"/>
      <c r="R874" s="217"/>
      <c r="S874" s="217"/>
      <c r="T874" s="217"/>
      <c r="U874" s="217"/>
      <c r="V874" s="155"/>
      <c r="W874" s="155"/>
    </row>
    <row r="875" spans="1:23" s="156" customFormat="1" x14ac:dyDescent="0.25">
      <c r="A875" s="113">
        <v>868</v>
      </c>
      <c r="B875" s="204"/>
      <c r="C875" s="157" t="s">
        <v>184</v>
      </c>
      <c r="D875" s="62"/>
      <c r="E875" s="153">
        <v>1</v>
      </c>
      <c r="F875" s="62" t="s">
        <v>309</v>
      </c>
      <c r="G875" s="62">
        <v>10000</v>
      </c>
      <c r="H875" s="139">
        <f t="shared" si="73"/>
        <v>10000</v>
      </c>
      <c r="I875" s="140"/>
      <c r="J875" s="217"/>
      <c r="K875" s="217"/>
      <c r="L875" s="217"/>
      <c r="M875" s="217"/>
      <c r="N875" s="217"/>
      <c r="O875" s="217"/>
      <c r="P875" s="217"/>
      <c r="Q875" s="217"/>
      <c r="R875" s="217"/>
      <c r="S875" s="217"/>
      <c r="T875" s="217"/>
      <c r="U875" s="217"/>
      <c r="V875" s="155"/>
      <c r="W875" s="155"/>
    </row>
    <row r="876" spans="1:23" s="156" customFormat="1" x14ac:dyDescent="0.25">
      <c r="A876" s="113">
        <v>869</v>
      </c>
      <c r="B876" s="204"/>
      <c r="C876" s="157" t="s">
        <v>278</v>
      </c>
      <c r="D876" s="62"/>
      <c r="E876" s="153">
        <v>1</v>
      </c>
      <c r="F876" s="62" t="s">
        <v>309</v>
      </c>
      <c r="G876" s="62">
        <v>6200</v>
      </c>
      <c r="H876" s="139">
        <f t="shared" si="73"/>
        <v>6200</v>
      </c>
      <c r="I876" s="140"/>
      <c r="J876" s="217"/>
      <c r="K876" s="217"/>
      <c r="L876" s="217"/>
      <c r="M876" s="217"/>
      <c r="N876" s="217"/>
      <c r="O876" s="217"/>
      <c r="P876" s="217"/>
      <c r="Q876" s="217"/>
      <c r="R876" s="217"/>
      <c r="S876" s="217"/>
      <c r="T876" s="217"/>
      <c r="U876" s="217"/>
      <c r="V876" s="155"/>
      <c r="W876" s="155"/>
    </row>
    <row r="877" spans="1:23" s="156" customFormat="1" ht="38.25" x14ac:dyDescent="0.25">
      <c r="A877" s="113">
        <v>870</v>
      </c>
      <c r="B877" s="163" t="s">
        <v>75</v>
      </c>
      <c r="C877" s="158" t="s">
        <v>995</v>
      </c>
      <c r="D877" s="160" t="s">
        <v>541</v>
      </c>
      <c r="E877" s="159">
        <v>8</v>
      </c>
      <c r="F877" s="160"/>
      <c r="G877" s="160">
        <f>SUM(H878:H890)</f>
        <v>998500</v>
      </c>
      <c r="H877" s="161">
        <f>G877*E877</f>
        <v>7988000</v>
      </c>
      <c r="I877" s="165" t="s">
        <v>40</v>
      </c>
      <c r="J877" s="206">
        <v>1</v>
      </c>
      <c r="K877" s="206"/>
      <c r="L877" s="206">
        <v>1</v>
      </c>
      <c r="M877" s="206">
        <v>1</v>
      </c>
      <c r="N877" s="206"/>
      <c r="O877" s="206">
        <v>1</v>
      </c>
      <c r="P877" s="206">
        <v>1</v>
      </c>
      <c r="Q877" s="206"/>
      <c r="R877" s="206">
        <v>1</v>
      </c>
      <c r="S877" s="206">
        <v>1</v>
      </c>
      <c r="T877" s="206">
        <v>1</v>
      </c>
      <c r="U877" s="206"/>
      <c r="V877" s="155"/>
      <c r="W877" s="155"/>
    </row>
    <row r="878" spans="1:23" s="156" customFormat="1" x14ac:dyDescent="0.25">
      <c r="A878" s="113">
        <v>871</v>
      </c>
      <c r="B878" s="204"/>
      <c r="C878" s="59" t="s">
        <v>317</v>
      </c>
      <c r="D878" s="62"/>
      <c r="E878" s="153">
        <v>8</v>
      </c>
      <c r="F878" s="62" t="s">
        <v>129</v>
      </c>
      <c r="G878" s="62">
        <v>14999</v>
      </c>
      <c r="H878" s="139">
        <f>G878*E878</f>
        <v>119992</v>
      </c>
      <c r="I878" s="140"/>
      <c r="J878" s="217"/>
      <c r="K878" s="217"/>
      <c r="L878" s="217"/>
      <c r="M878" s="217"/>
      <c r="N878" s="217"/>
      <c r="O878" s="217"/>
      <c r="P878" s="217"/>
      <c r="Q878" s="217"/>
      <c r="R878" s="217"/>
      <c r="S878" s="217"/>
      <c r="T878" s="217"/>
      <c r="U878" s="217"/>
      <c r="V878" s="155"/>
      <c r="W878" s="155"/>
    </row>
    <row r="879" spans="1:23" s="156" customFormat="1" ht="25.5" x14ac:dyDescent="0.25">
      <c r="A879" s="113">
        <v>872</v>
      </c>
      <c r="B879" s="204"/>
      <c r="C879" s="59" t="s">
        <v>318</v>
      </c>
      <c r="D879" s="62"/>
      <c r="E879" s="153">
        <v>8</v>
      </c>
      <c r="F879" s="62" t="s">
        <v>129</v>
      </c>
      <c r="G879" s="62">
        <v>14500</v>
      </c>
      <c r="H879" s="139">
        <f t="shared" ref="H879:H890" si="74">G879*E879</f>
        <v>116000</v>
      </c>
      <c r="I879" s="140"/>
      <c r="J879" s="217"/>
      <c r="K879" s="217"/>
      <c r="L879" s="217"/>
      <c r="M879" s="217"/>
      <c r="N879" s="217"/>
      <c r="O879" s="217"/>
      <c r="P879" s="217"/>
      <c r="Q879" s="217"/>
      <c r="R879" s="217"/>
      <c r="S879" s="217"/>
      <c r="T879" s="217"/>
      <c r="U879" s="217"/>
      <c r="V879" s="155"/>
      <c r="W879" s="155"/>
    </row>
    <row r="880" spans="1:23" s="156" customFormat="1" x14ac:dyDescent="0.25">
      <c r="A880" s="113">
        <v>873</v>
      </c>
      <c r="B880" s="204"/>
      <c r="C880" s="59" t="s">
        <v>319</v>
      </c>
      <c r="D880" s="62"/>
      <c r="E880" s="153">
        <v>8</v>
      </c>
      <c r="F880" s="62" t="s">
        <v>129</v>
      </c>
      <c r="G880" s="62">
        <v>13563.38</v>
      </c>
      <c r="H880" s="139">
        <f t="shared" si="74"/>
        <v>108507.04</v>
      </c>
      <c r="I880" s="140"/>
      <c r="J880" s="217"/>
      <c r="K880" s="217"/>
      <c r="L880" s="217"/>
      <c r="M880" s="217"/>
      <c r="N880" s="217"/>
      <c r="O880" s="217"/>
      <c r="P880" s="217"/>
      <c r="Q880" s="217"/>
      <c r="R880" s="217"/>
      <c r="S880" s="217"/>
      <c r="T880" s="217"/>
      <c r="U880" s="217"/>
      <c r="V880" s="155"/>
      <c r="W880" s="155"/>
    </row>
    <row r="881" spans="1:23" s="156" customFormat="1" ht="25.5" x14ac:dyDescent="0.25">
      <c r="A881" s="113">
        <v>874</v>
      </c>
      <c r="B881" s="204"/>
      <c r="C881" s="59" t="s">
        <v>320</v>
      </c>
      <c r="D881" s="62"/>
      <c r="E881" s="153">
        <v>7</v>
      </c>
      <c r="F881" s="62" t="s">
        <v>129</v>
      </c>
      <c r="G881" s="62">
        <v>14806</v>
      </c>
      <c r="H881" s="139">
        <f t="shared" si="74"/>
        <v>103642</v>
      </c>
      <c r="I881" s="140"/>
      <c r="J881" s="217"/>
      <c r="K881" s="217"/>
      <c r="L881" s="217"/>
      <c r="M881" s="217"/>
      <c r="N881" s="217"/>
      <c r="O881" s="217"/>
      <c r="P881" s="217"/>
      <c r="Q881" s="217"/>
      <c r="R881" s="217"/>
      <c r="S881" s="217"/>
      <c r="T881" s="217"/>
      <c r="U881" s="217"/>
      <c r="V881" s="155"/>
      <c r="W881" s="155"/>
    </row>
    <row r="882" spans="1:23" s="156" customFormat="1" ht="25.5" x14ac:dyDescent="0.25">
      <c r="A882" s="113">
        <v>875</v>
      </c>
      <c r="B882" s="204"/>
      <c r="C882" s="59" t="s">
        <v>321</v>
      </c>
      <c r="D882" s="62"/>
      <c r="E882" s="153">
        <v>6</v>
      </c>
      <c r="F882" s="62" t="s">
        <v>129</v>
      </c>
      <c r="G882" s="62">
        <v>14950</v>
      </c>
      <c r="H882" s="139">
        <f t="shared" si="74"/>
        <v>89700</v>
      </c>
      <c r="I882" s="140"/>
      <c r="J882" s="217"/>
      <c r="K882" s="217"/>
      <c r="L882" s="217"/>
      <c r="M882" s="217"/>
      <c r="N882" s="217"/>
      <c r="O882" s="217"/>
      <c r="P882" s="217"/>
      <c r="Q882" s="217"/>
      <c r="R882" s="217"/>
      <c r="S882" s="217"/>
      <c r="T882" s="217"/>
      <c r="U882" s="217"/>
      <c r="V882" s="155"/>
      <c r="W882" s="155"/>
    </row>
    <row r="883" spans="1:23" s="156" customFormat="1" ht="25.5" x14ac:dyDescent="0.25">
      <c r="A883" s="113">
        <v>876</v>
      </c>
      <c r="B883" s="204"/>
      <c r="C883" s="59" t="s">
        <v>322</v>
      </c>
      <c r="D883" s="62"/>
      <c r="E883" s="153">
        <v>5</v>
      </c>
      <c r="F883" s="62" t="s">
        <v>129</v>
      </c>
      <c r="G883" s="62">
        <v>13737</v>
      </c>
      <c r="H883" s="139">
        <f t="shared" si="74"/>
        <v>68685</v>
      </c>
      <c r="I883" s="140"/>
      <c r="J883" s="217"/>
      <c r="K883" s="217"/>
      <c r="L883" s="217"/>
      <c r="M883" s="217"/>
      <c r="N883" s="217"/>
      <c r="O883" s="217"/>
      <c r="P883" s="217"/>
      <c r="Q883" s="217"/>
      <c r="R883" s="217"/>
      <c r="S883" s="217"/>
      <c r="T883" s="217"/>
      <c r="U883" s="217"/>
      <c r="V883" s="155"/>
      <c r="W883" s="155"/>
    </row>
    <row r="884" spans="1:23" s="156" customFormat="1" x14ac:dyDescent="0.25">
      <c r="A884" s="113">
        <v>877</v>
      </c>
      <c r="B884" s="204"/>
      <c r="C884" s="59" t="s">
        <v>323</v>
      </c>
      <c r="D884" s="62"/>
      <c r="E884" s="153">
        <v>5</v>
      </c>
      <c r="F884" s="62" t="s">
        <v>129</v>
      </c>
      <c r="G884" s="62">
        <v>10535</v>
      </c>
      <c r="H884" s="139">
        <f t="shared" si="74"/>
        <v>52675</v>
      </c>
      <c r="I884" s="140"/>
      <c r="J884" s="217"/>
      <c r="K884" s="217"/>
      <c r="L884" s="217"/>
      <c r="M884" s="217"/>
      <c r="N884" s="217"/>
      <c r="O884" s="217"/>
      <c r="P884" s="217"/>
      <c r="Q884" s="217"/>
      <c r="R884" s="217"/>
      <c r="S884" s="217"/>
      <c r="T884" s="217"/>
      <c r="U884" s="217"/>
      <c r="V884" s="155"/>
      <c r="W884" s="155"/>
    </row>
    <row r="885" spans="1:23" s="156" customFormat="1" x14ac:dyDescent="0.25">
      <c r="A885" s="113">
        <v>878</v>
      </c>
      <c r="B885" s="204"/>
      <c r="C885" s="59" t="s">
        <v>324</v>
      </c>
      <c r="D885" s="62"/>
      <c r="E885" s="153">
        <v>6</v>
      </c>
      <c r="F885" s="62" t="s">
        <v>129</v>
      </c>
      <c r="G885" s="62">
        <v>13500</v>
      </c>
      <c r="H885" s="139">
        <f t="shared" si="74"/>
        <v>81000</v>
      </c>
      <c r="I885" s="140"/>
      <c r="J885" s="217"/>
      <c r="K885" s="217"/>
      <c r="L885" s="217"/>
      <c r="M885" s="217"/>
      <c r="N885" s="217"/>
      <c r="O885" s="217"/>
      <c r="P885" s="217"/>
      <c r="Q885" s="217"/>
      <c r="R885" s="217"/>
      <c r="S885" s="217"/>
      <c r="T885" s="217"/>
      <c r="U885" s="217"/>
      <c r="V885" s="155"/>
      <c r="W885" s="155"/>
    </row>
    <row r="886" spans="1:23" s="156" customFormat="1" ht="25.5" x14ac:dyDescent="0.25">
      <c r="A886" s="113">
        <v>879</v>
      </c>
      <c r="B886" s="204"/>
      <c r="C886" s="59" t="s">
        <v>325</v>
      </c>
      <c r="D886" s="62"/>
      <c r="E886" s="153">
        <v>6</v>
      </c>
      <c r="F886" s="62" t="s">
        <v>129</v>
      </c>
      <c r="G886" s="62">
        <v>14950</v>
      </c>
      <c r="H886" s="139">
        <f t="shared" si="74"/>
        <v>89700</v>
      </c>
      <c r="I886" s="140"/>
      <c r="J886" s="217"/>
      <c r="K886" s="217"/>
      <c r="L886" s="217"/>
      <c r="M886" s="217"/>
      <c r="N886" s="217"/>
      <c r="O886" s="217"/>
      <c r="P886" s="217"/>
      <c r="Q886" s="217"/>
      <c r="R886" s="217"/>
      <c r="S886" s="217"/>
      <c r="T886" s="217"/>
      <c r="U886" s="217"/>
      <c r="V886" s="155"/>
      <c r="W886" s="155"/>
    </row>
    <row r="887" spans="1:23" s="156" customFormat="1" x14ac:dyDescent="0.25">
      <c r="A887" s="113">
        <v>880</v>
      </c>
      <c r="B887" s="204"/>
      <c r="C887" s="59" t="s">
        <v>326</v>
      </c>
      <c r="D887" s="62"/>
      <c r="E887" s="153">
        <v>5</v>
      </c>
      <c r="F887" s="62" t="s">
        <v>129</v>
      </c>
      <c r="G887" s="62">
        <v>14980</v>
      </c>
      <c r="H887" s="139">
        <f t="shared" si="74"/>
        <v>74900</v>
      </c>
      <c r="I887" s="140"/>
      <c r="J887" s="217"/>
      <c r="K887" s="217"/>
      <c r="L887" s="217"/>
      <c r="M887" s="217"/>
      <c r="N887" s="217"/>
      <c r="O887" s="217"/>
      <c r="P887" s="217"/>
      <c r="Q887" s="217"/>
      <c r="R887" s="217"/>
      <c r="S887" s="217"/>
      <c r="T887" s="217"/>
      <c r="U887" s="217"/>
      <c r="V887" s="155"/>
      <c r="W887" s="155"/>
    </row>
    <row r="888" spans="1:23" s="156" customFormat="1" x14ac:dyDescent="0.25">
      <c r="A888" s="113">
        <v>881</v>
      </c>
      <c r="B888" s="204"/>
      <c r="C888" s="59" t="s">
        <v>327</v>
      </c>
      <c r="D888" s="62"/>
      <c r="E888" s="153">
        <v>6</v>
      </c>
      <c r="F888" s="62" t="s">
        <v>129</v>
      </c>
      <c r="G888" s="62">
        <v>10700</v>
      </c>
      <c r="H888" s="139">
        <f t="shared" si="74"/>
        <v>64200</v>
      </c>
      <c r="I888" s="140"/>
      <c r="J888" s="217"/>
      <c r="K888" s="217"/>
      <c r="L888" s="217"/>
      <c r="M888" s="217"/>
      <c r="N888" s="217"/>
      <c r="O888" s="217"/>
      <c r="P888" s="217"/>
      <c r="Q888" s="217"/>
      <c r="R888" s="217"/>
      <c r="S888" s="217"/>
      <c r="T888" s="217"/>
      <c r="U888" s="217"/>
      <c r="V888" s="155"/>
      <c r="W888" s="155"/>
    </row>
    <row r="889" spans="1:23" s="156" customFormat="1" ht="25.5" x14ac:dyDescent="0.25">
      <c r="A889" s="113">
        <v>882</v>
      </c>
      <c r="B889" s="204"/>
      <c r="C889" s="59" t="s">
        <v>328</v>
      </c>
      <c r="D889" s="62"/>
      <c r="E889" s="153">
        <v>1</v>
      </c>
      <c r="F889" s="62" t="s">
        <v>131</v>
      </c>
      <c r="G889" s="62">
        <v>14999</v>
      </c>
      <c r="H889" s="139">
        <f t="shared" si="74"/>
        <v>14999</v>
      </c>
      <c r="I889" s="140"/>
      <c r="J889" s="217"/>
      <c r="K889" s="217"/>
      <c r="L889" s="217"/>
      <c r="M889" s="217"/>
      <c r="N889" s="217"/>
      <c r="O889" s="217"/>
      <c r="P889" s="217"/>
      <c r="Q889" s="217"/>
      <c r="R889" s="217"/>
      <c r="S889" s="217"/>
      <c r="T889" s="217"/>
      <c r="U889" s="217"/>
      <c r="V889" s="155"/>
      <c r="W889" s="155"/>
    </row>
    <row r="890" spans="1:23" s="156" customFormat="1" ht="25.5" x14ac:dyDescent="0.25">
      <c r="A890" s="113">
        <v>883</v>
      </c>
      <c r="B890" s="204"/>
      <c r="C890" s="59" t="s">
        <v>329</v>
      </c>
      <c r="D890" s="62"/>
      <c r="E890" s="153">
        <v>1</v>
      </c>
      <c r="F890" s="62" t="s">
        <v>131</v>
      </c>
      <c r="G890" s="62">
        <v>14499.96</v>
      </c>
      <c r="H890" s="139">
        <f t="shared" si="74"/>
        <v>14499.96</v>
      </c>
      <c r="I890" s="140"/>
      <c r="J890" s="217"/>
      <c r="K890" s="217"/>
      <c r="L890" s="217"/>
      <c r="M890" s="217"/>
      <c r="N890" s="217"/>
      <c r="O890" s="217"/>
      <c r="P890" s="217"/>
      <c r="Q890" s="217"/>
      <c r="R890" s="217"/>
      <c r="S890" s="217"/>
      <c r="T890" s="217"/>
      <c r="U890" s="217"/>
      <c r="V890" s="155"/>
      <c r="W890" s="155"/>
    </row>
    <row r="891" spans="1:23" s="156" customFormat="1" ht="25.5" x14ac:dyDescent="0.25">
      <c r="A891" s="113">
        <v>884</v>
      </c>
      <c r="B891" s="203" t="s">
        <v>74</v>
      </c>
      <c r="C891" s="173" t="s">
        <v>310</v>
      </c>
      <c r="D891" s="169"/>
      <c r="E891" s="168"/>
      <c r="F891" s="169"/>
      <c r="G891" s="169"/>
      <c r="H891" s="170">
        <f>H892+H896</f>
        <v>6243122.7999999998</v>
      </c>
      <c r="I891" s="172" t="s">
        <v>47</v>
      </c>
      <c r="J891" s="220">
        <v>2</v>
      </c>
      <c r="K891" s="219"/>
      <c r="L891" s="219"/>
      <c r="M891" s="219"/>
      <c r="N891" s="219"/>
      <c r="O891" s="219"/>
      <c r="P891" s="219"/>
      <c r="Q891" s="219"/>
      <c r="R891" s="219"/>
      <c r="S891" s="219"/>
      <c r="T891" s="219"/>
      <c r="U891" s="219"/>
      <c r="V891" s="155"/>
      <c r="W891" s="155"/>
    </row>
    <row r="892" spans="1:23" s="156" customFormat="1" ht="25.5" x14ac:dyDescent="0.25">
      <c r="A892" s="113">
        <v>885</v>
      </c>
      <c r="B892" s="163" t="s">
        <v>74</v>
      </c>
      <c r="C892" s="158" t="s">
        <v>330</v>
      </c>
      <c r="D892" s="160" t="s">
        <v>541</v>
      </c>
      <c r="E892" s="159"/>
      <c r="F892" s="160"/>
      <c r="G892" s="160"/>
      <c r="H892" s="161">
        <f>SUM(H893:H895)</f>
        <v>1031194.8</v>
      </c>
      <c r="I892" s="165" t="s">
        <v>47</v>
      </c>
      <c r="J892" s="206">
        <v>1</v>
      </c>
      <c r="K892" s="216"/>
      <c r="L892" s="216"/>
      <c r="M892" s="216"/>
      <c r="N892" s="216"/>
      <c r="O892" s="216"/>
      <c r="P892" s="216"/>
      <c r="Q892" s="216"/>
      <c r="R892" s="216"/>
      <c r="S892" s="216"/>
      <c r="T892" s="216"/>
      <c r="U892" s="216"/>
      <c r="V892" s="155"/>
      <c r="W892" s="155"/>
    </row>
    <row r="893" spans="1:23" s="156" customFormat="1" x14ac:dyDescent="0.25">
      <c r="A893" s="113">
        <v>886</v>
      </c>
      <c r="B893" s="204"/>
      <c r="C893" s="59" t="s">
        <v>332</v>
      </c>
      <c r="D893" s="62"/>
      <c r="E893" s="153">
        <v>2</v>
      </c>
      <c r="F893" s="62" t="s">
        <v>130</v>
      </c>
      <c r="G893" s="62">
        <v>47740.5</v>
      </c>
      <c r="H893" s="139">
        <f>G893*E893</f>
        <v>95481</v>
      </c>
      <c r="I893" s="140"/>
      <c r="J893" s="217"/>
      <c r="K893" s="217"/>
      <c r="L893" s="217"/>
      <c r="M893" s="217"/>
      <c r="N893" s="217"/>
      <c r="O893" s="217"/>
      <c r="P893" s="217"/>
      <c r="Q893" s="217"/>
      <c r="R893" s="217"/>
      <c r="S893" s="217"/>
      <c r="T893" s="217"/>
      <c r="U893" s="217"/>
      <c r="V893" s="155"/>
      <c r="W893" s="155"/>
    </row>
    <row r="894" spans="1:23" s="156" customFormat="1" x14ac:dyDescent="0.25">
      <c r="A894" s="113">
        <v>887</v>
      </c>
      <c r="B894" s="204"/>
      <c r="C894" s="59" t="s">
        <v>333</v>
      </c>
      <c r="D894" s="62"/>
      <c r="E894" s="153">
        <v>51</v>
      </c>
      <c r="F894" s="62" t="s">
        <v>130</v>
      </c>
      <c r="G894" s="62">
        <v>16974.400000000001</v>
      </c>
      <c r="H894" s="139">
        <f t="shared" ref="H894:H895" si="75">G894*E894</f>
        <v>865694.4</v>
      </c>
      <c r="I894" s="140"/>
      <c r="J894" s="217"/>
      <c r="K894" s="217"/>
      <c r="L894" s="217"/>
      <c r="M894" s="217"/>
      <c r="N894" s="217"/>
      <c r="O894" s="217"/>
      <c r="P894" s="217"/>
      <c r="Q894" s="217"/>
      <c r="R894" s="217"/>
      <c r="S894" s="217"/>
      <c r="T894" s="217"/>
      <c r="U894" s="217"/>
      <c r="V894" s="155"/>
      <c r="W894" s="155"/>
    </row>
    <row r="895" spans="1:23" s="156" customFormat="1" x14ac:dyDescent="0.25">
      <c r="A895" s="113">
        <v>888</v>
      </c>
      <c r="B895" s="204"/>
      <c r="C895" s="59" t="s">
        <v>999</v>
      </c>
      <c r="D895" s="62"/>
      <c r="E895" s="153">
        <v>44</v>
      </c>
      <c r="F895" s="62" t="s">
        <v>130</v>
      </c>
      <c r="G895" s="62">
        <v>1591.35</v>
      </c>
      <c r="H895" s="139">
        <f t="shared" si="75"/>
        <v>70019.399999999994</v>
      </c>
      <c r="I895" s="140"/>
      <c r="J895" s="217"/>
      <c r="K895" s="217"/>
      <c r="L895" s="217"/>
      <c r="M895" s="217"/>
      <c r="N895" s="217"/>
      <c r="O895" s="217"/>
      <c r="P895" s="217"/>
      <c r="Q895" s="217"/>
      <c r="R895" s="217"/>
      <c r="S895" s="217"/>
      <c r="T895" s="217"/>
      <c r="U895" s="217"/>
      <c r="V895" s="155"/>
      <c r="W895" s="155"/>
    </row>
    <row r="896" spans="1:23" s="156" customFormat="1" x14ac:dyDescent="0.25">
      <c r="A896" s="113">
        <v>889</v>
      </c>
      <c r="B896" s="163" t="s">
        <v>74</v>
      </c>
      <c r="C896" s="158" t="s">
        <v>334</v>
      </c>
      <c r="D896" s="160" t="s">
        <v>543</v>
      </c>
      <c r="E896" s="159"/>
      <c r="F896" s="160"/>
      <c r="G896" s="160"/>
      <c r="H896" s="161">
        <f>SUM(H897:H899)</f>
        <v>5211928</v>
      </c>
      <c r="I896" s="165" t="s">
        <v>47</v>
      </c>
      <c r="J896" s="206">
        <v>1</v>
      </c>
      <c r="K896" s="216"/>
      <c r="L896" s="216"/>
      <c r="M896" s="216"/>
      <c r="N896" s="216"/>
      <c r="O896" s="216"/>
      <c r="P896" s="216"/>
      <c r="Q896" s="216"/>
      <c r="R896" s="216"/>
      <c r="S896" s="216"/>
      <c r="T896" s="216"/>
      <c r="U896" s="216"/>
      <c r="V896" s="155"/>
      <c r="W896" s="155"/>
    </row>
    <row r="897" spans="1:23" s="156" customFormat="1" x14ac:dyDescent="0.25">
      <c r="A897" s="113">
        <v>890</v>
      </c>
      <c r="B897" s="204"/>
      <c r="C897" s="59" t="s">
        <v>942</v>
      </c>
      <c r="D897" s="62"/>
      <c r="E897" s="153">
        <v>430</v>
      </c>
      <c r="F897" s="62" t="s">
        <v>130</v>
      </c>
      <c r="G897" s="62">
        <v>11231</v>
      </c>
      <c r="H897" s="139">
        <f>G897*E897</f>
        <v>4829330</v>
      </c>
      <c r="I897" s="140"/>
      <c r="J897" s="217"/>
      <c r="K897" s="217"/>
      <c r="L897" s="217"/>
      <c r="M897" s="217"/>
      <c r="N897" s="217"/>
      <c r="O897" s="217"/>
      <c r="P897" s="217"/>
      <c r="Q897" s="217"/>
      <c r="R897" s="217"/>
      <c r="S897" s="217"/>
      <c r="T897" s="217"/>
      <c r="U897" s="217"/>
      <c r="V897" s="155"/>
      <c r="W897" s="155"/>
    </row>
    <row r="898" spans="1:23" s="156" customFormat="1" x14ac:dyDescent="0.25">
      <c r="A898" s="113">
        <v>891</v>
      </c>
      <c r="B898" s="204"/>
      <c r="C898" s="59" t="s">
        <v>943</v>
      </c>
      <c r="D898" s="62"/>
      <c r="E898" s="153">
        <v>215</v>
      </c>
      <c r="F898" s="62" t="s">
        <v>129</v>
      </c>
      <c r="G898" s="62">
        <v>1610</v>
      </c>
      <c r="H898" s="139">
        <f t="shared" ref="H898:H899" si="76">G898*E898</f>
        <v>346150</v>
      </c>
      <c r="I898" s="140"/>
      <c r="J898" s="217"/>
      <c r="K898" s="217"/>
      <c r="L898" s="217"/>
      <c r="M898" s="217"/>
      <c r="N898" s="217"/>
      <c r="O898" s="217"/>
      <c r="P898" s="217"/>
      <c r="Q898" s="217"/>
      <c r="R898" s="217"/>
      <c r="S898" s="217"/>
      <c r="T898" s="217"/>
      <c r="U898" s="217"/>
      <c r="V898" s="155"/>
      <c r="W898" s="155"/>
    </row>
    <row r="899" spans="1:23" s="156" customFormat="1" x14ac:dyDescent="0.25">
      <c r="A899" s="113">
        <v>892</v>
      </c>
      <c r="B899" s="204"/>
      <c r="C899" s="59" t="s">
        <v>944</v>
      </c>
      <c r="D899" s="62"/>
      <c r="E899" s="153">
        <v>20</v>
      </c>
      <c r="F899" s="62" t="s">
        <v>129</v>
      </c>
      <c r="G899" s="62">
        <v>1822.4</v>
      </c>
      <c r="H899" s="139">
        <f t="shared" si="76"/>
        <v>36448</v>
      </c>
      <c r="I899" s="140"/>
      <c r="J899" s="217"/>
      <c r="K899" s="217"/>
      <c r="L899" s="217"/>
      <c r="M899" s="217"/>
      <c r="N899" s="217"/>
      <c r="O899" s="217"/>
      <c r="P899" s="217"/>
      <c r="Q899" s="217"/>
      <c r="R899" s="217"/>
      <c r="S899" s="217"/>
      <c r="T899" s="217"/>
      <c r="U899" s="217"/>
      <c r="V899" s="155"/>
      <c r="W899" s="155"/>
    </row>
    <row r="900" spans="1:23" s="156" customFormat="1" ht="25.5" x14ac:dyDescent="0.25">
      <c r="A900" s="113">
        <v>893</v>
      </c>
      <c r="B900" s="203" t="s">
        <v>74</v>
      </c>
      <c r="C900" s="173" t="s">
        <v>310</v>
      </c>
      <c r="D900" s="169"/>
      <c r="E900" s="168"/>
      <c r="F900" s="169"/>
      <c r="G900" s="169"/>
      <c r="H900" s="170">
        <f>H901+H909+H914+H920</f>
        <v>23574727.998</v>
      </c>
      <c r="I900" s="172" t="s">
        <v>40</v>
      </c>
      <c r="J900" s="220">
        <f>SUM(J901:J927)</f>
        <v>2</v>
      </c>
      <c r="K900" s="220">
        <f t="shared" ref="K900:T900" si="77">SUM(K901:K927)</f>
        <v>3</v>
      </c>
      <c r="L900" s="220">
        <f t="shared" si="77"/>
        <v>2</v>
      </c>
      <c r="M900" s="220">
        <f t="shared" si="77"/>
        <v>4</v>
      </c>
      <c r="N900" s="220">
        <f t="shared" si="77"/>
        <v>2</v>
      </c>
      <c r="O900" s="220">
        <f t="shared" si="77"/>
        <v>2</v>
      </c>
      <c r="P900" s="220">
        <f t="shared" si="77"/>
        <v>3</v>
      </c>
      <c r="Q900" s="220">
        <f t="shared" si="77"/>
        <v>2</v>
      </c>
      <c r="R900" s="220">
        <f t="shared" si="77"/>
        <v>2</v>
      </c>
      <c r="S900" s="220">
        <f t="shared" si="77"/>
        <v>3</v>
      </c>
      <c r="T900" s="220">
        <f t="shared" si="77"/>
        <v>2</v>
      </c>
      <c r="U900" s="219"/>
      <c r="V900" s="155"/>
      <c r="W900" s="155"/>
    </row>
    <row r="901" spans="1:23" s="156" customFormat="1" x14ac:dyDescent="0.25">
      <c r="A901" s="113">
        <v>894</v>
      </c>
      <c r="B901" s="163" t="s">
        <v>74</v>
      </c>
      <c r="C901" s="164" t="s">
        <v>311</v>
      </c>
      <c r="D901" s="160" t="s">
        <v>541</v>
      </c>
      <c r="E901" s="159">
        <v>2</v>
      </c>
      <c r="F901" s="160"/>
      <c r="G901" s="160">
        <f>SUM(H902:H908)</f>
        <v>590000</v>
      </c>
      <c r="H901" s="161">
        <f>G901*E901</f>
        <v>1180000</v>
      </c>
      <c r="I901" s="165" t="s">
        <v>40</v>
      </c>
      <c r="J901" s="216"/>
      <c r="K901" s="216"/>
      <c r="L901" s="216"/>
      <c r="M901" s="206">
        <v>1</v>
      </c>
      <c r="N901" s="206"/>
      <c r="O901" s="206"/>
      <c r="P901" s="206"/>
      <c r="Q901" s="206"/>
      <c r="R901" s="206"/>
      <c r="S901" s="206">
        <v>1</v>
      </c>
      <c r="T901" s="216"/>
      <c r="U901" s="216"/>
      <c r="V901" s="155"/>
      <c r="W901" s="155"/>
    </row>
    <row r="902" spans="1:23" s="156" customFormat="1" x14ac:dyDescent="0.25">
      <c r="A902" s="113">
        <v>895</v>
      </c>
      <c r="B902" s="204"/>
      <c r="C902" s="157" t="s">
        <v>312</v>
      </c>
      <c r="D902" s="62"/>
      <c r="E902" s="153">
        <v>4</v>
      </c>
      <c r="F902" s="62" t="s">
        <v>129</v>
      </c>
      <c r="G902" s="62">
        <v>49800</v>
      </c>
      <c r="H902" s="139">
        <f>G902*E902</f>
        <v>199200</v>
      </c>
      <c r="I902" s="166"/>
      <c r="J902" s="217"/>
      <c r="K902" s="217"/>
      <c r="L902" s="217"/>
      <c r="M902" s="217"/>
      <c r="N902" s="217"/>
      <c r="O902" s="217"/>
      <c r="P902" s="217"/>
      <c r="Q902" s="217"/>
      <c r="R902" s="217"/>
      <c r="S902" s="217"/>
      <c r="T902" s="217"/>
      <c r="U902" s="217"/>
      <c r="V902" s="155"/>
      <c r="W902" s="155"/>
    </row>
    <row r="903" spans="1:23" s="156" customFormat="1" x14ac:dyDescent="0.25">
      <c r="A903" s="113">
        <v>896</v>
      </c>
      <c r="B903" s="204"/>
      <c r="C903" s="157" t="s">
        <v>195</v>
      </c>
      <c r="D903" s="62"/>
      <c r="E903" s="153">
        <v>5</v>
      </c>
      <c r="F903" s="62" t="s">
        <v>129</v>
      </c>
      <c r="G903" s="62">
        <v>48500</v>
      </c>
      <c r="H903" s="139">
        <f t="shared" ref="H903:H908" si="78">G903*E903</f>
        <v>242500</v>
      </c>
      <c r="I903" s="166"/>
      <c r="J903" s="217"/>
      <c r="K903" s="217"/>
      <c r="L903" s="217"/>
      <c r="M903" s="217"/>
      <c r="N903" s="217"/>
      <c r="O903" s="217"/>
      <c r="P903" s="217"/>
      <c r="Q903" s="217"/>
      <c r="R903" s="217"/>
      <c r="S903" s="217"/>
      <c r="T903" s="217"/>
      <c r="U903" s="217"/>
      <c r="V903" s="155"/>
      <c r="W903" s="155"/>
    </row>
    <row r="904" spans="1:23" s="156" customFormat="1" x14ac:dyDescent="0.25">
      <c r="A904" s="113">
        <v>897</v>
      </c>
      <c r="B904" s="204"/>
      <c r="C904" s="157" t="s">
        <v>313</v>
      </c>
      <c r="D904" s="62"/>
      <c r="E904" s="153">
        <v>5</v>
      </c>
      <c r="F904" s="62" t="s">
        <v>129</v>
      </c>
      <c r="G904" s="62">
        <v>5636.8</v>
      </c>
      <c r="H904" s="139">
        <f t="shared" si="78"/>
        <v>28184</v>
      </c>
      <c r="I904" s="166"/>
      <c r="J904" s="217"/>
      <c r="K904" s="217"/>
      <c r="L904" s="217"/>
      <c r="M904" s="217"/>
      <c r="N904" s="217"/>
      <c r="O904" s="217"/>
      <c r="P904" s="217"/>
      <c r="Q904" s="217"/>
      <c r="R904" s="217"/>
      <c r="S904" s="217"/>
      <c r="T904" s="217"/>
      <c r="U904" s="217"/>
      <c r="V904" s="155"/>
      <c r="W904" s="155"/>
    </row>
    <row r="905" spans="1:23" s="156" customFormat="1" x14ac:dyDescent="0.25">
      <c r="A905" s="113">
        <v>898</v>
      </c>
      <c r="B905" s="204"/>
      <c r="C905" s="157" t="s">
        <v>314</v>
      </c>
      <c r="D905" s="62"/>
      <c r="E905" s="153">
        <v>1</v>
      </c>
      <c r="F905" s="62" t="s">
        <v>129</v>
      </c>
      <c r="G905" s="62">
        <v>35000</v>
      </c>
      <c r="H905" s="139">
        <f t="shared" si="78"/>
        <v>35000</v>
      </c>
      <c r="I905" s="166"/>
      <c r="J905" s="217"/>
      <c r="K905" s="217"/>
      <c r="L905" s="217"/>
      <c r="M905" s="217"/>
      <c r="N905" s="217"/>
      <c r="O905" s="217"/>
      <c r="P905" s="217"/>
      <c r="Q905" s="217"/>
      <c r="R905" s="217"/>
      <c r="S905" s="217"/>
      <c r="T905" s="217"/>
      <c r="U905" s="217"/>
      <c r="V905" s="155"/>
      <c r="W905" s="155"/>
    </row>
    <row r="906" spans="1:23" s="156" customFormat="1" x14ac:dyDescent="0.25">
      <c r="A906" s="113">
        <v>899</v>
      </c>
      <c r="B906" s="204"/>
      <c r="C906" s="157" t="s">
        <v>303</v>
      </c>
      <c r="D906" s="62"/>
      <c r="E906" s="153">
        <v>4</v>
      </c>
      <c r="F906" s="62" t="s">
        <v>129</v>
      </c>
      <c r="G906" s="62">
        <v>14989</v>
      </c>
      <c r="H906" s="139">
        <f t="shared" si="78"/>
        <v>59956</v>
      </c>
      <c r="I906" s="166"/>
      <c r="J906" s="217"/>
      <c r="K906" s="217"/>
      <c r="L906" s="217"/>
      <c r="M906" s="217"/>
      <c r="N906" s="217"/>
      <c r="O906" s="217"/>
      <c r="P906" s="217"/>
      <c r="Q906" s="217"/>
      <c r="R906" s="217"/>
      <c r="S906" s="217"/>
      <c r="T906" s="217"/>
      <c r="U906" s="217"/>
      <c r="V906" s="155"/>
      <c r="W906" s="155"/>
    </row>
    <row r="907" spans="1:23" s="156" customFormat="1" x14ac:dyDescent="0.25">
      <c r="A907" s="113">
        <v>900</v>
      </c>
      <c r="B907" s="204"/>
      <c r="C907" s="157" t="s">
        <v>282</v>
      </c>
      <c r="D907" s="62"/>
      <c r="E907" s="153">
        <v>4</v>
      </c>
      <c r="F907" s="62" t="s">
        <v>129</v>
      </c>
      <c r="G907" s="62">
        <v>3800</v>
      </c>
      <c r="H907" s="139">
        <f t="shared" si="78"/>
        <v>15200</v>
      </c>
      <c r="I907" s="166"/>
      <c r="J907" s="217"/>
      <c r="K907" s="217"/>
      <c r="L907" s="217"/>
      <c r="M907" s="217"/>
      <c r="N907" s="217"/>
      <c r="O907" s="217"/>
      <c r="P907" s="217"/>
      <c r="Q907" s="217"/>
      <c r="R907" s="217"/>
      <c r="S907" s="217"/>
      <c r="T907" s="217"/>
      <c r="U907" s="217"/>
      <c r="V907" s="155"/>
      <c r="W907" s="155"/>
    </row>
    <row r="908" spans="1:23" s="156" customFormat="1" x14ac:dyDescent="0.25">
      <c r="A908" s="113">
        <v>901</v>
      </c>
      <c r="B908" s="204"/>
      <c r="C908" s="157" t="s">
        <v>315</v>
      </c>
      <c r="D908" s="62"/>
      <c r="E908" s="153">
        <v>2</v>
      </c>
      <c r="F908" s="62" t="s">
        <v>129</v>
      </c>
      <c r="G908" s="62">
        <v>4980</v>
      </c>
      <c r="H908" s="139">
        <f t="shared" si="78"/>
        <v>9960</v>
      </c>
      <c r="I908" s="166"/>
      <c r="J908" s="217"/>
      <c r="K908" s="217"/>
      <c r="L908" s="217"/>
      <c r="M908" s="217"/>
      <c r="N908" s="217"/>
      <c r="O908" s="217"/>
      <c r="P908" s="217"/>
      <c r="Q908" s="217"/>
      <c r="R908" s="217"/>
      <c r="S908" s="217"/>
      <c r="T908" s="217"/>
      <c r="U908" s="217"/>
      <c r="V908" s="155"/>
      <c r="W908" s="155"/>
    </row>
    <row r="909" spans="1:23" s="156" customFormat="1" ht="12.75" customHeight="1" x14ac:dyDescent="0.25">
      <c r="A909" s="113">
        <v>902</v>
      </c>
      <c r="B909" s="163" t="s">
        <v>74</v>
      </c>
      <c r="C909" s="158" t="s">
        <v>337</v>
      </c>
      <c r="D909" s="160" t="s">
        <v>541</v>
      </c>
      <c r="E909" s="159">
        <v>20</v>
      </c>
      <c r="F909" s="160"/>
      <c r="G909" s="160">
        <f>SUM(H910:H913)</f>
        <v>958936.4</v>
      </c>
      <c r="H909" s="161">
        <f>G909*E909</f>
        <v>19178728</v>
      </c>
      <c r="I909" s="165" t="s">
        <v>40</v>
      </c>
      <c r="J909" s="206">
        <v>2</v>
      </c>
      <c r="K909" s="206">
        <v>2</v>
      </c>
      <c r="L909" s="206">
        <v>2</v>
      </c>
      <c r="M909" s="206">
        <v>2</v>
      </c>
      <c r="N909" s="206">
        <v>1</v>
      </c>
      <c r="O909" s="206">
        <v>2</v>
      </c>
      <c r="P909" s="206">
        <v>2</v>
      </c>
      <c r="Q909" s="206">
        <v>1</v>
      </c>
      <c r="R909" s="206">
        <v>2</v>
      </c>
      <c r="S909" s="206">
        <v>2</v>
      </c>
      <c r="T909" s="206">
        <v>2</v>
      </c>
      <c r="U909" s="216"/>
      <c r="V909" s="155"/>
      <c r="W909" s="155"/>
    </row>
    <row r="910" spans="1:23" s="156" customFormat="1" x14ac:dyDescent="0.25">
      <c r="A910" s="113">
        <v>903</v>
      </c>
      <c r="B910" s="204"/>
      <c r="C910" s="157" t="s">
        <v>338</v>
      </c>
      <c r="D910" s="62"/>
      <c r="E910" s="153">
        <v>8</v>
      </c>
      <c r="F910" s="62" t="s">
        <v>129</v>
      </c>
      <c r="G910" s="62">
        <v>47874.55</v>
      </c>
      <c r="H910" s="139">
        <f>G910*E910</f>
        <v>382996.4</v>
      </c>
      <c r="I910" s="213"/>
      <c r="J910" s="218"/>
      <c r="K910" s="218"/>
      <c r="L910" s="218"/>
      <c r="M910" s="218"/>
      <c r="N910" s="218"/>
      <c r="O910" s="218"/>
      <c r="P910" s="218"/>
      <c r="Q910" s="218"/>
      <c r="R910" s="218"/>
      <c r="S910" s="218"/>
      <c r="T910" s="217"/>
      <c r="U910" s="217"/>
      <c r="V910" s="155"/>
      <c r="W910" s="155"/>
    </row>
    <row r="911" spans="1:23" s="156" customFormat="1" x14ac:dyDescent="0.25">
      <c r="A911" s="113">
        <v>904</v>
      </c>
      <c r="B911" s="204"/>
      <c r="C911" s="157" t="s">
        <v>339</v>
      </c>
      <c r="D911" s="62"/>
      <c r="E911" s="153">
        <v>7</v>
      </c>
      <c r="F911" s="62" t="s">
        <v>129</v>
      </c>
      <c r="G911" s="62">
        <v>10300</v>
      </c>
      <c r="H911" s="139">
        <f t="shared" ref="H911:H913" si="79">G911*E911</f>
        <v>72100</v>
      </c>
      <c r="I911" s="213"/>
      <c r="J911" s="217"/>
      <c r="K911" s="217"/>
      <c r="L911" s="217"/>
      <c r="M911" s="217"/>
      <c r="N911" s="217"/>
      <c r="O911" s="217"/>
      <c r="P911" s="217"/>
      <c r="Q911" s="217"/>
      <c r="R911" s="217"/>
      <c r="S911" s="217"/>
      <c r="T911" s="217"/>
      <c r="U911" s="217"/>
      <c r="V911" s="155"/>
      <c r="W911" s="155"/>
    </row>
    <row r="912" spans="1:23" s="156" customFormat="1" x14ac:dyDescent="0.25">
      <c r="A912" s="113">
        <v>905</v>
      </c>
      <c r="B912" s="204"/>
      <c r="C912" s="157" t="s">
        <v>340</v>
      </c>
      <c r="D912" s="62"/>
      <c r="E912" s="153">
        <v>8</v>
      </c>
      <c r="F912" s="62" t="s">
        <v>129</v>
      </c>
      <c r="G912" s="62">
        <v>49980</v>
      </c>
      <c r="H912" s="139">
        <f t="shared" si="79"/>
        <v>399840</v>
      </c>
      <c r="I912" s="166"/>
      <c r="J912" s="217"/>
      <c r="K912" s="217"/>
      <c r="L912" s="217"/>
      <c r="M912" s="217"/>
      <c r="N912" s="217"/>
      <c r="O912" s="217"/>
      <c r="P912" s="217"/>
      <c r="Q912" s="217"/>
      <c r="R912" s="217"/>
      <c r="S912" s="217"/>
      <c r="T912" s="217"/>
      <c r="U912" s="217"/>
      <c r="V912" s="155"/>
      <c r="W912" s="155"/>
    </row>
    <row r="913" spans="1:23" s="156" customFormat="1" x14ac:dyDescent="0.25">
      <c r="A913" s="113">
        <v>906</v>
      </c>
      <c r="B913" s="204"/>
      <c r="C913" s="157" t="s">
        <v>341</v>
      </c>
      <c r="D913" s="62"/>
      <c r="E913" s="153">
        <v>8</v>
      </c>
      <c r="F913" s="62" t="s">
        <v>129</v>
      </c>
      <c r="G913" s="62">
        <v>13000</v>
      </c>
      <c r="H913" s="139">
        <f t="shared" si="79"/>
        <v>104000</v>
      </c>
      <c r="I913" s="166"/>
      <c r="J913" s="217"/>
      <c r="K913" s="217"/>
      <c r="L913" s="217"/>
      <c r="M913" s="217"/>
      <c r="N913" s="217"/>
      <c r="O913" s="217"/>
      <c r="P913" s="217"/>
      <c r="Q913" s="217"/>
      <c r="R913" s="217"/>
      <c r="S913" s="217"/>
      <c r="T913" s="217"/>
      <c r="U913" s="217"/>
      <c r="V913" s="155"/>
      <c r="W913" s="155"/>
    </row>
    <row r="914" spans="1:23" s="156" customFormat="1" x14ac:dyDescent="0.25">
      <c r="A914" s="113">
        <v>907</v>
      </c>
      <c r="B914" s="163" t="s">
        <v>74</v>
      </c>
      <c r="C914" s="164" t="s">
        <v>342</v>
      </c>
      <c r="D914" s="160" t="s">
        <v>541</v>
      </c>
      <c r="E914" s="159">
        <v>2</v>
      </c>
      <c r="F914" s="160"/>
      <c r="G914" s="160">
        <f>SUM(H915:H919)</f>
        <v>587999.99900000007</v>
      </c>
      <c r="H914" s="161">
        <f>G914*E914</f>
        <v>1175999.9980000001</v>
      </c>
      <c r="I914" s="165" t="s">
        <v>40</v>
      </c>
      <c r="J914" s="216"/>
      <c r="K914" s="216"/>
      <c r="L914" s="216"/>
      <c r="M914" s="206">
        <v>1</v>
      </c>
      <c r="N914" s="206"/>
      <c r="O914" s="206"/>
      <c r="P914" s="206">
        <v>1</v>
      </c>
      <c r="Q914" s="216"/>
      <c r="R914" s="216"/>
      <c r="S914" s="216"/>
      <c r="T914" s="216"/>
      <c r="U914" s="216"/>
      <c r="V914" s="155"/>
      <c r="W914" s="155"/>
    </row>
    <row r="915" spans="1:23" s="156" customFormat="1" x14ac:dyDescent="0.25">
      <c r="A915" s="113">
        <v>908</v>
      </c>
      <c r="B915" s="204"/>
      <c r="C915" s="157" t="s">
        <v>343</v>
      </c>
      <c r="D915" s="62"/>
      <c r="E915" s="153">
        <v>1</v>
      </c>
      <c r="F915" s="62" t="s">
        <v>309</v>
      </c>
      <c r="G915" s="62">
        <v>14859.999</v>
      </c>
      <c r="H915" s="139">
        <f>G915*E915</f>
        <v>14859.999</v>
      </c>
      <c r="I915" s="166"/>
      <c r="J915" s="217"/>
      <c r="K915" s="217"/>
      <c r="L915" s="217"/>
      <c r="M915" s="217"/>
      <c r="N915" s="217"/>
      <c r="O915" s="217"/>
      <c r="P915" s="217"/>
      <c r="Q915" s="217"/>
      <c r="R915" s="217"/>
      <c r="S915" s="217"/>
      <c r="T915" s="217"/>
      <c r="U915" s="217"/>
      <c r="V915" s="155"/>
      <c r="W915" s="155"/>
    </row>
    <row r="916" spans="1:23" s="156" customFormat="1" x14ac:dyDescent="0.25">
      <c r="A916" s="113">
        <v>909</v>
      </c>
      <c r="B916" s="204"/>
      <c r="C916" s="157" t="s">
        <v>195</v>
      </c>
      <c r="D916" s="62"/>
      <c r="E916" s="153">
        <v>2</v>
      </c>
      <c r="F916" s="62" t="s">
        <v>130</v>
      </c>
      <c r="G916" s="62">
        <v>14980</v>
      </c>
      <c r="H916" s="139">
        <f t="shared" ref="H916:H919" si="80">G916*E916</f>
        <v>29960</v>
      </c>
      <c r="I916" s="140"/>
      <c r="J916" s="217"/>
      <c r="K916" s="217"/>
      <c r="L916" s="217"/>
      <c r="M916" s="217"/>
      <c r="N916" s="217"/>
      <c r="O916" s="217"/>
      <c r="P916" s="217"/>
      <c r="Q916" s="217"/>
      <c r="R916" s="217"/>
      <c r="S916" s="217"/>
      <c r="T916" s="217"/>
      <c r="U916" s="217"/>
      <c r="V916" s="155"/>
      <c r="W916" s="155"/>
    </row>
    <row r="917" spans="1:23" s="156" customFormat="1" x14ac:dyDescent="0.25">
      <c r="A917" s="113">
        <v>910</v>
      </c>
      <c r="B917" s="204"/>
      <c r="C917" s="157" t="s">
        <v>344</v>
      </c>
      <c r="D917" s="62"/>
      <c r="E917" s="153">
        <v>170</v>
      </c>
      <c r="F917" s="62" t="s">
        <v>346</v>
      </c>
      <c r="G917" s="62">
        <v>1357.95</v>
      </c>
      <c r="H917" s="139">
        <f t="shared" si="80"/>
        <v>230851.5</v>
      </c>
      <c r="I917" s="140"/>
      <c r="J917" s="217"/>
      <c r="K917" s="217"/>
      <c r="L917" s="217"/>
      <c r="M917" s="217"/>
      <c r="N917" s="217"/>
      <c r="O917" s="217"/>
      <c r="P917" s="217"/>
      <c r="Q917" s="217"/>
      <c r="R917" s="217"/>
      <c r="S917" s="217"/>
      <c r="T917" s="217"/>
      <c r="U917" s="217"/>
      <c r="V917" s="155"/>
      <c r="W917" s="155"/>
    </row>
    <row r="918" spans="1:23" s="156" customFormat="1" x14ac:dyDescent="0.25">
      <c r="A918" s="113">
        <v>911</v>
      </c>
      <c r="B918" s="204"/>
      <c r="C918" s="157" t="s">
        <v>345</v>
      </c>
      <c r="D918" s="62"/>
      <c r="E918" s="153">
        <v>12</v>
      </c>
      <c r="F918" s="62" t="s">
        <v>347</v>
      </c>
      <c r="G918" s="62">
        <v>1027.375</v>
      </c>
      <c r="H918" s="139">
        <f t="shared" si="80"/>
        <v>12328.5</v>
      </c>
      <c r="I918" s="140"/>
      <c r="J918" s="217"/>
      <c r="K918" s="217"/>
      <c r="L918" s="217"/>
      <c r="M918" s="217"/>
      <c r="N918" s="217"/>
      <c r="O918" s="217"/>
      <c r="P918" s="217"/>
      <c r="Q918" s="217"/>
      <c r="R918" s="217"/>
      <c r="S918" s="217"/>
      <c r="T918" s="217"/>
      <c r="U918" s="217"/>
      <c r="V918" s="155"/>
      <c r="W918" s="155"/>
    </row>
    <row r="919" spans="1:23" s="156" customFormat="1" x14ac:dyDescent="0.25">
      <c r="A919" s="113">
        <v>912</v>
      </c>
      <c r="B919" s="204"/>
      <c r="C919" s="157" t="s">
        <v>351</v>
      </c>
      <c r="D919" s="62"/>
      <c r="E919" s="153">
        <v>1200</v>
      </c>
      <c r="F919" s="62" t="s">
        <v>129</v>
      </c>
      <c r="G919" s="62">
        <v>250</v>
      </c>
      <c r="H919" s="139">
        <f t="shared" si="80"/>
        <v>300000</v>
      </c>
      <c r="I919" s="140"/>
      <c r="J919" s="217"/>
      <c r="K919" s="217"/>
      <c r="L919" s="217"/>
      <c r="M919" s="217"/>
      <c r="N919" s="217"/>
      <c r="O919" s="217"/>
      <c r="P919" s="217"/>
      <c r="Q919" s="217"/>
      <c r="R919" s="217"/>
      <c r="S919" s="217"/>
      <c r="T919" s="217"/>
      <c r="U919" s="217"/>
      <c r="V919" s="155"/>
      <c r="W919" s="155"/>
    </row>
    <row r="920" spans="1:23" s="156" customFormat="1" ht="25.5" x14ac:dyDescent="0.25">
      <c r="A920" s="113">
        <v>913</v>
      </c>
      <c r="B920" s="163" t="s">
        <v>74</v>
      </c>
      <c r="C920" s="158" t="s">
        <v>348</v>
      </c>
      <c r="D920" s="160" t="s">
        <v>541</v>
      </c>
      <c r="E920" s="159">
        <v>3</v>
      </c>
      <c r="F920" s="160"/>
      <c r="G920" s="160">
        <f>SUM(H921:H927)</f>
        <v>680000</v>
      </c>
      <c r="H920" s="161">
        <f>G920*E920</f>
        <v>2040000</v>
      </c>
      <c r="I920" s="165" t="s">
        <v>40</v>
      </c>
      <c r="J920" s="206"/>
      <c r="K920" s="206">
        <v>1</v>
      </c>
      <c r="L920" s="206"/>
      <c r="M920" s="206"/>
      <c r="N920" s="206">
        <v>1</v>
      </c>
      <c r="O920" s="206"/>
      <c r="P920" s="206"/>
      <c r="Q920" s="206">
        <v>1</v>
      </c>
      <c r="R920" s="206"/>
      <c r="S920" s="206"/>
      <c r="T920" s="216"/>
      <c r="U920" s="216"/>
      <c r="V920" s="155"/>
      <c r="W920" s="155"/>
    </row>
    <row r="921" spans="1:23" s="156" customFormat="1" x14ac:dyDescent="0.25">
      <c r="A921" s="113">
        <v>914</v>
      </c>
      <c r="B921" s="204"/>
      <c r="C921" s="157" t="s">
        <v>349</v>
      </c>
      <c r="D921" s="62"/>
      <c r="E921" s="153">
        <v>8</v>
      </c>
      <c r="F921" s="62" t="s">
        <v>129</v>
      </c>
      <c r="G921" s="62">
        <v>45000</v>
      </c>
      <c r="H921" s="139">
        <f>G921*E921</f>
        <v>360000</v>
      </c>
      <c r="I921" s="140"/>
      <c r="J921" s="217"/>
      <c r="K921" s="217"/>
      <c r="L921" s="217"/>
      <c r="M921" s="217"/>
      <c r="N921" s="217"/>
      <c r="O921" s="217"/>
      <c r="P921" s="217"/>
      <c r="Q921" s="217"/>
      <c r="R921" s="217"/>
      <c r="S921" s="217"/>
      <c r="T921" s="217"/>
      <c r="U921" s="217"/>
      <c r="V921" s="155"/>
      <c r="W921" s="155"/>
    </row>
    <row r="922" spans="1:23" s="156" customFormat="1" x14ac:dyDescent="0.25">
      <c r="A922" s="113">
        <v>915</v>
      </c>
      <c r="B922" s="204"/>
      <c r="C922" s="157" t="s">
        <v>350</v>
      </c>
      <c r="D922" s="62"/>
      <c r="E922" s="153">
        <v>8</v>
      </c>
      <c r="F922" s="62" t="s">
        <v>129</v>
      </c>
      <c r="G922" s="62">
        <v>16000</v>
      </c>
      <c r="H922" s="139">
        <f t="shared" ref="H922:H927" si="81">G922*E922</f>
        <v>128000</v>
      </c>
      <c r="I922" s="140"/>
      <c r="J922" s="217"/>
      <c r="K922" s="217"/>
      <c r="L922" s="217"/>
      <c r="M922" s="217"/>
      <c r="N922" s="217"/>
      <c r="O922" s="217"/>
      <c r="P922" s="217"/>
      <c r="Q922" s="217"/>
      <c r="R922" s="217"/>
      <c r="S922" s="217"/>
      <c r="T922" s="217"/>
      <c r="U922" s="217"/>
      <c r="V922" s="155"/>
      <c r="W922" s="155"/>
    </row>
    <row r="923" spans="1:23" s="156" customFormat="1" x14ac:dyDescent="0.25">
      <c r="A923" s="113">
        <v>916</v>
      </c>
      <c r="B923" s="204"/>
      <c r="C923" s="157" t="s">
        <v>351</v>
      </c>
      <c r="D923" s="62"/>
      <c r="E923" s="153">
        <v>8</v>
      </c>
      <c r="F923" s="62" t="s">
        <v>129</v>
      </c>
      <c r="G923" s="62">
        <v>2500</v>
      </c>
      <c r="H923" s="139">
        <f t="shared" si="81"/>
        <v>20000</v>
      </c>
      <c r="I923" s="140"/>
      <c r="J923" s="217"/>
      <c r="K923" s="217"/>
      <c r="L923" s="217"/>
      <c r="M923" s="217"/>
      <c r="N923" s="217"/>
      <c r="O923" s="217"/>
      <c r="P923" s="217"/>
      <c r="Q923" s="217"/>
      <c r="R923" s="217"/>
      <c r="S923" s="217"/>
      <c r="T923" s="217"/>
      <c r="U923" s="217"/>
      <c r="V923" s="155"/>
      <c r="W923" s="155"/>
    </row>
    <row r="924" spans="1:23" s="156" customFormat="1" x14ac:dyDescent="0.25">
      <c r="A924" s="113">
        <v>917</v>
      </c>
      <c r="B924" s="204"/>
      <c r="C924" s="157" t="s">
        <v>352</v>
      </c>
      <c r="D924" s="62"/>
      <c r="E924" s="153">
        <v>3</v>
      </c>
      <c r="F924" s="62" t="s">
        <v>296</v>
      </c>
      <c r="G924" s="62">
        <v>1250</v>
      </c>
      <c r="H924" s="139">
        <f t="shared" si="81"/>
        <v>3750</v>
      </c>
      <c r="I924" s="140"/>
      <c r="J924" s="217"/>
      <c r="K924" s="217"/>
      <c r="L924" s="217"/>
      <c r="M924" s="217"/>
      <c r="N924" s="217"/>
      <c r="O924" s="217"/>
      <c r="P924" s="217"/>
      <c r="Q924" s="217"/>
      <c r="R924" s="217"/>
      <c r="S924" s="217"/>
      <c r="T924" s="217"/>
      <c r="U924" s="217"/>
      <c r="V924" s="155"/>
      <c r="W924" s="155"/>
    </row>
    <row r="925" spans="1:23" s="156" customFormat="1" x14ac:dyDescent="0.25">
      <c r="A925" s="113">
        <v>918</v>
      </c>
      <c r="B925" s="204"/>
      <c r="C925" s="157" t="s">
        <v>353</v>
      </c>
      <c r="D925" s="62"/>
      <c r="E925" s="153">
        <v>3</v>
      </c>
      <c r="F925" s="62" t="s">
        <v>129</v>
      </c>
      <c r="G925" s="62">
        <v>49000</v>
      </c>
      <c r="H925" s="139">
        <f t="shared" si="81"/>
        <v>147000</v>
      </c>
      <c r="I925" s="140"/>
      <c r="J925" s="217"/>
      <c r="K925" s="217"/>
      <c r="L925" s="217"/>
      <c r="M925" s="217"/>
      <c r="N925" s="217"/>
      <c r="O925" s="217"/>
      <c r="P925" s="217"/>
      <c r="Q925" s="217"/>
      <c r="R925" s="217"/>
      <c r="S925" s="217"/>
      <c r="T925" s="217"/>
      <c r="U925" s="217"/>
      <c r="V925" s="155"/>
      <c r="W925" s="155"/>
    </row>
    <row r="926" spans="1:23" s="156" customFormat="1" x14ac:dyDescent="0.25">
      <c r="A926" s="113">
        <v>919</v>
      </c>
      <c r="B926" s="204"/>
      <c r="C926" s="157" t="s">
        <v>354</v>
      </c>
      <c r="D926" s="62"/>
      <c r="E926" s="153">
        <v>5</v>
      </c>
      <c r="F926" s="62" t="s">
        <v>129</v>
      </c>
      <c r="G926" s="62">
        <v>3650</v>
      </c>
      <c r="H926" s="139">
        <f t="shared" si="81"/>
        <v>18250</v>
      </c>
      <c r="I926" s="140"/>
      <c r="J926" s="217"/>
      <c r="K926" s="217"/>
      <c r="L926" s="217"/>
      <c r="M926" s="217"/>
      <c r="N926" s="217"/>
      <c r="O926" s="217"/>
      <c r="P926" s="217"/>
      <c r="Q926" s="217"/>
      <c r="R926" s="217"/>
      <c r="S926" s="217"/>
      <c r="T926" s="217"/>
      <c r="U926" s="217"/>
      <c r="V926" s="155"/>
      <c r="W926" s="155"/>
    </row>
    <row r="927" spans="1:23" s="156" customFormat="1" x14ac:dyDescent="0.25">
      <c r="A927" s="113">
        <v>920</v>
      </c>
      <c r="B927" s="204"/>
      <c r="C927" s="157" t="s">
        <v>355</v>
      </c>
      <c r="D927" s="62"/>
      <c r="E927" s="153">
        <v>5</v>
      </c>
      <c r="F927" s="62" t="s">
        <v>129</v>
      </c>
      <c r="G927" s="62">
        <v>600</v>
      </c>
      <c r="H927" s="139">
        <f t="shared" si="81"/>
        <v>3000</v>
      </c>
      <c r="I927" s="140"/>
      <c r="J927" s="217"/>
      <c r="K927" s="217"/>
      <c r="L927" s="217"/>
      <c r="M927" s="217"/>
      <c r="N927" s="217"/>
      <c r="O927" s="217"/>
      <c r="P927" s="217"/>
      <c r="Q927" s="217"/>
      <c r="R927" s="217"/>
      <c r="S927" s="217"/>
      <c r="T927" s="217"/>
      <c r="U927" s="217"/>
      <c r="V927" s="155"/>
      <c r="W927" s="155"/>
    </row>
    <row r="928" spans="1:23" s="156" customFormat="1" ht="25.5" x14ac:dyDescent="0.25">
      <c r="A928" s="113">
        <v>921</v>
      </c>
      <c r="B928" s="203" t="s">
        <v>76</v>
      </c>
      <c r="C928" s="173" t="s">
        <v>356</v>
      </c>
      <c r="D928" s="169"/>
      <c r="E928" s="168"/>
      <c r="F928" s="169"/>
      <c r="G928" s="169"/>
      <c r="H928" s="170">
        <f>H929</f>
        <v>7500000</v>
      </c>
      <c r="I928" s="172" t="s">
        <v>40</v>
      </c>
      <c r="J928" s="220">
        <v>1</v>
      </c>
      <c r="K928" s="220"/>
      <c r="L928" s="220">
        <v>1</v>
      </c>
      <c r="M928" s="220">
        <v>1</v>
      </c>
      <c r="N928" s="220"/>
      <c r="O928" s="220">
        <v>1</v>
      </c>
      <c r="P928" s="220">
        <v>1</v>
      </c>
      <c r="Q928" s="220"/>
      <c r="R928" s="220">
        <v>1</v>
      </c>
      <c r="S928" s="220">
        <v>1</v>
      </c>
      <c r="T928" s="220">
        <v>1</v>
      </c>
      <c r="U928" s="219"/>
      <c r="V928" s="155"/>
      <c r="W928" s="155"/>
    </row>
    <row r="929" spans="1:23" s="156" customFormat="1" x14ac:dyDescent="0.25">
      <c r="A929" s="113">
        <v>922</v>
      </c>
      <c r="B929" s="163" t="s">
        <v>76</v>
      </c>
      <c r="C929" s="164" t="s">
        <v>357</v>
      </c>
      <c r="D929" s="160" t="s">
        <v>541</v>
      </c>
      <c r="E929" s="159">
        <v>8</v>
      </c>
      <c r="F929" s="160"/>
      <c r="G929" s="160">
        <f>SUM(H930:H945)</f>
        <v>937500</v>
      </c>
      <c r="H929" s="161">
        <f>G929*E929</f>
        <v>7500000</v>
      </c>
      <c r="I929" s="165" t="s">
        <v>40</v>
      </c>
      <c r="J929" s="206">
        <v>1</v>
      </c>
      <c r="K929" s="206"/>
      <c r="L929" s="206">
        <v>1</v>
      </c>
      <c r="M929" s="206">
        <v>1</v>
      </c>
      <c r="N929" s="206"/>
      <c r="O929" s="206">
        <v>1</v>
      </c>
      <c r="P929" s="206">
        <v>1</v>
      </c>
      <c r="Q929" s="206"/>
      <c r="R929" s="206">
        <v>1</v>
      </c>
      <c r="S929" s="206">
        <v>1</v>
      </c>
      <c r="T929" s="206">
        <v>1</v>
      </c>
      <c r="U929" s="216"/>
      <c r="V929" s="155"/>
      <c r="W929" s="155"/>
    </row>
    <row r="930" spans="1:23" s="156" customFormat="1" x14ac:dyDescent="0.25">
      <c r="A930" s="113">
        <v>923</v>
      </c>
      <c r="B930" s="204"/>
      <c r="C930" s="59" t="s">
        <v>358</v>
      </c>
      <c r="D930" s="62"/>
      <c r="E930" s="153">
        <v>2</v>
      </c>
      <c r="F930" s="62" t="s">
        <v>129</v>
      </c>
      <c r="G930" s="62">
        <v>28499.5</v>
      </c>
      <c r="H930" s="139">
        <f>G930*E930</f>
        <v>56999</v>
      </c>
      <c r="I930" s="140"/>
      <c r="J930" s="217"/>
      <c r="K930" s="217"/>
      <c r="L930" s="217"/>
      <c r="M930" s="217"/>
      <c r="N930" s="217"/>
      <c r="O930" s="217"/>
      <c r="P930" s="217"/>
      <c r="Q930" s="217"/>
      <c r="R930" s="217"/>
      <c r="S930" s="217"/>
      <c r="T930" s="217"/>
      <c r="U930" s="217"/>
      <c r="V930" s="155"/>
      <c r="W930" s="155"/>
    </row>
    <row r="931" spans="1:23" s="156" customFormat="1" x14ac:dyDescent="0.25">
      <c r="A931" s="113">
        <v>924</v>
      </c>
      <c r="B931" s="204"/>
      <c r="C931" s="59" t="s">
        <v>359</v>
      </c>
      <c r="D931" s="62"/>
      <c r="E931" s="153">
        <v>2</v>
      </c>
      <c r="F931" s="62" t="s">
        <v>129</v>
      </c>
      <c r="G931" s="62">
        <v>24000</v>
      </c>
      <c r="H931" s="139">
        <f t="shared" ref="H931:H945" si="82">G931*E931</f>
        <v>48000</v>
      </c>
      <c r="I931" s="140"/>
      <c r="J931" s="217"/>
      <c r="K931" s="217"/>
      <c r="L931" s="217"/>
      <c r="M931" s="217"/>
      <c r="N931" s="217"/>
      <c r="O931" s="217"/>
      <c r="P931" s="217"/>
      <c r="Q931" s="217"/>
      <c r="R931" s="217"/>
      <c r="S931" s="217"/>
      <c r="T931" s="217"/>
      <c r="U931" s="217"/>
      <c r="V931" s="155"/>
      <c r="W931" s="155"/>
    </row>
    <row r="932" spans="1:23" s="156" customFormat="1" x14ac:dyDescent="0.25">
      <c r="A932" s="113">
        <v>925</v>
      </c>
      <c r="B932" s="204"/>
      <c r="C932" s="59" t="s">
        <v>360</v>
      </c>
      <c r="D932" s="62"/>
      <c r="E932" s="153">
        <v>2</v>
      </c>
      <c r="F932" s="62" t="s">
        <v>129</v>
      </c>
      <c r="G932" s="62">
        <v>12475</v>
      </c>
      <c r="H932" s="139">
        <f t="shared" si="82"/>
        <v>24950</v>
      </c>
      <c r="I932" s="140"/>
      <c r="J932" s="217"/>
      <c r="K932" s="217"/>
      <c r="L932" s="217"/>
      <c r="M932" s="217"/>
      <c r="N932" s="217"/>
      <c r="O932" s="217"/>
      <c r="P932" s="217"/>
      <c r="Q932" s="217"/>
      <c r="R932" s="217"/>
      <c r="S932" s="217"/>
      <c r="T932" s="217"/>
      <c r="U932" s="217"/>
      <c r="V932" s="155"/>
      <c r="W932" s="155"/>
    </row>
    <row r="933" spans="1:23" s="156" customFormat="1" x14ac:dyDescent="0.25">
      <c r="A933" s="113">
        <v>926</v>
      </c>
      <c r="B933" s="204"/>
      <c r="C933" s="59" t="s">
        <v>361</v>
      </c>
      <c r="D933" s="62"/>
      <c r="E933" s="153">
        <v>2</v>
      </c>
      <c r="F933" s="62" t="s">
        <v>129</v>
      </c>
      <c r="G933" s="62">
        <v>10550</v>
      </c>
      <c r="H933" s="139">
        <f t="shared" si="82"/>
        <v>21100</v>
      </c>
      <c r="I933" s="140"/>
      <c r="J933" s="217"/>
      <c r="K933" s="217"/>
      <c r="L933" s="217"/>
      <c r="M933" s="217"/>
      <c r="N933" s="217"/>
      <c r="O933" s="217"/>
      <c r="P933" s="217"/>
      <c r="Q933" s="217"/>
      <c r="R933" s="217"/>
      <c r="S933" s="217"/>
      <c r="T933" s="217"/>
      <c r="U933" s="217"/>
      <c r="V933" s="155"/>
      <c r="W933" s="155"/>
    </row>
    <row r="934" spans="1:23" s="156" customFormat="1" x14ac:dyDescent="0.25">
      <c r="A934" s="113">
        <v>927</v>
      </c>
      <c r="B934" s="204"/>
      <c r="C934" s="59" t="s">
        <v>362</v>
      </c>
      <c r="D934" s="62"/>
      <c r="E934" s="153">
        <v>2</v>
      </c>
      <c r="F934" s="62" t="s">
        <v>129</v>
      </c>
      <c r="G934" s="62">
        <v>9050</v>
      </c>
      <c r="H934" s="139">
        <f t="shared" si="82"/>
        <v>18100</v>
      </c>
      <c r="I934" s="140"/>
      <c r="J934" s="217"/>
      <c r="K934" s="217"/>
      <c r="L934" s="217"/>
      <c r="M934" s="217"/>
      <c r="N934" s="217"/>
      <c r="O934" s="217"/>
      <c r="P934" s="217"/>
      <c r="Q934" s="217"/>
      <c r="R934" s="217"/>
      <c r="S934" s="217"/>
      <c r="T934" s="217"/>
      <c r="U934" s="217"/>
      <c r="V934" s="155"/>
      <c r="W934" s="155"/>
    </row>
    <row r="935" spans="1:23" s="156" customFormat="1" ht="25.5" x14ac:dyDescent="0.25">
      <c r="A935" s="113">
        <v>928</v>
      </c>
      <c r="B935" s="204"/>
      <c r="C935" s="59" t="s">
        <v>363</v>
      </c>
      <c r="D935" s="62"/>
      <c r="E935" s="153">
        <v>2</v>
      </c>
      <c r="F935" s="62" t="s">
        <v>129</v>
      </c>
      <c r="G935" s="62">
        <v>2095.5</v>
      </c>
      <c r="H935" s="139">
        <f t="shared" si="82"/>
        <v>4191</v>
      </c>
      <c r="I935" s="140"/>
      <c r="J935" s="217"/>
      <c r="K935" s="217"/>
      <c r="L935" s="217"/>
      <c r="M935" s="217"/>
      <c r="N935" s="217"/>
      <c r="O935" s="217"/>
      <c r="P935" s="217"/>
      <c r="Q935" s="217"/>
      <c r="R935" s="217"/>
      <c r="S935" s="217"/>
      <c r="T935" s="217"/>
      <c r="U935" s="217"/>
      <c r="V935" s="155"/>
      <c r="W935" s="155"/>
    </row>
    <row r="936" spans="1:23" s="156" customFormat="1" ht="39.75" customHeight="1" x14ac:dyDescent="0.25">
      <c r="A936" s="113">
        <v>929</v>
      </c>
      <c r="B936" s="204"/>
      <c r="C936" s="59" t="s">
        <v>364</v>
      </c>
      <c r="D936" s="62"/>
      <c r="E936" s="153">
        <v>3</v>
      </c>
      <c r="F936" s="62" t="s">
        <v>129</v>
      </c>
      <c r="G936" s="62">
        <v>45800</v>
      </c>
      <c r="H936" s="139">
        <f t="shared" si="82"/>
        <v>137400</v>
      </c>
      <c r="I936" s="140"/>
      <c r="J936" s="217"/>
      <c r="K936" s="217"/>
      <c r="L936" s="217"/>
      <c r="M936" s="217"/>
      <c r="N936" s="217"/>
      <c r="O936" s="217"/>
      <c r="P936" s="217"/>
      <c r="Q936" s="217"/>
      <c r="R936" s="217"/>
      <c r="S936" s="217"/>
      <c r="T936" s="217"/>
      <c r="U936" s="217"/>
      <c r="V936" s="155"/>
      <c r="W936" s="155"/>
    </row>
    <row r="937" spans="1:23" s="156" customFormat="1" x14ac:dyDescent="0.25">
      <c r="A937" s="113">
        <v>930</v>
      </c>
      <c r="B937" s="204"/>
      <c r="C937" s="59" t="s">
        <v>365</v>
      </c>
      <c r="D937" s="62"/>
      <c r="E937" s="153">
        <v>8</v>
      </c>
      <c r="F937" s="62" t="s">
        <v>129</v>
      </c>
      <c r="G937" s="62">
        <v>13995</v>
      </c>
      <c r="H937" s="139">
        <f t="shared" si="82"/>
        <v>111960</v>
      </c>
      <c r="I937" s="140"/>
      <c r="J937" s="217"/>
      <c r="K937" s="217"/>
      <c r="L937" s="217"/>
      <c r="M937" s="217"/>
      <c r="N937" s="217"/>
      <c r="O937" s="217"/>
      <c r="P937" s="217"/>
      <c r="Q937" s="217"/>
      <c r="R937" s="217"/>
      <c r="S937" s="217"/>
      <c r="T937" s="217"/>
      <c r="U937" s="217"/>
      <c r="V937" s="155"/>
      <c r="W937" s="155"/>
    </row>
    <row r="938" spans="1:23" s="156" customFormat="1" x14ac:dyDescent="0.25">
      <c r="A938" s="113">
        <v>931</v>
      </c>
      <c r="B938" s="204"/>
      <c r="C938" s="59" t="s">
        <v>366</v>
      </c>
      <c r="D938" s="62"/>
      <c r="E938" s="153">
        <v>8</v>
      </c>
      <c r="F938" s="62" t="s">
        <v>130</v>
      </c>
      <c r="G938" s="62">
        <v>25500</v>
      </c>
      <c r="H938" s="139">
        <f t="shared" si="82"/>
        <v>204000</v>
      </c>
      <c r="I938" s="140"/>
      <c r="J938" s="217"/>
      <c r="K938" s="217"/>
      <c r="L938" s="217"/>
      <c r="M938" s="217"/>
      <c r="N938" s="217"/>
      <c r="O938" s="217"/>
      <c r="P938" s="217"/>
      <c r="Q938" s="217"/>
      <c r="R938" s="217"/>
      <c r="S938" s="217"/>
      <c r="T938" s="217"/>
      <c r="U938" s="217"/>
      <c r="V938" s="155"/>
      <c r="W938" s="155"/>
    </row>
    <row r="939" spans="1:23" s="156" customFormat="1" x14ac:dyDescent="0.25">
      <c r="A939" s="113">
        <v>932</v>
      </c>
      <c r="B939" s="204"/>
      <c r="C939" s="59" t="s">
        <v>367</v>
      </c>
      <c r="D939" s="62"/>
      <c r="E939" s="153">
        <v>5</v>
      </c>
      <c r="F939" s="62" t="s">
        <v>129</v>
      </c>
      <c r="G939" s="62">
        <v>1950</v>
      </c>
      <c r="H939" s="139">
        <f t="shared" si="82"/>
        <v>9750</v>
      </c>
      <c r="I939" s="140"/>
      <c r="J939" s="217"/>
      <c r="K939" s="217"/>
      <c r="L939" s="217"/>
      <c r="M939" s="217"/>
      <c r="N939" s="217"/>
      <c r="O939" s="217"/>
      <c r="P939" s="217"/>
      <c r="Q939" s="217"/>
      <c r="R939" s="217"/>
      <c r="S939" s="217"/>
      <c r="T939" s="217"/>
      <c r="U939" s="217"/>
      <c r="V939" s="155"/>
      <c r="W939" s="155"/>
    </row>
    <row r="940" spans="1:23" s="156" customFormat="1" x14ac:dyDescent="0.25">
      <c r="A940" s="113">
        <v>933</v>
      </c>
      <c r="B940" s="204"/>
      <c r="C940" s="59" t="s">
        <v>208</v>
      </c>
      <c r="D940" s="62"/>
      <c r="E940" s="153">
        <v>10</v>
      </c>
      <c r="F940" s="62" t="s">
        <v>129</v>
      </c>
      <c r="G940" s="62">
        <v>2550</v>
      </c>
      <c r="H940" s="139">
        <f t="shared" si="82"/>
        <v>25500</v>
      </c>
      <c r="I940" s="140"/>
      <c r="J940" s="217"/>
      <c r="K940" s="217"/>
      <c r="L940" s="217"/>
      <c r="M940" s="217"/>
      <c r="N940" s="217"/>
      <c r="O940" s="217"/>
      <c r="P940" s="217"/>
      <c r="Q940" s="217"/>
      <c r="R940" s="217"/>
      <c r="S940" s="217"/>
      <c r="T940" s="217"/>
      <c r="U940" s="217"/>
      <c r="V940" s="155"/>
      <c r="W940" s="155"/>
    </row>
    <row r="941" spans="1:23" s="156" customFormat="1" x14ac:dyDescent="0.25">
      <c r="A941" s="113">
        <v>934</v>
      </c>
      <c r="B941" s="204"/>
      <c r="C941" s="59" t="s">
        <v>368</v>
      </c>
      <c r="D941" s="62"/>
      <c r="E941" s="153">
        <v>5</v>
      </c>
      <c r="F941" s="62" t="s">
        <v>129</v>
      </c>
      <c r="G941" s="62">
        <v>1750</v>
      </c>
      <c r="H941" s="139">
        <f t="shared" si="82"/>
        <v>8750</v>
      </c>
      <c r="I941" s="140"/>
      <c r="J941" s="217"/>
      <c r="K941" s="217"/>
      <c r="L941" s="217"/>
      <c r="M941" s="217"/>
      <c r="N941" s="217"/>
      <c r="O941" s="217"/>
      <c r="P941" s="217"/>
      <c r="Q941" s="217"/>
      <c r="R941" s="217"/>
      <c r="S941" s="217"/>
      <c r="T941" s="217"/>
      <c r="U941" s="217"/>
      <c r="V941" s="155"/>
      <c r="W941" s="155"/>
    </row>
    <row r="942" spans="1:23" s="156" customFormat="1" x14ac:dyDescent="0.25">
      <c r="A942" s="113">
        <v>935</v>
      </c>
      <c r="B942" s="204"/>
      <c r="C942" s="59" t="s">
        <v>369</v>
      </c>
      <c r="D942" s="62"/>
      <c r="E942" s="153">
        <v>10</v>
      </c>
      <c r="F942" s="62" t="s">
        <v>129</v>
      </c>
      <c r="G942" s="62">
        <v>6200</v>
      </c>
      <c r="H942" s="139">
        <f t="shared" si="82"/>
        <v>62000</v>
      </c>
      <c r="I942" s="140"/>
      <c r="J942" s="217"/>
      <c r="K942" s="217"/>
      <c r="L942" s="217"/>
      <c r="M942" s="217"/>
      <c r="N942" s="217"/>
      <c r="O942" s="217"/>
      <c r="P942" s="217"/>
      <c r="Q942" s="217"/>
      <c r="R942" s="217"/>
      <c r="S942" s="217"/>
      <c r="T942" s="217"/>
      <c r="U942" s="217"/>
      <c r="V942" s="155"/>
      <c r="W942" s="155"/>
    </row>
    <row r="943" spans="1:23" s="156" customFormat="1" x14ac:dyDescent="0.25">
      <c r="A943" s="113">
        <v>936</v>
      </c>
      <c r="B943" s="204"/>
      <c r="C943" s="59" t="s">
        <v>370</v>
      </c>
      <c r="D943" s="62"/>
      <c r="E943" s="153">
        <v>52</v>
      </c>
      <c r="F943" s="62" t="s">
        <v>373</v>
      </c>
      <c r="G943" s="62">
        <v>360</v>
      </c>
      <c r="H943" s="139">
        <f t="shared" si="82"/>
        <v>18720</v>
      </c>
      <c r="I943" s="140"/>
      <c r="J943" s="217"/>
      <c r="K943" s="217"/>
      <c r="L943" s="217"/>
      <c r="M943" s="217"/>
      <c r="N943" s="217"/>
      <c r="O943" s="217"/>
      <c r="P943" s="217"/>
      <c r="Q943" s="217"/>
      <c r="R943" s="217"/>
      <c r="S943" s="217"/>
      <c r="T943" s="217"/>
      <c r="U943" s="217"/>
      <c r="V943" s="155"/>
      <c r="W943" s="155"/>
    </row>
    <row r="944" spans="1:23" s="156" customFormat="1" x14ac:dyDescent="0.25">
      <c r="A944" s="113">
        <v>937</v>
      </c>
      <c r="B944" s="204"/>
      <c r="C944" s="59" t="s">
        <v>371</v>
      </c>
      <c r="D944" s="62"/>
      <c r="E944" s="153">
        <v>8</v>
      </c>
      <c r="F944" s="62" t="s">
        <v>133</v>
      </c>
      <c r="G944" s="62">
        <v>14260</v>
      </c>
      <c r="H944" s="139">
        <f t="shared" si="82"/>
        <v>114080</v>
      </c>
      <c r="I944" s="140"/>
      <c r="J944" s="217"/>
      <c r="K944" s="217"/>
      <c r="L944" s="217"/>
      <c r="M944" s="217"/>
      <c r="N944" s="217"/>
      <c r="O944" s="217"/>
      <c r="P944" s="217"/>
      <c r="Q944" s="217"/>
      <c r="R944" s="217"/>
      <c r="S944" s="217"/>
      <c r="T944" s="217"/>
      <c r="U944" s="217"/>
      <c r="V944" s="155"/>
      <c r="W944" s="155"/>
    </row>
    <row r="945" spans="1:23" s="156" customFormat="1" x14ac:dyDescent="0.25">
      <c r="A945" s="113">
        <v>938</v>
      </c>
      <c r="B945" s="204"/>
      <c r="C945" s="59" t="s">
        <v>372</v>
      </c>
      <c r="D945" s="62"/>
      <c r="E945" s="153">
        <v>8</v>
      </c>
      <c r="F945" s="62" t="s">
        <v>133</v>
      </c>
      <c r="G945" s="62">
        <v>9000</v>
      </c>
      <c r="H945" s="139">
        <f t="shared" si="82"/>
        <v>72000</v>
      </c>
      <c r="I945" s="140"/>
      <c r="J945" s="217"/>
      <c r="K945" s="217"/>
      <c r="L945" s="217"/>
      <c r="M945" s="217"/>
      <c r="N945" s="217"/>
      <c r="O945" s="217"/>
      <c r="P945" s="217"/>
      <c r="Q945" s="217"/>
      <c r="R945" s="217"/>
      <c r="S945" s="217"/>
      <c r="T945" s="217"/>
      <c r="U945" s="217"/>
      <c r="V945" s="155"/>
      <c r="W945" s="155"/>
    </row>
    <row r="946" spans="1:23" s="156" customFormat="1" x14ac:dyDescent="0.25">
      <c r="A946" s="113">
        <v>939</v>
      </c>
      <c r="B946" s="203" t="s">
        <v>95</v>
      </c>
      <c r="C946" s="167" t="s">
        <v>96</v>
      </c>
      <c r="D946" s="169"/>
      <c r="E946" s="168"/>
      <c r="F946" s="169"/>
      <c r="G946" s="169"/>
      <c r="H946" s="170">
        <f>H947+H983+H990</f>
        <v>4499745</v>
      </c>
      <c r="I946" s="172" t="s">
        <v>40</v>
      </c>
      <c r="J946" s="219"/>
      <c r="K946" s="220">
        <v>1</v>
      </c>
      <c r="L946" s="220"/>
      <c r="M946" s="220">
        <v>2</v>
      </c>
      <c r="N946" s="220">
        <v>1</v>
      </c>
      <c r="O946" s="220"/>
      <c r="P946" s="220"/>
      <c r="Q946" s="220">
        <v>1</v>
      </c>
      <c r="R946" s="220"/>
      <c r="S946" s="220">
        <v>1</v>
      </c>
      <c r="T946" s="219"/>
      <c r="U946" s="219"/>
      <c r="V946" s="155"/>
      <c r="W946" s="155"/>
    </row>
    <row r="947" spans="1:23" s="156" customFormat="1" ht="25.5" x14ac:dyDescent="0.25">
      <c r="A947" s="113">
        <v>940</v>
      </c>
      <c r="B947" s="163" t="s">
        <v>95</v>
      </c>
      <c r="C947" s="158" t="s">
        <v>374</v>
      </c>
      <c r="D947" s="160" t="s">
        <v>541</v>
      </c>
      <c r="E947" s="159">
        <v>4</v>
      </c>
      <c r="F947" s="160"/>
      <c r="G947" s="160">
        <f>SUM(H948:H982)</f>
        <v>658936.25</v>
      </c>
      <c r="H947" s="161">
        <f>G947*E947</f>
        <v>2635745</v>
      </c>
      <c r="I947" s="165" t="s">
        <v>40</v>
      </c>
      <c r="J947" s="206"/>
      <c r="K947" s="206">
        <v>1</v>
      </c>
      <c r="L947" s="206"/>
      <c r="M947" s="206"/>
      <c r="N947" s="206">
        <v>1</v>
      </c>
      <c r="O947" s="206"/>
      <c r="P947" s="206"/>
      <c r="Q947" s="206">
        <v>1</v>
      </c>
      <c r="R947" s="206"/>
      <c r="S947" s="206">
        <v>1</v>
      </c>
      <c r="T947" s="216"/>
      <c r="U947" s="216"/>
      <c r="V947" s="155"/>
      <c r="W947" s="155"/>
    </row>
    <row r="948" spans="1:23" s="156" customFormat="1" x14ac:dyDescent="0.25">
      <c r="A948" s="113">
        <v>941</v>
      </c>
      <c r="B948" s="204"/>
      <c r="C948" s="59" t="s">
        <v>375</v>
      </c>
      <c r="D948" s="62"/>
      <c r="E948" s="153">
        <v>6</v>
      </c>
      <c r="F948" s="62" t="s">
        <v>129</v>
      </c>
      <c r="G948" s="62">
        <v>14500</v>
      </c>
      <c r="H948" s="139">
        <f>G948*E948</f>
        <v>87000</v>
      </c>
      <c r="I948" s="139"/>
      <c r="J948" s="217"/>
      <c r="K948" s="217"/>
      <c r="L948" s="217"/>
      <c r="M948" s="217"/>
      <c r="N948" s="217"/>
      <c r="O948" s="217"/>
      <c r="P948" s="217"/>
      <c r="Q948" s="217"/>
      <c r="R948" s="217"/>
      <c r="S948" s="217"/>
      <c r="T948" s="217"/>
      <c r="U948" s="217"/>
      <c r="V948" s="155"/>
      <c r="W948" s="155"/>
    </row>
    <row r="949" spans="1:23" s="156" customFormat="1" x14ac:dyDescent="0.25">
      <c r="A949" s="113">
        <v>942</v>
      </c>
      <c r="B949" s="204"/>
      <c r="C949" s="59" t="s">
        <v>376</v>
      </c>
      <c r="D949" s="62"/>
      <c r="E949" s="153">
        <v>6</v>
      </c>
      <c r="F949" s="62" t="s">
        <v>129</v>
      </c>
      <c r="G949" s="62">
        <v>9500</v>
      </c>
      <c r="H949" s="139">
        <f t="shared" ref="H949:H982" si="83">G949*E949</f>
        <v>57000</v>
      </c>
      <c r="I949" s="139"/>
      <c r="J949" s="217"/>
      <c r="K949" s="217"/>
      <c r="L949" s="217"/>
      <c r="M949" s="217"/>
      <c r="N949" s="217"/>
      <c r="O949" s="217"/>
      <c r="P949" s="217"/>
      <c r="Q949" s="217"/>
      <c r="R949" s="217"/>
      <c r="S949" s="217"/>
      <c r="T949" s="217"/>
      <c r="U949" s="217"/>
      <c r="V949" s="155"/>
      <c r="W949" s="155"/>
    </row>
    <row r="950" spans="1:23" s="156" customFormat="1" x14ac:dyDescent="0.25">
      <c r="A950" s="113">
        <v>943</v>
      </c>
      <c r="B950" s="204"/>
      <c r="C950" s="59" t="s">
        <v>377</v>
      </c>
      <c r="D950" s="62"/>
      <c r="E950" s="153">
        <v>7</v>
      </c>
      <c r="F950" s="62" t="s">
        <v>129</v>
      </c>
      <c r="G950" s="62">
        <v>1396</v>
      </c>
      <c r="H950" s="139">
        <f t="shared" si="83"/>
        <v>9772</v>
      </c>
      <c r="I950" s="139"/>
      <c r="J950" s="217"/>
      <c r="K950" s="217"/>
      <c r="L950" s="217"/>
      <c r="M950" s="217"/>
      <c r="N950" s="217"/>
      <c r="O950" s="217"/>
      <c r="P950" s="217"/>
      <c r="Q950" s="217"/>
      <c r="R950" s="217"/>
      <c r="S950" s="217"/>
      <c r="T950" s="217"/>
      <c r="U950" s="217"/>
      <c r="V950" s="155"/>
      <c r="W950" s="155"/>
    </row>
    <row r="951" spans="1:23" s="156" customFormat="1" x14ac:dyDescent="0.25">
      <c r="A951" s="113">
        <v>944</v>
      </c>
      <c r="B951" s="204"/>
      <c r="C951" s="59" t="s">
        <v>378</v>
      </c>
      <c r="D951" s="62"/>
      <c r="E951" s="153">
        <v>6</v>
      </c>
      <c r="F951" s="62" t="s">
        <v>129</v>
      </c>
      <c r="G951" s="62">
        <v>275</v>
      </c>
      <c r="H951" s="139">
        <f t="shared" si="83"/>
        <v>1650</v>
      </c>
      <c r="I951" s="140"/>
      <c r="J951" s="217"/>
      <c r="K951" s="217"/>
      <c r="L951" s="217"/>
      <c r="M951" s="217"/>
      <c r="N951" s="217"/>
      <c r="O951" s="217"/>
      <c r="P951" s="217"/>
      <c r="Q951" s="217"/>
      <c r="R951" s="217"/>
      <c r="S951" s="217"/>
      <c r="T951" s="217"/>
      <c r="U951" s="217"/>
      <c r="V951" s="155"/>
      <c r="W951" s="155"/>
    </row>
    <row r="952" spans="1:23" s="156" customFormat="1" x14ac:dyDescent="0.25">
      <c r="A952" s="113">
        <v>945</v>
      </c>
      <c r="B952" s="204"/>
      <c r="C952" s="59" t="s">
        <v>379</v>
      </c>
      <c r="D952" s="62"/>
      <c r="E952" s="153">
        <v>6</v>
      </c>
      <c r="F952" s="62" t="s">
        <v>129</v>
      </c>
      <c r="G952" s="62">
        <v>250</v>
      </c>
      <c r="H952" s="139">
        <f t="shared" si="83"/>
        <v>1500</v>
      </c>
      <c r="I952" s="140"/>
      <c r="J952" s="217"/>
      <c r="K952" s="217"/>
      <c r="L952" s="217"/>
      <c r="M952" s="217"/>
      <c r="N952" s="217"/>
      <c r="O952" s="217"/>
      <c r="P952" s="217"/>
      <c r="Q952" s="217"/>
      <c r="R952" s="217"/>
      <c r="S952" s="217"/>
      <c r="T952" s="217"/>
      <c r="U952" s="217"/>
      <c r="V952" s="155"/>
      <c r="W952" s="155"/>
    </row>
    <row r="953" spans="1:23" s="156" customFormat="1" x14ac:dyDescent="0.25">
      <c r="A953" s="113">
        <v>946</v>
      </c>
      <c r="B953" s="204"/>
      <c r="C953" s="59" t="s">
        <v>380</v>
      </c>
      <c r="D953" s="62"/>
      <c r="E953" s="153">
        <v>6</v>
      </c>
      <c r="F953" s="62" t="s">
        <v>129</v>
      </c>
      <c r="G953" s="62">
        <v>150</v>
      </c>
      <c r="H953" s="139">
        <f t="shared" si="83"/>
        <v>900</v>
      </c>
      <c r="I953" s="140"/>
      <c r="J953" s="217"/>
      <c r="K953" s="217"/>
      <c r="L953" s="217"/>
      <c r="M953" s="217"/>
      <c r="N953" s="217"/>
      <c r="O953" s="217"/>
      <c r="P953" s="217"/>
      <c r="Q953" s="217"/>
      <c r="R953" s="217"/>
      <c r="S953" s="217"/>
      <c r="T953" s="217"/>
      <c r="U953" s="217"/>
      <c r="V953" s="155"/>
      <c r="W953" s="155"/>
    </row>
    <row r="954" spans="1:23" s="156" customFormat="1" x14ac:dyDescent="0.25">
      <c r="A954" s="113">
        <v>947</v>
      </c>
      <c r="B954" s="204"/>
      <c r="C954" s="59" t="s">
        <v>381</v>
      </c>
      <c r="D954" s="62"/>
      <c r="E954" s="153">
        <v>6</v>
      </c>
      <c r="F954" s="62" t="s">
        <v>129</v>
      </c>
      <c r="G954" s="62">
        <v>250</v>
      </c>
      <c r="H954" s="139">
        <f t="shared" si="83"/>
        <v>1500</v>
      </c>
      <c r="I954" s="140"/>
      <c r="J954" s="217"/>
      <c r="K954" s="217"/>
      <c r="L954" s="217"/>
      <c r="M954" s="217"/>
      <c r="N954" s="217"/>
      <c r="O954" s="217"/>
      <c r="P954" s="217"/>
      <c r="Q954" s="217"/>
      <c r="R954" s="217"/>
      <c r="S954" s="217"/>
      <c r="T954" s="217"/>
      <c r="U954" s="217"/>
      <c r="V954" s="155"/>
      <c r="W954" s="155"/>
    </row>
    <row r="955" spans="1:23" s="156" customFormat="1" x14ac:dyDescent="0.25">
      <c r="A955" s="113">
        <v>948</v>
      </c>
      <c r="B955" s="204"/>
      <c r="C955" s="59" t="s">
        <v>382</v>
      </c>
      <c r="D955" s="62"/>
      <c r="E955" s="153">
        <v>6</v>
      </c>
      <c r="F955" s="62" t="s">
        <v>129</v>
      </c>
      <c r="G955" s="62">
        <v>120</v>
      </c>
      <c r="H955" s="139">
        <f t="shared" si="83"/>
        <v>720</v>
      </c>
      <c r="I955" s="140"/>
      <c r="J955" s="217"/>
      <c r="K955" s="217"/>
      <c r="L955" s="217"/>
      <c r="M955" s="217"/>
      <c r="N955" s="217"/>
      <c r="O955" s="217"/>
      <c r="P955" s="217"/>
      <c r="Q955" s="217"/>
      <c r="R955" s="217"/>
      <c r="S955" s="217"/>
      <c r="T955" s="217"/>
      <c r="U955" s="217"/>
      <c r="V955" s="155"/>
      <c r="W955" s="155"/>
    </row>
    <row r="956" spans="1:23" s="156" customFormat="1" x14ac:dyDescent="0.25">
      <c r="A956" s="113">
        <v>949</v>
      </c>
      <c r="B956" s="204"/>
      <c r="C956" s="59" t="s">
        <v>383</v>
      </c>
      <c r="D956" s="62"/>
      <c r="E956" s="153">
        <v>6</v>
      </c>
      <c r="F956" s="62" t="s">
        <v>129</v>
      </c>
      <c r="G956" s="62">
        <v>400</v>
      </c>
      <c r="H956" s="139">
        <f t="shared" si="83"/>
        <v>2400</v>
      </c>
      <c r="I956" s="140"/>
      <c r="J956" s="217"/>
      <c r="K956" s="217"/>
      <c r="L956" s="217"/>
      <c r="M956" s="217"/>
      <c r="N956" s="217"/>
      <c r="O956" s="217"/>
      <c r="P956" s="217"/>
      <c r="Q956" s="217"/>
      <c r="R956" s="217"/>
      <c r="S956" s="217"/>
      <c r="T956" s="217"/>
      <c r="U956" s="217"/>
      <c r="V956" s="155"/>
      <c r="W956" s="155"/>
    </row>
    <row r="957" spans="1:23" s="156" customFormat="1" x14ac:dyDescent="0.25">
      <c r="A957" s="113">
        <v>950</v>
      </c>
      <c r="B957" s="204"/>
      <c r="C957" s="59" t="s">
        <v>384</v>
      </c>
      <c r="D957" s="62"/>
      <c r="E957" s="153">
        <v>6</v>
      </c>
      <c r="F957" s="62" t="s">
        <v>129</v>
      </c>
      <c r="G957" s="62">
        <v>200</v>
      </c>
      <c r="H957" s="139">
        <f t="shared" si="83"/>
        <v>1200</v>
      </c>
      <c r="I957" s="140"/>
      <c r="J957" s="217"/>
      <c r="K957" s="217"/>
      <c r="L957" s="217"/>
      <c r="M957" s="217"/>
      <c r="N957" s="217"/>
      <c r="O957" s="217"/>
      <c r="P957" s="217"/>
      <c r="Q957" s="217"/>
      <c r="R957" s="217"/>
      <c r="S957" s="217"/>
      <c r="T957" s="217"/>
      <c r="U957" s="217"/>
      <c r="V957" s="155"/>
      <c r="W957" s="155"/>
    </row>
    <row r="958" spans="1:23" s="156" customFormat="1" x14ac:dyDescent="0.25">
      <c r="A958" s="113">
        <v>951</v>
      </c>
      <c r="B958" s="204"/>
      <c r="C958" s="59" t="s">
        <v>385</v>
      </c>
      <c r="D958" s="62"/>
      <c r="E958" s="153">
        <v>6</v>
      </c>
      <c r="F958" s="62" t="s">
        <v>130</v>
      </c>
      <c r="G958" s="62">
        <v>450</v>
      </c>
      <c r="H958" s="139">
        <f t="shared" si="83"/>
        <v>2700</v>
      </c>
      <c r="I958" s="140"/>
      <c r="J958" s="217"/>
      <c r="K958" s="217"/>
      <c r="L958" s="217"/>
      <c r="M958" s="217"/>
      <c r="N958" s="217"/>
      <c r="O958" s="217"/>
      <c r="P958" s="217"/>
      <c r="Q958" s="217"/>
      <c r="R958" s="217"/>
      <c r="S958" s="217"/>
      <c r="T958" s="217"/>
      <c r="U958" s="217"/>
      <c r="V958" s="155"/>
      <c r="W958" s="155"/>
    </row>
    <row r="959" spans="1:23" s="156" customFormat="1" x14ac:dyDescent="0.25">
      <c r="A959" s="113">
        <v>952</v>
      </c>
      <c r="B959" s="204"/>
      <c r="C959" s="59" t="s">
        <v>386</v>
      </c>
      <c r="D959" s="62"/>
      <c r="E959" s="153">
        <v>6</v>
      </c>
      <c r="F959" s="62" t="s">
        <v>129</v>
      </c>
      <c r="G959" s="62">
        <v>200</v>
      </c>
      <c r="H959" s="139">
        <f t="shared" si="83"/>
        <v>1200</v>
      </c>
      <c r="I959" s="140"/>
      <c r="J959" s="217"/>
      <c r="K959" s="217"/>
      <c r="L959" s="217"/>
      <c r="M959" s="217"/>
      <c r="N959" s="217"/>
      <c r="O959" s="217"/>
      <c r="P959" s="217"/>
      <c r="Q959" s="217"/>
      <c r="R959" s="217"/>
      <c r="S959" s="217"/>
      <c r="T959" s="217"/>
      <c r="U959" s="217"/>
      <c r="V959" s="155"/>
      <c r="W959" s="155"/>
    </row>
    <row r="960" spans="1:23" s="156" customFormat="1" x14ac:dyDescent="0.25">
      <c r="A960" s="113">
        <v>953</v>
      </c>
      <c r="B960" s="204"/>
      <c r="C960" s="59" t="s">
        <v>387</v>
      </c>
      <c r="D960" s="62"/>
      <c r="E960" s="153">
        <v>6</v>
      </c>
      <c r="F960" s="62" t="s">
        <v>130</v>
      </c>
      <c r="G960" s="62">
        <v>550</v>
      </c>
      <c r="H960" s="139">
        <f t="shared" si="83"/>
        <v>3300</v>
      </c>
      <c r="I960" s="140"/>
      <c r="J960" s="217"/>
      <c r="K960" s="217"/>
      <c r="L960" s="217"/>
      <c r="M960" s="217"/>
      <c r="N960" s="217"/>
      <c r="O960" s="217"/>
      <c r="P960" s="217"/>
      <c r="Q960" s="217"/>
      <c r="R960" s="217"/>
      <c r="S960" s="217"/>
      <c r="T960" s="217"/>
      <c r="U960" s="217"/>
      <c r="V960" s="155"/>
      <c r="W960" s="155"/>
    </row>
    <row r="961" spans="1:23" s="156" customFormat="1" x14ac:dyDescent="0.25">
      <c r="A961" s="113">
        <v>954</v>
      </c>
      <c r="B961" s="204"/>
      <c r="C961" s="59" t="s">
        <v>388</v>
      </c>
      <c r="D961" s="62"/>
      <c r="E961" s="153">
        <v>6</v>
      </c>
      <c r="F961" s="62" t="s">
        <v>130</v>
      </c>
      <c r="G961" s="62">
        <v>250</v>
      </c>
      <c r="H961" s="139">
        <f t="shared" si="83"/>
        <v>1500</v>
      </c>
      <c r="I961" s="140"/>
      <c r="J961" s="217"/>
      <c r="K961" s="217"/>
      <c r="L961" s="217"/>
      <c r="M961" s="217"/>
      <c r="N961" s="217"/>
      <c r="O961" s="217"/>
      <c r="P961" s="217"/>
      <c r="Q961" s="217"/>
      <c r="R961" s="217"/>
      <c r="S961" s="217"/>
      <c r="T961" s="217"/>
      <c r="U961" s="217"/>
      <c r="V961" s="155"/>
      <c r="W961" s="155"/>
    </row>
    <row r="962" spans="1:23" s="156" customFormat="1" x14ac:dyDescent="0.25">
      <c r="A962" s="113">
        <v>955</v>
      </c>
      <c r="B962" s="204"/>
      <c r="C962" s="59" t="s">
        <v>389</v>
      </c>
      <c r="D962" s="62"/>
      <c r="E962" s="153">
        <v>6</v>
      </c>
      <c r="F962" s="62" t="s">
        <v>130</v>
      </c>
      <c r="G962" s="62">
        <v>1587</v>
      </c>
      <c r="H962" s="139">
        <f t="shared" si="83"/>
        <v>9522</v>
      </c>
      <c r="I962" s="140"/>
      <c r="J962" s="217"/>
      <c r="K962" s="217"/>
      <c r="L962" s="217"/>
      <c r="M962" s="217"/>
      <c r="N962" s="217"/>
      <c r="O962" s="217"/>
      <c r="P962" s="217"/>
      <c r="Q962" s="217"/>
      <c r="R962" s="217"/>
      <c r="S962" s="217"/>
      <c r="T962" s="217"/>
      <c r="U962" s="217"/>
      <c r="V962" s="155"/>
      <c r="W962" s="155"/>
    </row>
    <row r="963" spans="1:23" s="156" customFormat="1" x14ac:dyDescent="0.25">
      <c r="A963" s="113">
        <v>956</v>
      </c>
      <c r="B963" s="204"/>
      <c r="C963" s="59" t="s">
        <v>390</v>
      </c>
      <c r="D963" s="62"/>
      <c r="E963" s="153">
        <v>7</v>
      </c>
      <c r="F963" s="62" t="s">
        <v>130</v>
      </c>
      <c r="G963" s="62">
        <v>14928</v>
      </c>
      <c r="H963" s="139">
        <f t="shared" si="83"/>
        <v>104496</v>
      </c>
      <c r="I963" s="140"/>
      <c r="J963" s="217"/>
      <c r="K963" s="217"/>
      <c r="L963" s="217"/>
      <c r="M963" s="217"/>
      <c r="N963" s="217"/>
      <c r="O963" s="217"/>
      <c r="P963" s="217"/>
      <c r="Q963" s="217"/>
      <c r="R963" s="217"/>
      <c r="S963" s="217"/>
      <c r="T963" s="217"/>
      <c r="U963" s="217"/>
      <c r="V963" s="155"/>
      <c r="W963" s="155"/>
    </row>
    <row r="964" spans="1:23" s="156" customFormat="1" x14ac:dyDescent="0.25">
      <c r="A964" s="113">
        <v>957</v>
      </c>
      <c r="B964" s="204"/>
      <c r="C964" s="59" t="s">
        <v>391</v>
      </c>
      <c r="D964" s="62"/>
      <c r="E964" s="153">
        <v>6</v>
      </c>
      <c r="F964" s="62" t="s">
        <v>130</v>
      </c>
      <c r="G964" s="62">
        <v>4000</v>
      </c>
      <c r="H964" s="139">
        <f t="shared" si="83"/>
        <v>24000</v>
      </c>
      <c r="I964" s="140"/>
      <c r="J964" s="217"/>
      <c r="K964" s="217"/>
      <c r="L964" s="217"/>
      <c r="M964" s="217"/>
      <c r="N964" s="217"/>
      <c r="O964" s="217"/>
      <c r="P964" s="217"/>
      <c r="Q964" s="217"/>
      <c r="R964" s="217"/>
      <c r="S964" s="217"/>
      <c r="T964" s="217"/>
      <c r="U964" s="217"/>
      <c r="V964" s="155"/>
      <c r="W964" s="155"/>
    </row>
    <row r="965" spans="1:23" s="156" customFormat="1" x14ac:dyDescent="0.25">
      <c r="A965" s="113">
        <v>958</v>
      </c>
      <c r="B965" s="204"/>
      <c r="C965" s="59" t="s">
        <v>392</v>
      </c>
      <c r="D965" s="62"/>
      <c r="E965" s="153">
        <v>6</v>
      </c>
      <c r="F965" s="62" t="s">
        <v>129</v>
      </c>
      <c r="G965" s="62">
        <v>800</v>
      </c>
      <c r="H965" s="139">
        <f t="shared" si="83"/>
        <v>4800</v>
      </c>
      <c r="I965" s="140"/>
      <c r="J965" s="217"/>
      <c r="K965" s="217"/>
      <c r="L965" s="217"/>
      <c r="M965" s="217"/>
      <c r="N965" s="217"/>
      <c r="O965" s="217"/>
      <c r="P965" s="217"/>
      <c r="Q965" s="217"/>
      <c r="R965" s="217"/>
      <c r="S965" s="217"/>
      <c r="T965" s="217"/>
      <c r="U965" s="217"/>
      <c r="V965" s="155"/>
      <c r="W965" s="155"/>
    </row>
    <row r="966" spans="1:23" s="156" customFormat="1" x14ac:dyDescent="0.25">
      <c r="A966" s="113">
        <v>959</v>
      </c>
      <c r="B966" s="204"/>
      <c r="C966" s="59" t="s">
        <v>393</v>
      </c>
      <c r="D966" s="62"/>
      <c r="E966" s="153">
        <v>6</v>
      </c>
      <c r="F966" s="62" t="s">
        <v>129</v>
      </c>
      <c r="G966" s="62">
        <v>500</v>
      </c>
      <c r="H966" s="139">
        <f t="shared" si="83"/>
        <v>3000</v>
      </c>
      <c r="I966" s="140"/>
      <c r="J966" s="217"/>
      <c r="K966" s="217"/>
      <c r="L966" s="217"/>
      <c r="M966" s="217"/>
      <c r="N966" s="217"/>
      <c r="O966" s="217"/>
      <c r="P966" s="217"/>
      <c r="Q966" s="217"/>
      <c r="R966" s="217"/>
      <c r="S966" s="217"/>
      <c r="T966" s="217"/>
      <c r="U966" s="217"/>
      <c r="V966" s="155"/>
      <c r="W966" s="155"/>
    </row>
    <row r="967" spans="1:23" s="156" customFormat="1" x14ac:dyDescent="0.25">
      <c r="A967" s="113">
        <v>960</v>
      </c>
      <c r="B967" s="204"/>
      <c r="C967" s="59" t="s">
        <v>394</v>
      </c>
      <c r="D967" s="62"/>
      <c r="E967" s="153">
        <v>6</v>
      </c>
      <c r="F967" s="62" t="s">
        <v>373</v>
      </c>
      <c r="G967" s="62">
        <v>300</v>
      </c>
      <c r="H967" s="139">
        <f t="shared" si="83"/>
        <v>1800</v>
      </c>
      <c r="I967" s="140"/>
      <c r="J967" s="217"/>
      <c r="K967" s="217"/>
      <c r="L967" s="217"/>
      <c r="M967" s="217"/>
      <c r="N967" s="217"/>
      <c r="O967" s="217"/>
      <c r="P967" s="217"/>
      <c r="Q967" s="217"/>
      <c r="R967" s="217"/>
      <c r="S967" s="217"/>
      <c r="T967" s="217"/>
      <c r="U967" s="217"/>
      <c r="V967" s="155"/>
      <c r="W967" s="155"/>
    </row>
    <row r="968" spans="1:23" s="156" customFormat="1" x14ac:dyDescent="0.25">
      <c r="A968" s="113">
        <v>961</v>
      </c>
      <c r="B968" s="204"/>
      <c r="C968" s="59" t="s">
        <v>395</v>
      </c>
      <c r="D968" s="62"/>
      <c r="E968" s="153">
        <v>6</v>
      </c>
      <c r="F968" s="62" t="s">
        <v>130</v>
      </c>
      <c r="G968" s="62">
        <v>110</v>
      </c>
      <c r="H968" s="139">
        <f t="shared" si="83"/>
        <v>660</v>
      </c>
      <c r="I968" s="140"/>
      <c r="J968" s="217"/>
      <c r="K968" s="217"/>
      <c r="L968" s="217"/>
      <c r="M968" s="217"/>
      <c r="N968" s="217"/>
      <c r="O968" s="217"/>
      <c r="P968" s="217"/>
      <c r="Q968" s="217"/>
      <c r="R968" s="217"/>
      <c r="S968" s="217"/>
      <c r="T968" s="217"/>
      <c r="U968" s="217"/>
      <c r="V968" s="155"/>
      <c r="W968" s="155"/>
    </row>
    <row r="969" spans="1:23" s="156" customFormat="1" x14ac:dyDescent="0.25">
      <c r="A969" s="113">
        <v>962</v>
      </c>
      <c r="B969" s="204"/>
      <c r="C969" s="59" t="s">
        <v>396</v>
      </c>
      <c r="D969" s="62"/>
      <c r="E969" s="153">
        <v>6</v>
      </c>
      <c r="F969" s="62" t="s">
        <v>373</v>
      </c>
      <c r="G969" s="62">
        <v>210</v>
      </c>
      <c r="H969" s="139">
        <f t="shared" si="83"/>
        <v>1260</v>
      </c>
      <c r="I969" s="140"/>
      <c r="J969" s="217"/>
      <c r="K969" s="217"/>
      <c r="L969" s="217"/>
      <c r="M969" s="217"/>
      <c r="N969" s="217"/>
      <c r="O969" s="217"/>
      <c r="P969" s="217"/>
      <c r="Q969" s="217"/>
      <c r="R969" s="217"/>
      <c r="S969" s="217"/>
      <c r="T969" s="217"/>
      <c r="U969" s="217"/>
      <c r="V969" s="155"/>
      <c r="W969" s="155"/>
    </row>
    <row r="970" spans="1:23" s="156" customFormat="1" x14ac:dyDescent="0.25">
      <c r="A970" s="113">
        <v>963</v>
      </c>
      <c r="B970" s="204"/>
      <c r="C970" s="59" t="s">
        <v>397</v>
      </c>
      <c r="D970" s="62"/>
      <c r="E970" s="153">
        <v>7</v>
      </c>
      <c r="F970" s="62" t="s">
        <v>130</v>
      </c>
      <c r="G970" s="62">
        <v>2902</v>
      </c>
      <c r="H970" s="139">
        <f t="shared" si="83"/>
        <v>20314</v>
      </c>
      <c r="I970" s="140"/>
      <c r="J970" s="217"/>
      <c r="K970" s="217"/>
      <c r="L970" s="217"/>
      <c r="M970" s="217"/>
      <c r="N970" s="217"/>
      <c r="O970" s="217"/>
      <c r="P970" s="217"/>
      <c r="Q970" s="217"/>
      <c r="R970" s="217"/>
      <c r="S970" s="217"/>
      <c r="T970" s="217"/>
      <c r="U970" s="217"/>
      <c r="V970" s="155"/>
      <c r="W970" s="155"/>
    </row>
    <row r="971" spans="1:23" s="156" customFormat="1" x14ac:dyDescent="0.25">
      <c r="A971" s="113">
        <v>964</v>
      </c>
      <c r="B971" s="204"/>
      <c r="C971" s="59" t="s">
        <v>398</v>
      </c>
      <c r="D971" s="62"/>
      <c r="E971" s="153">
        <v>6</v>
      </c>
      <c r="F971" s="62" t="s">
        <v>130</v>
      </c>
      <c r="G971" s="62">
        <v>9096</v>
      </c>
      <c r="H971" s="139">
        <f t="shared" si="83"/>
        <v>54576</v>
      </c>
      <c r="I971" s="140"/>
      <c r="J971" s="217"/>
      <c r="K971" s="217"/>
      <c r="L971" s="217"/>
      <c r="M971" s="217"/>
      <c r="N971" s="217"/>
      <c r="O971" s="217"/>
      <c r="P971" s="217"/>
      <c r="Q971" s="217"/>
      <c r="R971" s="217"/>
      <c r="S971" s="217"/>
      <c r="T971" s="217"/>
      <c r="U971" s="217"/>
      <c r="V971" s="155"/>
      <c r="W971" s="155"/>
    </row>
    <row r="972" spans="1:23" s="156" customFormat="1" x14ac:dyDescent="0.25">
      <c r="A972" s="113">
        <v>965</v>
      </c>
      <c r="B972" s="204"/>
      <c r="C972" s="59" t="s">
        <v>399</v>
      </c>
      <c r="D972" s="62"/>
      <c r="E972" s="153">
        <v>6</v>
      </c>
      <c r="F972" s="62" t="s">
        <v>408</v>
      </c>
      <c r="G972" s="62">
        <v>650</v>
      </c>
      <c r="H972" s="139">
        <f t="shared" si="83"/>
        <v>3900</v>
      </c>
      <c r="I972" s="140"/>
      <c r="J972" s="217"/>
      <c r="K972" s="217"/>
      <c r="L972" s="217"/>
      <c r="M972" s="217"/>
      <c r="N972" s="217"/>
      <c r="O972" s="217"/>
      <c r="P972" s="217"/>
      <c r="Q972" s="217"/>
      <c r="R972" s="217"/>
      <c r="S972" s="217"/>
      <c r="T972" s="217"/>
      <c r="U972" s="217"/>
      <c r="V972" s="155"/>
      <c r="W972" s="155"/>
    </row>
    <row r="973" spans="1:23" s="156" customFormat="1" x14ac:dyDescent="0.25">
      <c r="A973" s="113">
        <v>966</v>
      </c>
      <c r="B973" s="204"/>
      <c r="C973" s="59" t="s">
        <v>568</v>
      </c>
      <c r="D973" s="62"/>
      <c r="E973" s="153">
        <v>6</v>
      </c>
      <c r="F973" s="62" t="s">
        <v>408</v>
      </c>
      <c r="G973" s="62">
        <v>750</v>
      </c>
      <c r="H973" s="139">
        <f t="shared" si="83"/>
        <v>4500</v>
      </c>
      <c r="I973" s="140"/>
      <c r="J973" s="217"/>
      <c r="K973" s="217"/>
      <c r="L973" s="217"/>
      <c r="M973" s="217"/>
      <c r="N973" s="217"/>
      <c r="O973" s="217"/>
      <c r="P973" s="217"/>
      <c r="Q973" s="217"/>
      <c r="R973" s="217"/>
      <c r="S973" s="217"/>
      <c r="T973" s="217"/>
      <c r="U973" s="217"/>
      <c r="V973" s="155"/>
      <c r="W973" s="155"/>
    </row>
    <row r="974" spans="1:23" s="156" customFormat="1" x14ac:dyDescent="0.25">
      <c r="A974" s="113">
        <v>967</v>
      </c>
      <c r="B974" s="204"/>
      <c r="C974" s="59" t="s">
        <v>567</v>
      </c>
      <c r="D974" s="62"/>
      <c r="E974" s="153">
        <v>1</v>
      </c>
      <c r="F974" s="62" t="s">
        <v>408</v>
      </c>
      <c r="G974" s="62">
        <v>876.25</v>
      </c>
      <c r="H974" s="139">
        <f t="shared" si="83"/>
        <v>876.25</v>
      </c>
      <c r="I974" s="140"/>
      <c r="J974" s="217"/>
      <c r="K974" s="217"/>
      <c r="L974" s="217"/>
      <c r="M974" s="217"/>
      <c r="N974" s="217"/>
      <c r="O974" s="217"/>
      <c r="P974" s="217"/>
      <c r="Q974" s="217"/>
      <c r="R974" s="217"/>
      <c r="S974" s="217"/>
      <c r="T974" s="217"/>
      <c r="U974" s="217"/>
      <c r="V974" s="155"/>
      <c r="W974" s="155"/>
    </row>
    <row r="975" spans="1:23" s="156" customFormat="1" x14ac:dyDescent="0.25">
      <c r="A975" s="113">
        <v>968</v>
      </c>
      <c r="B975" s="204"/>
      <c r="C975" s="59" t="s">
        <v>400</v>
      </c>
      <c r="D975" s="62"/>
      <c r="E975" s="153">
        <v>6</v>
      </c>
      <c r="F975" s="62" t="s">
        <v>409</v>
      </c>
      <c r="G975" s="62">
        <v>75</v>
      </c>
      <c r="H975" s="139">
        <f t="shared" si="83"/>
        <v>450</v>
      </c>
      <c r="I975" s="140"/>
      <c r="J975" s="217"/>
      <c r="K975" s="217"/>
      <c r="L975" s="217"/>
      <c r="M975" s="217"/>
      <c r="N975" s="217"/>
      <c r="O975" s="217"/>
      <c r="P975" s="217"/>
      <c r="Q975" s="217"/>
      <c r="R975" s="217"/>
      <c r="S975" s="217"/>
      <c r="T975" s="217"/>
      <c r="U975" s="217"/>
      <c r="V975" s="155"/>
      <c r="W975" s="155"/>
    </row>
    <row r="976" spans="1:23" s="156" customFormat="1" x14ac:dyDescent="0.25">
      <c r="A976" s="113">
        <v>969</v>
      </c>
      <c r="B976" s="204"/>
      <c r="C976" s="59" t="s">
        <v>401</v>
      </c>
      <c r="D976" s="62"/>
      <c r="E976" s="153">
        <v>6</v>
      </c>
      <c r="F976" s="62" t="s">
        <v>129</v>
      </c>
      <c r="G976" s="62">
        <v>50</v>
      </c>
      <c r="H976" s="139">
        <f t="shared" si="83"/>
        <v>300</v>
      </c>
      <c r="I976" s="140"/>
      <c r="J976" s="217"/>
      <c r="K976" s="217"/>
      <c r="L976" s="217"/>
      <c r="M976" s="217"/>
      <c r="N976" s="217"/>
      <c r="O976" s="217"/>
      <c r="P976" s="217"/>
      <c r="Q976" s="217"/>
      <c r="R976" s="217"/>
      <c r="S976" s="217"/>
      <c r="T976" s="217"/>
      <c r="U976" s="217"/>
      <c r="V976" s="155"/>
      <c r="W976" s="155"/>
    </row>
    <row r="977" spans="1:23" s="156" customFormat="1" x14ac:dyDescent="0.25">
      <c r="A977" s="113">
        <v>970</v>
      </c>
      <c r="B977" s="204"/>
      <c r="C977" s="59" t="s">
        <v>402</v>
      </c>
      <c r="D977" s="62"/>
      <c r="E977" s="153">
        <v>6</v>
      </c>
      <c r="F977" s="62" t="s">
        <v>129</v>
      </c>
      <c r="G977" s="62">
        <v>19</v>
      </c>
      <c r="H977" s="139">
        <f t="shared" si="83"/>
        <v>114</v>
      </c>
      <c r="I977" s="140"/>
      <c r="J977" s="217"/>
      <c r="K977" s="217"/>
      <c r="L977" s="217"/>
      <c r="M977" s="217"/>
      <c r="N977" s="217"/>
      <c r="O977" s="217"/>
      <c r="P977" s="217"/>
      <c r="Q977" s="217"/>
      <c r="R977" s="217"/>
      <c r="S977" s="217"/>
      <c r="T977" s="217"/>
      <c r="U977" s="217"/>
      <c r="V977" s="155"/>
      <c r="W977" s="155"/>
    </row>
    <row r="978" spans="1:23" s="156" customFormat="1" x14ac:dyDescent="0.25">
      <c r="A978" s="113">
        <v>971</v>
      </c>
      <c r="B978" s="204"/>
      <c r="C978" s="59" t="s">
        <v>403</v>
      </c>
      <c r="D978" s="62"/>
      <c r="E978" s="153">
        <v>6</v>
      </c>
      <c r="F978" s="62" t="s">
        <v>129</v>
      </c>
      <c r="G978" s="62">
        <v>7000</v>
      </c>
      <c r="H978" s="139">
        <f t="shared" si="83"/>
        <v>42000</v>
      </c>
      <c r="I978" s="140"/>
      <c r="J978" s="217"/>
      <c r="K978" s="217"/>
      <c r="L978" s="217"/>
      <c r="M978" s="217"/>
      <c r="N978" s="217"/>
      <c r="O978" s="217"/>
      <c r="P978" s="217"/>
      <c r="Q978" s="217"/>
      <c r="R978" s="217"/>
      <c r="S978" s="217"/>
      <c r="T978" s="217"/>
      <c r="U978" s="217"/>
      <c r="V978" s="155"/>
      <c r="W978" s="155"/>
    </row>
    <row r="979" spans="1:23" s="156" customFormat="1" x14ac:dyDescent="0.25">
      <c r="A979" s="113">
        <v>972</v>
      </c>
      <c r="B979" s="204"/>
      <c r="C979" s="59" t="s">
        <v>404</v>
      </c>
      <c r="D979" s="62"/>
      <c r="E979" s="153">
        <v>6</v>
      </c>
      <c r="F979" s="62" t="s">
        <v>193</v>
      </c>
      <c r="G979" s="62">
        <v>8600</v>
      </c>
      <c r="H979" s="139">
        <f t="shared" si="83"/>
        <v>51600</v>
      </c>
      <c r="I979" s="140"/>
      <c r="J979" s="217"/>
      <c r="K979" s="217"/>
      <c r="L979" s="217"/>
      <c r="M979" s="217"/>
      <c r="N979" s="217"/>
      <c r="O979" s="217"/>
      <c r="P979" s="217"/>
      <c r="Q979" s="217"/>
      <c r="R979" s="217"/>
      <c r="S979" s="217"/>
      <c r="T979" s="217"/>
      <c r="U979" s="217"/>
      <c r="V979" s="155"/>
      <c r="W979" s="155"/>
    </row>
    <row r="980" spans="1:23" s="156" customFormat="1" x14ac:dyDescent="0.25">
      <c r="A980" s="113">
        <v>973</v>
      </c>
      <c r="B980" s="204"/>
      <c r="C980" s="59" t="s">
        <v>405</v>
      </c>
      <c r="D980" s="62"/>
      <c r="E980" s="153">
        <v>6</v>
      </c>
      <c r="F980" s="62" t="s">
        <v>193</v>
      </c>
      <c r="G980" s="62">
        <v>9800</v>
      </c>
      <c r="H980" s="139">
        <f t="shared" si="83"/>
        <v>58800</v>
      </c>
      <c r="I980" s="140"/>
      <c r="J980" s="217"/>
      <c r="K980" s="217"/>
      <c r="L980" s="217"/>
      <c r="M980" s="217"/>
      <c r="N980" s="217"/>
      <c r="O980" s="217"/>
      <c r="P980" s="217"/>
      <c r="Q980" s="217"/>
      <c r="R980" s="217"/>
      <c r="S980" s="217"/>
      <c r="T980" s="217"/>
      <c r="U980" s="217"/>
      <c r="V980" s="155"/>
      <c r="W980" s="155"/>
    </row>
    <row r="981" spans="1:23" s="156" customFormat="1" x14ac:dyDescent="0.25">
      <c r="A981" s="113">
        <v>974</v>
      </c>
      <c r="B981" s="204"/>
      <c r="C981" s="59" t="s">
        <v>406</v>
      </c>
      <c r="D981" s="62"/>
      <c r="E981" s="153">
        <v>6</v>
      </c>
      <c r="F981" s="62" t="s">
        <v>193</v>
      </c>
      <c r="G981" s="62">
        <v>6807</v>
      </c>
      <c r="H981" s="139">
        <f t="shared" si="83"/>
        <v>40842</v>
      </c>
      <c r="I981" s="140"/>
      <c r="J981" s="217"/>
      <c r="K981" s="217"/>
      <c r="L981" s="217"/>
      <c r="M981" s="217"/>
      <c r="N981" s="217"/>
      <c r="O981" s="217"/>
      <c r="P981" s="217"/>
      <c r="Q981" s="217"/>
      <c r="R981" s="217"/>
      <c r="S981" s="217"/>
      <c r="T981" s="217"/>
      <c r="U981" s="217"/>
      <c r="V981" s="155"/>
      <c r="W981" s="155"/>
    </row>
    <row r="982" spans="1:23" s="156" customFormat="1" x14ac:dyDescent="0.25">
      <c r="A982" s="113">
        <v>975</v>
      </c>
      <c r="B982" s="204"/>
      <c r="C982" s="59" t="s">
        <v>407</v>
      </c>
      <c r="D982" s="62"/>
      <c r="E982" s="153">
        <v>16</v>
      </c>
      <c r="F982" s="62" t="s">
        <v>147</v>
      </c>
      <c r="G982" s="62">
        <v>3674</v>
      </c>
      <c r="H982" s="139">
        <f t="shared" si="83"/>
        <v>58784</v>
      </c>
      <c r="I982" s="140"/>
      <c r="J982" s="217"/>
      <c r="K982" s="217"/>
      <c r="L982" s="217"/>
      <c r="M982" s="217"/>
      <c r="N982" s="217"/>
      <c r="O982" s="217"/>
      <c r="P982" s="217"/>
      <c r="Q982" s="217"/>
      <c r="R982" s="217"/>
      <c r="S982" s="217"/>
      <c r="T982" s="217"/>
      <c r="U982" s="217"/>
      <c r="V982" s="155"/>
      <c r="W982" s="155"/>
    </row>
    <row r="983" spans="1:23" s="156" customFormat="1" x14ac:dyDescent="0.25">
      <c r="A983" s="113">
        <v>976</v>
      </c>
      <c r="B983" s="163" t="s">
        <v>95</v>
      </c>
      <c r="C983" s="164" t="s">
        <v>279</v>
      </c>
      <c r="D983" s="160" t="s">
        <v>541</v>
      </c>
      <c r="E983" s="159"/>
      <c r="F983" s="160"/>
      <c r="G983" s="160"/>
      <c r="H983" s="161">
        <f>SUM(H984:H989)</f>
        <v>910000</v>
      </c>
      <c r="I983" s="165" t="s">
        <v>40</v>
      </c>
      <c r="J983" s="216"/>
      <c r="K983" s="216"/>
      <c r="L983" s="216"/>
      <c r="M983" s="206">
        <v>1</v>
      </c>
      <c r="N983" s="206"/>
      <c r="O983" s="206"/>
      <c r="P983" s="206"/>
      <c r="Q983" s="216"/>
      <c r="R983" s="216"/>
      <c r="S983" s="216"/>
      <c r="T983" s="216"/>
      <c r="U983" s="216"/>
      <c r="V983" s="155"/>
      <c r="W983" s="155"/>
    </row>
    <row r="984" spans="1:23" s="156" customFormat="1" x14ac:dyDescent="0.25">
      <c r="A984" s="113">
        <v>977</v>
      </c>
      <c r="B984" s="204"/>
      <c r="C984" s="157" t="s">
        <v>138</v>
      </c>
      <c r="D984" s="62"/>
      <c r="E984" s="153">
        <v>4</v>
      </c>
      <c r="F984" s="62" t="s">
        <v>147</v>
      </c>
      <c r="G984" s="62">
        <v>34481.25</v>
      </c>
      <c r="H984" s="139">
        <f>G984*E984</f>
        <v>137925</v>
      </c>
      <c r="I984" s="139"/>
      <c r="J984" s="217"/>
      <c r="K984" s="217"/>
      <c r="L984" s="217"/>
      <c r="M984" s="217"/>
      <c r="N984" s="217"/>
      <c r="O984" s="217"/>
      <c r="P984" s="217"/>
      <c r="Q984" s="217"/>
      <c r="R984" s="217"/>
      <c r="S984" s="217"/>
      <c r="T984" s="217"/>
      <c r="U984" s="217"/>
      <c r="V984" s="155"/>
      <c r="W984" s="155"/>
    </row>
    <row r="985" spans="1:23" s="156" customFormat="1" x14ac:dyDescent="0.25">
      <c r="A985" s="113">
        <v>978</v>
      </c>
      <c r="B985" s="204"/>
      <c r="C985" s="157" t="s">
        <v>291</v>
      </c>
      <c r="D985" s="62"/>
      <c r="E985" s="153">
        <v>50</v>
      </c>
      <c r="F985" s="62" t="s">
        <v>296</v>
      </c>
      <c r="G985" s="62">
        <v>5300</v>
      </c>
      <c r="H985" s="139">
        <f t="shared" ref="H985:H989" si="84">G985*E985</f>
        <v>265000</v>
      </c>
      <c r="I985" s="140"/>
      <c r="J985" s="217"/>
      <c r="K985" s="217"/>
      <c r="L985" s="217"/>
      <c r="M985" s="217"/>
      <c r="N985" s="217"/>
      <c r="O985" s="217"/>
      <c r="P985" s="217"/>
      <c r="Q985" s="217"/>
      <c r="R985" s="217"/>
      <c r="S985" s="217"/>
      <c r="T985" s="217"/>
      <c r="U985" s="217"/>
      <c r="V985" s="155"/>
      <c r="W985" s="155"/>
    </row>
    <row r="986" spans="1:23" s="156" customFormat="1" x14ac:dyDescent="0.25">
      <c r="A986" s="113">
        <v>979</v>
      </c>
      <c r="B986" s="204"/>
      <c r="C986" s="157" t="s">
        <v>292</v>
      </c>
      <c r="D986" s="62"/>
      <c r="E986" s="153">
        <v>50</v>
      </c>
      <c r="F986" s="62" t="s">
        <v>296</v>
      </c>
      <c r="G986" s="62">
        <v>8256</v>
      </c>
      <c r="H986" s="139">
        <f t="shared" si="84"/>
        <v>412800</v>
      </c>
      <c r="I986" s="140"/>
      <c r="J986" s="217"/>
      <c r="K986" s="217"/>
      <c r="L986" s="217"/>
      <c r="M986" s="217"/>
      <c r="N986" s="217"/>
      <c r="O986" s="217"/>
      <c r="P986" s="217"/>
      <c r="Q986" s="217"/>
      <c r="R986" s="217"/>
      <c r="S986" s="217"/>
      <c r="T986" s="217"/>
      <c r="U986" s="217"/>
      <c r="V986" s="155"/>
      <c r="W986" s="155"/>
    </row>
    <row r="987" spans="1:23" s="156" customFormat="1" x14ac:dyDescent="0.25">
      <c r="A987" s="113">
        <v>980</v>
      </c>
      <c r="B987" s="204"/>
      <c r="C987" s="157" t="s">
        <v>293</v>
      </c>
      <c r="D987" s="62"/>
      <c r="E987" s="153">
        <v>50</v>
      </c>
      <c r="F987" s="62" t="s">
        <v>129</v>
      </c>
      <c r="G987" s="62">
        <v>207</v>
      </c>
      <c r="H987" s="139">
        <f t="shared" si="84"/>
        <v>10350</v>
      </c>
      <c r="I987" s="140"/>
      <c r="J987" s="217"/>
      <c r="K987" s="217"/>
      <c r="L987" s="217"/>
      <c r="M987" s="217"/>
      <c r="N987" s="217"/>
      <c r="O987" s="217"/>
      <c r="P987" s="217"/>
      <c r="Q987" s="217"/>
      <c r="R987" s="217"/>
      <c r="S987" s="217"/>
      <c r="T987" s="217"/>
      <c r="U987" s="217"/>
      <c r="V987" s="155"/>
      <c r="W987" s="155"/>
    </row>
    <row r="988" spans="1:23" s="156" customFormat="1" x14ac:dyDescent="0.25">
      <c r="A988" s="113">
        <v>981</v>
      </c>
      <c r="B988" s="204"/>
      <c r="C988" s="157" t="s">
        <v>294</v>
      </c>
      <c r="D988" s="62"/>
      <c r="E988" s="153">
        <v>50</v>
      </c>
      <c r="F988" s="62" t="s">
        <v>129</v>
      </c>
      <c r="G988" s="62">
        <v>207</v>
      </c>
      <c r="H988" s="139">
        <f t="shared" si="84"/>
        <v>10350</v>
      </c>
      <c r="I988" s="140"/>
      <c r="J988" s="217"/>
      <c r="K988" s="217"/>
      <c r="L988" s="217"/>
      <c r="M988" s="217"/>
      <c r="N988" s="217"/>
      <c r="O988" s="217"/>
      <c r="P988" s="217"/>
      <c r="Q988" s="217"/>
      <c r="R988" s="217"/>
      <c r="S988" s="217"/>
      <c r="T988" s="217"/>
      <c r="U988" s="217"/>
      <c r="V988" s="155"/>
      <c r="W988" s="155"/>
    </row>
    <row r="989" spans="1:23" s="156" customFormat="1" x14ac:dyDescent="0.25">
      <c r="A989" s="113">
        <v>982</v>
      </c>
      <c r="B989" s="204"/>
      <c r="C989" s="157" t="s">
        <v>295</v>
      </c>
      <c r="D989" s="62"/>
      <c r="E989" s="153">
        <v>45</v>
      </c>
      <c r="F989" s="62" t="s">
        <v>129</v>
      </c>
      <c r="G989" s="62">
        <v>1635</v>
      </c>
      <c r="H989" s="139">
        <f t="shared" si="84"/>
        <v>73575</v>
      </c>
      <c r="I989" s="140"/>
      <c r="J989" s="217"/>
      <c r="K989" s="217"/>
      <c r="L989" s="217"/>
      <c r="M989" s="217"/>
      <c r="N989" s="217"/>
      <c r="O989" s="217"/>
      <c r="P989" s="217"/>
      <c r="Q989" s="217"/>
      <c r="R989" s="217"/>
      <c r="S989" s="217"/>
      <c r="T989" s="217"/>
      <c r="U989" s="217"/>
      <c r="V989" s="155"/>
      <c r="W989" s="155"/>
    </row>
    <row r="990" spans="1:23" s="156" customFormat="1" ht="25.5" x14ac:dyDescent="0.25">
      <c r="A990" s="113">
        <v>983</v>
      </c>
      <c r="B990" s="163" t="s">
        <v>95</v>
      </c>
      <c r="C990" s="158" t="s">
        <v>949</v>
      </c>
      <c r="D990" s="160" t="s">
        <v>541</v>
      </c>
      <c r="E990" s="159"/>
      <c r="F990" s="160"/>
      <c r="G990" s="160"/>
      <c r="H990" s="161">
        <f>SUM(H991:H1035)</f>
        <v>954000</v>
      </c>
      <c r="I990" s="165" t="s">
        <v>40</v>
      </c>
      <c r="J990" s="216"/>
      <c r="K990" s="216"/>
      <c r="L990" s="216"/>
      <c r="M990" s="206">
        <v>1</v>
      </c>
      <c r="N990" s="206"/>
      <c r="O990" s="206"/>
      <c r="P990" s="206"/>
      <c r="Q990" s="216"/>
      <c r="R990" s="216"/>
      <c r="S990" s="216"/>
      <c r="T990" s="216"/>
      <c r="U990" s="216"/>
      <c r="V990" s="155"/>
      <c r="W990" s="155"/>
    </row>
    <row r="991" spans="1:23" s="156" customFormat="1" x14ac:dyDescent="0.25">
      <c r="A991" s="113">
        <v>984</v>
      </c>
      <c r="B991" s="204"/>
      <c r="C991" s="157" t="s">
        <v>916</v>
      </c>
      <c r="D991" s="62"/>
      <c r="E991" s="153">
        <v>30</v>
      </c>
      <c r="F991" s="62" t="s">
        <v>147</v>
      </c>
      <c r="G991" s="62">
        <v>900</v>
      </c>
      <c r="H991" s="139">
        <f>G991*E991</f>
        <v>27000</v>
      </c>
      <c r="I991" s="140"/>
      <c r="J991" s="217"/>
      <c r="K991" s="217"/>
      <c r="L991" s="217"/>
      <c r="M991" s="217"/>
      <c r="N991" s="217"/>
      <c r="O991" s="217"/>
      <c r="P991" s="217"/>
      <c r="Q991" s="217"/>
      <c r="R991" s="217"/>
      <c r="S991" s="217"/>
      <c r="T991" s="217"/>
      <c r="U991" s="217"/>
      <c r="V991" s="155"/>
      <c r="W991" s="155"/>
    </row>
    <row r="992" spans="1:23" s="156" customFormat="1" x14ac:dyDescent="0.25">
      <c r="A992" s="113">
        <v>985</v>
      </c>
      <c r="B992" s="204"/>
      <c r="C992" s="157" t="s">
        <v>917</v>
      </c>
      <c r="D992" s="62"/>
      <c r="E992" s="153">
        <v>30</v>
      </c>
      <c r="F992" s="62" t="s">
        <v>147</v>
      </c>
      <c r="G992" s="62">
        <v>700</v>
      </c>
      <c r="H992" s="139">
        <f t="shared" ref="H992:H1035" si="85">G992*E992</f>
        <v>21000</v>
      </c>
      <c r="I992" s="140"/>
      <c r="J992" s="217"/>
      <c r="K992" s="217"/>
      <c r="L992" s="217"/>
      <c r="M992" s="217"/>
      <c r="N992" s="217"/>
      <c r="O992" s="217"/>
      <c r="P992" s="217"/>
      <c r="Q992" s="217"/>
      <c r="R992" s="217"/>
      <c r="S992" s="217"/>
      <c r="T992" s="217"/>
      <c r="U992" s="217"/>
      <c r="V992" s="155"/>
      <c r="W992" s="155"/>
    </row>
    <row r="993" spans="1:23" s="156" customFormat="1" x14ac:dyDescent="0.25">
      <c r="A993" s="113">
        <v>986</v>
      </c>
      <c r="B993" s="204"/>
      <c r="C993" s="157" t="s">
        <v>918</v>
      </c>
      <c r="D993" s="62"/>
      <c r="E993" s="153">
        <v>30</v>
      </c>
      <c r="F993" s="62" t="s">
        <v>147</v>
      </c>
      <c r="G993" s="62">
        <v>250</v>
      </c>
      <c r="H993" s="139">
        <f t="shared" si="85"/>
        <v>7500</v>
      </c>
      <c r="I993" s="140"/>
      <c r="J993" s="217"/>
      <c r="K993" s="217"/>
      <c r="L993" s="217"/>
      <c r="M993" s="217"/>
      <c r="N993" s="217"/>
      <c r="O993" s="217"/>
      <c r="P993" s="217"/>
      <c r="Q993" s="217"/>
      <c r="R993" s="217"/>
      <c r="S993" s="217"/>
      <c r="T993" s="217"/>
      <c r="U993" s="217"/>
      <c r="V993" s="155"/>
      <c r="W993" s="155"/>
    </row>
    <row r="994" spans="1:23" s="156" customFormat="1" x14ac:dyDescent="0.25">
      <c r="A994" s="113">
        <v>987</v>
      </c>
      <c r="B994" s="204"/>
      <c r="C994" s="157" t="s">
        <v>919</v>
      </c>
      <c r="D994" s="62"/>
      <c r="E994" s="153">
        <v>2</v>
      </c>
      <c r="F994" s="62" t="s">
        <v>147</v>
      </c>
      <c r="G994" s="62">
        <v>100</v>
      </c>
      <c r="H994" s="139">
        <f t="shared" si="85"/>
        <v>200</v>
      </c>
      <c r="I994" s="140"/>
      <c r="J994" s="217"/>
      <c r="K994" s="217"/>
      <c r="L994" s="217"/>
      <c r="M994" s="217"/>
      <c r="N994" s="217"/>
      <c r="O994" s="217"/>
      <c r="P994" s="217"/>
      <c r="Q994" s="217"/>
      <c r="R994" s="217"/>
      <c r="S994" s="217"/>
      <c r="T994" s="217"/>
      <c r="U994" s="217"/>
      <c r="V994" s="155"/>
      <c r="W994" s="155"/>
    </row>
    <row r="995" spans="1:23" s="156" customFormat="1" x14ac:dyDescent="0.25">
      <c r="A995" s="113">
        <v>988</v>
      </c>
      <c r="B995" s="204"/>
      <c r="C995" s="157" t="s">
        <v>920</v>
      </c>
      <c r="D995" s="62"/>
      <c r="E995" s="153">
        <v>120</v>
      </c>
      <c r="F995" s="62" t="s">
        <v>147</v>
      </c>
      <c r="G995" s="62">
        <v>300</v>
      </c>
      <c r="H995" s="139">
        <f t="shared" si="85"/>
        <v>36000</v>
      </c>
      <c r="I995" s="140"/>
      <c r="J995" s="217"/>
      <c r="K995" s="217"/>
      <c r="L995" s="217"/>
      <c r="M995" s="217"/>
      <c r="N995" s="217"/>
      <c r="O995" s="217"/>
      <c r="P995" s="217"/>
      <c r="Q995" s="217"/>
      <c r="R995" s="217"/>
      <c r="S995" s="217"/>
      <c r="T995" s="217"/>
      <c r="U995" s="217"/>
      <c r="V995" s="155"/>
      <c r="W995" s="155"/>
    </row>
    <row r="996" spans="1:23" s="156" customFormat="1" x14ac:dyDescent="0.25">
      <c r="A996" s="113">
        <v>989</v>
      </c>
      <c r="B996" s="204"/>
      <c r="C996" s="157" t="s">
        <v>921</v>
      </c>
      <c r="D996" s="62"/>
      <c r="E996" s="153">
        <v>10</v>
      </c>
      <c r="F996" s="62" t="s">
        <v>836</v>
      </c>
      <c r="G996" s="62">
        <v>250</v>
      </c>
      <c r="H996" s="139">
        <f t="shared" si="85"/>
        <v>2500</v>
      </c>
      <c r="I996" s="140"/>
      <c r="J996" s="217"/>
      <c r="K996" s="217"/>
      <c r="L996" s="217"/>
      <c r="M996" s="217"/>
      <c r="N996" s="217"/>
      <c r="O996" s="217"/>
      <c r="P996" s="217"/>
      <c r="Q996" s="217"/>
      <c r="R996" s="217"/>
      <c r="S996" s="217"/>
      <c r="T996" s="217"/>
      <c r="U996" s="217"/>
      <c r="V996" s="155"/>
      <c r="W996" s="155"/>
    </row>
    <row r="997" spans="1:23" s="156" customFormat="1" x14ac:dyDescent="0.25">
      <c r="A997" s="113">
        <v>990</v>
      </c>
      <c r="B997" s="204"/>
      <c r="C997" s="157" t="s">
        <v>922</v>
      </c>
      <c r="D997" s="62"/>
      <c r="E997" s="153">
        <v>10</v>
      </c>
      <c r="F997" s="62" t="s">
        <v>147</v>
      </c>
      <c r="G997" s="62">
        <v>110</v>
      </c>
      <c r="H997" s="139">
        <f t="shared" si="85"/>
        <v>1100</v>
      </c>
      <c r="I997" s="140"/>
      <c r="J997" s="217"/>
      <c r="K997" s="217"/>
      <c r="L997" s="217"/>
      <c r="M997" s="217"/>
      <c r="N997" s="217"/>
      <c r="O997" s="217"/>
      <c r="P997" s="217"/>
      <c r="Q997" s="217"/>
      <c r="R997" s="217"/>
      <c r="S997" s="217"/>
      <c r="T997" s="217"/>
      <c r="U997" s="217"/>
      <c r="V997" s="155"/>
      <c r="W997" s="155"/>
    </row>
    <row r="998" spans="1:23" s="156" customFormat="1" x14ac:dyDescent="0.25">
      <c r="A998" s="113">
        <v>991</v>
      </c>
      <c r="B998" s="204"/>
      <c r="C998" s="157" t="s">
        <v>923</v>
      </c>
      <c r="D998" s="62"/>
      <c r="E998" s="153">
        <v>10</v>
      </c>
      <c r="F998" s="62" t="s">
        <v>147</v>
      </c>
      <c r="G998" s="62">
        <v>250</v>
      </c>
      <c r="H998" s="139">
        <f t="shared" si="85"/>
        <v>2500</v>
      </c>
      <c r="I998" s="140"/>
      <c r="J998" s="217"/>
      <c r="K998" s="217"/>
      <c r="L998" s="217"/>
      <c r="M998" s="217"/>
      <c r="N998" s="217"/>
      <c r="O998" s="217"/>
      <c r="P998" s="217"/>
      <c r="Q998" s="217"/>
      <c r="R998" s="217"/>
      <c r="S998" s="217"/>
      <c r="T998" s="217"/>
      <c r="U998" s="217"/>
      <c r="V998" s="155"/>
      <c r="W998" s="155"/>
    </row>
    <row r="999" spans="1:23" s="156" customFormat="1" x14ac:dyDescent="0.25">
      <c r="A999" s="113">
        <v>992</v>
      </c>
      <c r="B999" s="204"/>
      <c r="C999" s="157" t="s">
        <v>924</v>
      </c>
      <c r="D999" s="62"/>
      <c r="E999" s="153">
        <v>124</v>
      </c>
      <c r="F999" s="62" t="s">
        <v>147</v>
      </c>
      <c r="G999" s="62">
        <v>20</v>
      </c>
      <c r="H999" s="139">
        <f t="shared" si="85"/>
        <v>2480</v>
      </c>
      <c r="I999" s="140"/>
      <c r="J999" s="217"/>
      <c r="K999" s="217"/>
      <c r="L999" s="217"/>
      <c r="M999" s="217"/>
      <c r="N999" s="217"/>
      <c r="O999" s="217"/>
      <c r="P999" s="217"/>
      <c r="Q999" s="217"/>
      <c r="R999" s="217"/>
      <c r="S999" s="217"/>
      <c r="T999" s="217"/>
      <c r="U999" s="217"/>
      <c r="V999" s="155"/>
      <c r="W999" s="155"/>
    </row>
    <row r="1000" spans="1:23" s="156" customFormat="1" x14ac:dyDescent="0.25">
      <c r="A1000" s="113">
        <v>993</v>
      </c>
      <c r="B1000" s="204"/>
      <c r="C1000" s="157" t="s">
        <v>925</v>
      </c>
      <c r="D1000" s="62"/>
      <c r="E1000" s="153">
        <v>50</v>
      </c>
      <c r="F1000" s="62" t="s">
        <v>147</v>
      </c>
      <c r="G1000" s="62">
        <v>130</v>
      </c>
      <c r="H1000" s="139">
        <f t="shared" si="85"/>
        <v>6500</v>
      </c>
      <c r="I1000" s="140"/>
      <c r="J1000" s="217"/>
      <c r="K1000" s="217"/>
      <c r="L1000" s="217"/>
      <c r="M1000" s="217"/>
      <c r="N1000" s="217"/>
      <c r="O1000" s="217"/>
      <c r="P1000" s="217"/>
      <c r="Q1000" s="217"/>
      <c r="R1000" s="217"/>
      <c r="S1000" s="217"/>
      <c r="T1000" s="217"/>
      <c r="U1000" s="217"/>
      <c r="V1000" s="155"/>
      <c r="W1000" s="155"/>
    </row>
    <row r="1001" spans="1:23" s="156" customFormat="1" x14ac:dyDescent="0.25">
      <c r="A1001" s="113">
        <v>994</v>
      </c>
      <c r="B1001" s="204"/>
      <c r="C1001" s="157" t="s">
        <v>926</v>
      </c>
      <c r="D1001" s="62"/>
      <c r="E1001" s="153">
        <v>200</v>
      </c>
      <c r="F1001" s="62" t="s">
        <v>941</v>
      </c>
      <c r="G1001" s="62">
        <v>180</v>
      </c>
      <c r="H1001" s="139">
        <f t="shared" si="85"/>
        <v>36000</v>
      </c>
      <c r="I1001" s="140"/>
      <c r="J1001" s="217"/>
      <c r="K1001" s="217"/>
      <c r="L1001" s="217"/>
      <c r="M1001" s="217"/>
      <c r="N1001" s="217"/>
      <c r="O1001" s="217"/>
      <c r="P1001" s="217"/>
      <c r="Q1001" s="217"/>
      <c r="R1001" s="217"/>
      <c r="S1001" s="217"/>
      <c r="T1001" s="217"/>
      <c r="U1001" s="217"/>
      <c r="V1001" s="155"/>
      <c r="W1001" s="155"/>
    </row>
    <row r="1002" spans="1:23" s="156" customFormat="1" x14ac:dyDescent="0.25">
      <c r="A1002" s="113">
        <v>995</v>
      </c>
      <c r="B1002" s="204"/>
      <c r="C1002" s="157" t="s">
        <v>927</v>
      </c>
      <c r="D1002" s="62"/>
      <c r="E1002" s="153">
        <v>10</v>
      </c>
      <c r="F1002" s="62" t="s">
        <v>147</v>
      </c>
      <c r="G1002" s="62">
        <v>350</v>
      </c>
      <c r="H1002" s="139">
        <f t="shared" si="85"/>
        <v>3500</v>
      </c>
      <c r="I1002" s="140"/>
      <c r="J1002" s="217"/>
      <c r="K1002" s="217"/>
      <c r="L1002" s="217"/>
      <c r="M1002" s="217"/>
      <c r="N1002" s="217"/>
      <c r="O1002" s="217"/>
      <c r="P1002" s="217"/>
      <c r="Q1002" s="217"/>
      <c r="R1002" s="217"/>
      <c r="S1002" s="217"/>
      <c r="T1002" s="217"/>
      <c r="U1002" s="217"/>
      <c r="V1002" s="155"/>
      <c r="W1002" s="155"/>
    </row>
    <row r="1003" spans="1:23" s="156" customFormat="1" x14ac:dyDescent="0.25">
      <c r="A1003" s="113">
        <v>996</v>
      </c>
      <c r="B1003" s="204"/>
      <c r="C1003" s="157" t="s">
        <v>928</v>
      </c>
      <c r="D1003" s="62"/>
      <c r="E1003" s="153">
        <v>10</v>
      </c>
      <c r="F1003" s="62" t="s">
        <v>147</v>
      </c>
      <c r="G1003" s="62">
        <v>425</v>
      </c>
      <c r="H1003" s="139">
        <f t="shared" si="85"/>
        <v>4250</v>
      </c>
      <c r="I1003" s="140"/>
      <c r="J1003" s="217"/>
      <c r="K1003" s="217"/>
      <c r="L1003" s="217"/>
      <c r="M1003" s="217"/>
      <c r="N1003" s="217"/>
      <c r="O1003" s="217"/>
      <c r="P1003" s="217"/>
      <c r="Q1003" s="217"/>
      <c r="R1003" s="217"/>
      <c r="S1003" s="217"/>
      <c r="T1003" s="217"/>
      <c r="U1003" s="217"/>
      <c r="V1003" s="155"/>
      <c r="W1003" s="155"/>
    </row>
    <row r="1004" spans="1:23" s="156" customFormat="1" x14ac:dyDescent="0.25">
      <c r="A1004" s="113">
        <v>997</v>
      </c>
      <c r="B1004" s="204"/>
      <c r="C1004" s="157" t="s">
        <v>929</v>
      </c>
      <c r="D1004" s="62"/>
      <c r="E1004" s="153">
        <v>3</v>
      </c>
      <c r="F1004" s="62" t="s">
        <v>133</v>
      </c>
      <c r="G1004" s="62">
        <v>340</v>
      </c>
      <c r="H1004" s="139">
        <f t="shared" si="85"/>
        <v>1020</v>
      </c>
      <c r="I1004" s="140"/>
      <c r="J1004" s="217"/>
      <c r="K1004" s="217"/>
      <c r="L1004" s="217"/>
      <c r="M1004" s="217"/>
      <c r="N1004" s="217"/>
      <c r="O1004" s="217"/>
      <c r="P1004" s="217"/>
      <c r="Q1004" s="217"/>
      <c r="R1004" s="217"/>
      <c r="S1004" s="217"/>
      <c r="T1004" s="217"/>
      <c r="U1004" s="217"/>
      <c r="V1004" s="155"/>
      <c r="W1004" s="155"/>
    </row>
    <row r="1005" spans="1:23" s="156" customFormat="1" x14ac:dyDescent="0.25">
      <c r="A1005" s="113">
        <v>998</v>
      </c>
      <c r="B1005" s="204"/>
      <c r="C1005" s="157" t="s">
        <v>930</v>
      </c>
      <c r="D1005" s="62"/>
      <c r="E1005" s="153">
        <v>120</v>
      </c>
      <c r="F1005" s="62" t="s">
        <v>147</v>
      </c>
      <c r="G1005" s="62">
        <v>60</v>
      </c>
      <c r="H1005" s="139">
        <f t="shared" si="85"/>
        <v>7200</v>
      </c>
      <c r="I1005" s="140"/>
      <c r="J1005" s="217"/>
      <c r="K1005" s="217"/>
      <c r="L1005" s="217"/>
      <c r="M1005" s="217"/>
      <c r="N1005" s="217"/>
      <c r="O1005" s="217"/>
      <c r="P1005" s="217"/>
      <c r="Q1005" s="217"/>
      <c r="R1005" s="217"/>
      <c r="S1005" s="217"/>
      <c r="T1005" s="217"/>
      <c r="U1005" s="217"/>
      <c r="V1005" s="155"/>
      <c r="W1005" s="155"/>
    </row>
    <row r="1006" spans="1:23" s="156" customFormat="1" x14ac:dyDescent="0.25">
      <c r="A1006" s="113">
        <v>999</v>
      </c>
      <c r="B1006" s="204"/>
      <c r="C1006" s="157" t="s">
        <v>931</v>
      </c>
      <c r="D1006" s="62"/>
      <c r="E1006" s="153">
        <v>5</v>
      </c>
      <c r="F1006" s="62" t="s">
        <v>408</v>
      </c>
      <c r="G1006" s="62">
        <v>60</v>
      </c>
      <c r="H1006" s="139">
        <f t="shared" si="85"/>
        <v>300</v>
      </c>
      <c r="I1006" s="140"/>
      <c r="J1006" s="217"/>
      <c r="K1006" s="217"/>
      <c r="L1006" s="217"/>
      <c r="M1006" s="217"/>
      <c r="N1006" s="217"/>
      <c r="O1006" s="217"/>
      <c r="P1006" s="217"/>
      <c r="Q1006" s="217"/>
      <c r="R1006" s="217"/>
      <c r="S1006" s="217"/>
      <c r="T1006" s="217"/>
      <c r="U1006" s="217"/>
      <c r="V1006" s="155"/>
      <c r="W1006" s="155"/>
    </row>
    <row r="1007" spans="1:23" s="156" customFormat="1" x14ac:dyDescent="0.25">
      <c r="A1007" s="113">
        <v>1000</v>
      </c>
      <c r="B1007" s="204"/>
      <c r="C1007" s="157" t="s">
        <v>932</v>
      </c>
      <c r="D1007" s="62"/>
      <c r="E1007" s="153">
        <v>30</v>
      </c>
      <c r="F1007" s="62" t="s">
        <v>131</v>
      </c>
      <c r="G1007" s="62">
        <v>450</v>
      </c>
      <c r="H1007" s="139">
        <f t="shared" si="85"/>
        <v>13500</v>
      </c>
      <c r="I1007" s="140"/>
      <c r="J1007" s="217"/>
      <c r="K1007" s="217"/>
      <c r="L1007" s="217"/>
      <c r="M1007" s="217"/>
      <c r="N1007" s="217"/>
      <c r="O1007" s="217"/>
      <c r="P1007" s="217"/>
      <c r="Q1007" s="217"/>
      <c r="R1007" s="217"/>
      <c r="S1007" s="217"/>
      <c r="T1007" s="217"/>
      <c r="U1007" s="217"/>
      <c r="V1007" s="155"/>
      <c r="W1007" s="155"/>
    </row>
    <row r="1008" spans="1:23" s="156" customFormat="1" x14ac:dyDescent="0.25">
      <c r="A1008" s="113">
        <v>1001</v>
      </c>
      <c r="B1008" s="204"/>
      <c r="C1008" s="157" t="s">
        <v>933</v>
      </c>
      <c r="D1008" s="62"/>
      <c r="E1008" s="153">
        <v>30</v>
      </c>
      <c r="F1008" s="62" t="s">
        <v>131</v>
      </c>
      <c r="G1008" s="62">
        <v>1250</v>
      </c>
      <c r="H1008" s="139">
        <f t="shared" si="85"/>
        <v>37500</v>
      </c>
      <c r="I1008" s="140"/>
      <c r="J1008" s="217"/>
      <c r="K1008" s="217"/>
      <c r="L1008" s="217"/>
      <c r="M1008" s="217"/>
      <c r="N1008" s="217"/>
      <c r="O1008" s="217"/>
      <c r="P1008" s="217"/>
      <c r="Q1008" s="217"/>
      <c r="R1008" s="217"/>
      <c r="S1008" s="217"/>
      <c r="T1008" s="217"/>
      <c r="U1008" s="217"/>
      <c r="V1008" s="155"/>
      <c r="W1008" s="155"/>
    </row>
    <row r="1009" spans="1:23" s="156" customFormat="1" x14ac:dyDescent="0.25">
      <c r="A1009" s="113">
        <v>1002</v>
      </c>
      <c r="B1009" s="204"/>
      <c r="C1009" s="157" t="s">
        <v>934</v>
      </c>
      <c r="D1009" s="62"/>
      <c r="E1009" s="153">
        <v>120</v>
      </c>
      <c r="F1009" s="62" t="s">
        <v>131</v>
      </c>
      <c r="G1009" s="62">
        <v>350</v>
      </c>
      <c r="H1009" s="139">
        <f t="shared" si="85"/>
        <v>42000</v>
      </c>
      <c r="I1009" s="140"/>
      <c r="J1009" s="217"/>
      <c r="K1009" s="217"/>
      <c r="L1009" s="217"/>
      <c r="M1009" s="217"/>
      <c r="N1009" s="217"/>
      <c r="O1009" s="217"/>
      <c r="P1009" s="217"/>
      <c r="Q1009" s="217"/>
      <c r="R1009" s="217"/>
      <c r="S1009" s="217"/>
      <c r="T1009" s="217"/>
      <c r="U1009" s="217"/>
      <c r="V1009" s="155"/>
      <c r="W1009" s="155"/>
    </row>
    <row r="1010" spans="1:23" s="156" customFormat="1" x14ac:dyDescent="0.25">
      <c r="A1010" s="113">
        <v>1003</v>
      </c>
      <c r="B1010" s="204"/>
      <c r="C1010" s="157" t="s">
        <v>935</v>
      </c>
      <c r="D1010" s="62"/>
      <c r="E1010" s="153">
        <v>30</v>
      </c>
      <c r="F1010" s="62" t="s">
        <v>147</v>
      </c>
      <c r="G1010" s="62">
        <v>185</v>
      </c>
      <c r="H1010" s="139">
        <f t="shared" si="85"/>
        <v>5550</v>
      </c>
      <c r="I1010" s="140"/>
      <c r="J1010" s="217"/>
      <c r="K1010" s="217"/>
      <c r="L1010" s="217"/>
      <c r="M1010" s="217"/>
      <c r="N1010" s="217"/>
      <c r="O1010" s="217"/>
      <c r="P1010" s="217"/>
      <c r="Q1010" s="217"/>
      <c r="R1010" s="217"/>
      <c r="S1010" s="217"/>
      <c r="T1010" s="217"/>
      <c r="U1010" s="217"/>
      <c r="V1010" s="155"/>
      <c r="W1010" s="155"/>
    </row>
    <row r="1011" spans="1:23" s="156" customFormat="1" x14ac:dyDescent="0.25">
      <c r="A1011" s="113">
        <v>1004</v>
      </c>
      <c r="B1011" s="204"/>
      <c r="C1011" s="157" t="s">
        <v>936</v>
      </c>
      <c r="D1011" s="62"/>
      <c r="E1011" s="153">
        <v>3</v>
      </c>
      <c r="F1011" s="62" t="s">
        <v>147</v>
      </c>
      <c r="G1011" s="62">
        <v>305</v>
      </c>
      <c r="H1011" s="139">
        <f t="shared" si="85"/>
        <v>915</v>
      </c>
      <c r="I1011" s="140"/>
      <c r="J1011" s="217"/>
      <c r="K1011" s="217"/>
      <c r="L1011" s="217"/>
      <c r="M1011" s="217"/>
      <c r="N1011" s="217"/>
      <c r="O1011" s="217"/>
      <c r="P1011" s="217"/>
      <c r="Q1011" s="217"/>
      <c r="R1011" s="217"/>
      <c r="S1011" s="217"/>
      <c r="T1011" s="217"/>
      <c r="U1011" s="217"/>
      <c r="V1011" s="155"/>
      <c r="W1011" s="155"/>
    </row>
    <row r="1012" spans="1:23" s="156" customFormat="1" x14ac:dyDescent="0.25">
      <c r="A1012" s="113">
        <v>1005</v>
      </c>
      <c r="B1012" s="204"/>
      <c r="C1012" s="157" t="s">
        <v>937</v>
      </c>
      <c r="D1012" s="62"/>
      <c r="E1012" s="153">
        <v>10</v>
      </c>
      <c r="F1012" s="62" t="s">
        <v>147</v>
      </c>
      <c r="G1012" s="62">
        <v>60</v>
      </c>
      <c r="H1012" s="139">
        <f t="shared" si="85"/>
        <v>600</v>
      </c>
      <c r="I1012" s="140"/>
      <c r="J1012" s="217"/>
      <c r="K1012" s="217"/>
      <c r="L1012" s="217"/>
      <c r="M1012" s="217"/>
      <c r="N1012" s="217"/>
      <c r="O1012" s="217"/>
      <c r="P1012" s="217"/>
      <c r="Q1012" s="217"/>
      <c r="R1012" s="217"/>
      <c r="S1012" s="217"/>
      <c r="T1012" s="217"/>
      <c r="U1012" s="217"/>
      <c r="V1012" s="155"/>
      <c r="W1012" s="155"/>
    </row>
    <row r="1013" spans="1:23" s="156" customFormat="1" x14ac:dyDescent="0.25">
      <c r="A1013" s="113">
        <v>1006</v>
      </c>
      <c r="B1013" s="204"/>
      <c r="C1013" s="157" t="s">
        <v>938</v>
      </c>
      <c r="D1013" s="62"/>
      <c r="E1013" s="153">
        <v>2</v>
      </c>
      <c r="F1013" s="62" t="s">
        <v>147</v>
      </c>
      <c r="G1013" s="62">
        <v>913</v>
      </c>
      <c r="H1013" s="139">
        <f t="shared" si="85"/>
        <v>1826</v>
      </c>
      <c r="I1013" s="140"/>
      <c r="J1013" s="217"/>
      <c r="K1013" s="217"/>
      <c r="L1013" s="217"/>
      <c r="M1013" s="217"/>
      <c r="N1013" s="217"/>
      <c r="O1013" s="217"/>
      <c r="P1013" s="217"/>
      <c r="Q1013" s="217"/>
      <c r="R1013" s="217"/>
      <c r="S1013" s="217"/>
      <c r="T1013" s="217"/>
      <c r="U1013" s="217"/>
      <c r="V1013" s="155"/>
      <c r="W1013" s="155"/>
    </row>
    <row r="1014" spans="1:23" s="156" customFormat="1" x14ac:dyDescent="0.25">
      <c r="A1014" s="113">
        <v>1007</v>
      </c>
      <c r="B1014" s="204"/>
      <c r="C1014" s="157" t="s">
        <v>939</v>
      </c>
      <c r="D1014" s="62"/>
      <c r="E1014" s="153">
        <v>64</v>
      </c>
      <c r="F1014" s="62" t="s">
        <v>147</v>
      </c>
      <c r="G1014" s="62">
        <v>900</v>
      </c>
      <c r="H1014" s="139">
        <f t="shared" si="85"/>
        <v>57600</v>
      </c>
      <c r="I1014" s="140"/>
      <c r="J1014" s="217"/>
      <c r="K1014" s="217"/>
      <c r="L1014" s="217"/>
      <c r="M1014" s="217"/>
      <c r="N1014" s="217"/>
      <c r="O1014" s="217"/>
      <c r="P1014" s="217"/>
      <c r="Q1014" s="217"/>
      <c r="R1014" s="217"/>
      <c r="S1014" s="217"/>
      <c r="T1014" s="217"/>
      <c r="U1014" s="217"/>
      <c r="V1014" s="155"/>
      <c r="W1014" s="155"/>
    </row>
    <row r="1015" spans="1:23" s="156" customFormat="1" x14ac:dyDescent="0.25">
      <c r="A1015" s="113">
        <v>1008</v>
      </c>
      <c r="B1015" s="204"/>
      <c r="C1015" s="157" t="s">
        <v>940</v>
      </c>
      <c r="D1015" s="62"/>
      <c r="E1015" s="153">
        <v>6</v>
      </c>
      <c r="F1015" s="62" t="s">
        <v>147</v>
      </c>
      <c r="G1015" s="62">
        <v>700</v>
      </c>
      <c r="H1015" s="139">
        <f t="shared" si="85"/>
        <v>4200</v>
      </c>
      <c r="I1015" s="140"/>
      <c r="J1015" s="217"/>
      <c r="K1015" s="217"/>
      <c r="L1015" s="217"/>
      <c r="M1015" s="217"/>
      <c r="N1015" s="217"/>
      <c r="O1015" s="217"/>
      <c r="P1015" s="217"/>
      <c r="Q1015" s="217"/>
      <c r="R1015" s="217"/>
      <c r="S1015" s="217"/>
      <c r="T1015" s="217"/>
      <c r="U1015" s="217"/>
      <c r="V1015" s="155"/>
      <c r="W1015" s="155"/>
    </row>
    <row r="1016" spans="1:23" s="156" customFormat="1" x14ac:dyDescent="0.25">
      <c r="A1016" s="113">
        <v>1009</v>
      </c>
      <c r="B1016" s="204"/>
      <c r="C1016" s="157" t="s">
        <v>896</v>
      </c>
      <c r="D1016" s="62"/>
      <c r="E1016" s="153">
        <v>64</v>
      </c>
      <c r="F1016" s="62" t="s">
        <v>147</v>
      </c>
      <c r="G1016" s="62">
        <v>50</v>
      </c>
      <c r="H1016" s="139">
        <f t="shared" si="85"/>
        <v>3200</v>
      </c>
      <c r="I1016" s="140"/>
      <c r="J1016" s="217"/>
      <c r="K1016" s="217"/>
      <c r="L1016" s="217"/>
      <c r="M1016" s="217"/>
      <c r="N1016" s="217"/>
      <c r="O1016" s="217"/>
      <c r="P1016" s="217"/>
      <c r="Q1016" s="217"/>
      <c r="R1016" s="217"/>
      <c r="S1016" s="217"/>
      <c r="T1016" s="217"/>
      <c r="U1016" s="217"/>
      <c r="V1016" s="155"/>
      <c r="W1016" s="155"/>
    </row>
    <row r="1017" spans="1:23" s="156" customFormat="1" x14ac:dyDescent="0.25">
      <c r="A1017" s="113">
        <v>1010</v>
      </c>
      <c r="B1017" s="204"/>
      <c r="C1017" s="157" t="s">
        <v>897</v>
      </c>
      <c r="D1017" s="62"/>
      <c r="E1017" s="153">
        <v>64</v>
      </c>
      <c r="F1017" s="62" t="s">
        <v>147</v>
      </c>
      <c r="G1017" s="62">
        <v>200</v>
      </c>
      <c r="H1017" s="139">
        <f t="shared" si="85"/>
        <v>12800</v>
      </c>
      <c r="I1017" s="140"/>
      <c r="J1017" s="217"/>
      <c r="K1017" s="217"/>
      <c r="L1017" s="217"/>
      <c r="M1017" s="217"/>
      <c r="N1017" s="217"/>
      <c r="O1017" s="217"/>
      <c r="P1017" s="217"/>
      <c r="Q1017" s="217"/>
      <c r="R1017" s="217"/>
      <c r="S1017" s="217"/>
      <c r="T1017" s="217"/>
      <c r="U1017" s="217"/>
      <c r="V1017" s="155"/>
      <c r="W1017" s="155"/>
    </row>
    <row r="1018" spans="1:23" s="156" customFormat="1" x14ac:dyDescent="0.25">
      <c r="A1018" s="113">
        <v>1011</v>
      </c>
      <c r="B1018" s="204"/>
      <c r="C1018" s="157" t="s">
        <v>898</v>
      </c>
      <c r="D1018" s="62"/>
      <c r="E1018" s="153">
        <v>120</v>
      </c>
      <c r="F1018" s="62" t="s">
        <v>147</v>
      </c>
      <c r="G1018" s="62">
        <v>150</v>
      </c>
      <c r="H1018" s="139">
        <f t="shared" si="85"/>
        <v>18000</v>
      </c>
      <c r="I1018" s="140"/>
      <c r="J1018" s="217"/>
      <c r="K1018" s="217"/>
      <c r="L1018" s="217"/>
      <c r="M1018" s="217"/>
      <c r="N1018" s="217"/>
      <c r="O1018" s="217"/>
      <c r="P1018" s="217"/>
      <c r="Q1018" s="217"/>
      <c r="R1018" s="217"/>
      <c r="S1018" s="217"/>
      <c r="T1018" s="217"/>
      <c r="U1018" s="217"/>
      <c r="V1018" s="155"/>
      <c r="W1018" s="155"/>
    </row>
    <row r="1019" spans="1:23" s="156" customFormat="1" x14ac:dyDescent="0.25">
      <c r="A1019" s="113">
        <v>1012</v>
      </c>
      <c r="B1019" s="204"/>
      <c r="C1019" s="157" t="s">
        <v>899</v>
      </c>
      <c r="D1019" s="62"/>
      <c r="E1019" s="153">
        <v>64</v>
      </c>
      <c r="F1019" s="62" t="s">
        <v>147</v>
      </c>
      <c r="G1019" s="62">
        <v>90</v>
      </c>
      <c r="H1019" s="139">
        <f t="shared" si="85"/>
        <v>5760</v>
      </c>
      <c r="I1019" s="140"/>
      <c r="J1019" s="217"/>
      <c r="K1019" s="217"/>
      <c r="L1019" s="217"/>
      <c r="M1019" s="217"/>
      <c r="N1019" s="217"/>
      <c r="O1019" s="217"/>
      <c r="P1019" s="217"/>
      <c r="Q1019" s="217"/>
      <c r="R1019" s="217"/>
      <c r="S1019" s="217"/>
      <c r="T1019" s="217"/>
      <c r="U1019" s="217"/>
      <c r="V1019" s="155"/>
      <c r="W1019" s="155"/>
    </row>
    <row r="1020" spans="1:23" s="156" customFormat="1" x14ac:dyDescent="0.25">
      <c r="A1020" s="113">
        <v>1013</v>
      </c>
      <c r="B1020" s="204"/>
      <c r="C1020" s="157" t="s">
        <v>900</v>
      </c>
      <c r="D1020" s="62"/>
      <c r="E1020" s="153">
        <v>5</v>
      </c>
      <c r="F1020" s="62" t="s">
        <v>408</v>
      </c>
      <c r="G1020" s="62">
        <v>120</v>
      </c>
      <c r="H1020" s="139">
        <f t="shared" si="85"/>
        <v>600</v>
      </c>
      <c r="I1020" s="140"/>
      <c r="J1020" s="217"/>
      <c r="K1020" s="217"/>
      <c r="L1020" s="217"/>
      <c r="M1020" s="217"/>
      <c r="N1020" s="217"/>
      <c r="O1020" s="217"/>
      <c r="P1020" s="217"/>
      <c r="Q1020" s="217"/>
      <c r="R1020" s="217"/>
      <c r="S1020" s="217"/>
      <c r="T1020" s="217"/>
      <c r="U1020" s="217"/>
      <c r="V1020" s="155"/>
      <c r="W1020" s="155"/>
    </row>
    <row r="1021" spans="1:23" s="156" customFormat="1" x14ac:dyDescent="0.25">
      <c r="A1021" s="113">
        <v>1014</v>
      </c>
      <c r="B1021" s="204"/>
      <c r="C1021" s="157" t="s">
        <v>901</v>
      </c>
      <c r="D1021" s="62"/>
      <c r="E1021" s="153">
        <v>5</v>
      </c>
      <c r="F1021" s="62" t="s">
        <v>408</v>
      </c>
      <c r="G1021" s="62">
        <v>180</v>
      </c>
      <c r="H1021" s="139">
        <f t="shared" si="85"/>
        <v>900</v>
      </c>
      <c r="I1021" s="140"/>
      <c r="J1021" s="217"/>
      <c r="K1021" s="217"/>
      <c r="L1021" s="217"/>
      <c r="M1021" s="217"/>
      <c r="N1021" s="217"/>
      <c r="O1021" s="217"/>
      <c r="P1021" s="217"/>
      <c r="Q1021" s="217"/>
      <c r="R1021" s="217"/>
      <c r="S1021" s="217"/>
      <c r="T1021" s="217"/>
      <c r="U1021" s="217"/>
      <c r="V1021" s="155"/>
      <c r="W1021" s="155"/>
    </row>
    <row r="1022" spans="1:23" s="156" customFormat="1" x14ac:dyDescent="0.25">
      <c r="A1022" s="113">
        <v>1015</v>
      </c>
      <c r="B1022" s="204"/>
      <c r="C1022" s="157" t="s">
        <v>902</v>
      </c>
      <c r="D1022" s="62"/>
      <c r="E1022" s="153">
        <v>5</v>
      </c>
      <c r="F1022" s="62" t="s">
        <v>408</v>
      </c>
      <c r="G1022" s="62">
        <v>38</v>
      </c>
      <c r="H1022" s="139">
        <f t="shared" si="85"/>
        <v>190</v>
      </c>
      <c r="I1022" s="140"/>
      <c r="J1022" s="217"/>
      <c r="K1022" s="217"/>
      <c r="L1022" s="217"/>
      <c r="M1022" s="217"/>
      <c r="N1022" s="217"/>
      <c r="O1022" s="217"/>
      <c r="P1022" s="217"/>
      <c r="Q1022" s="217"/>
      <c r="R1022" s="217"/>
      <c r="S1022" s="217"/>
      <c r="T1022" s="217"/>
      <c r="U1022" s="217"/>
      <c r="V1022" s="155"/>
      <c r="W1022" s="155"/>
    </row>
    <row r="1023" spans="1:23" s="156" customFormat="1" x14ac:dyDescent="0.25">
      <c r="A1023" s="113">
        <v>1016</v>
      </c>
      <c r="B1023" s="204"/>
      <c r="C1023" s="157" t="s">
        <v>903</v>
      </c>
      <c r="D1023" s="62"/>
      <c r="E1023" s="153">
        <v>10</v>
      </c>
      <c r="F1023" s="62" t="s">
        <v>147</v>
      </c>
      <c r="G1023" s="62">
        <v>60</v>
      </c>
      <c r="H1023" s="139">
        <f t="shared" si="85"/>
        <v>600</v>
      </c>
      <c r="I1023" s="140"/>
      <c r="J1023" s="217"/>
      <c r="K1023" s="217"/>
      <c r="L1023" s="217"/>
      <c r="M1023" s="217"/>
      <c r="N1023" s="217"/>
      <c r="O1023" s="217"/>
      <c r="P1023" s="217"/>
      <c r="Q1023" s="217"/>
      <c r="R1023" s="217"/>
      <c r="S1023" s="217"/>
      <c r="T1023" s="217"/>
      <c r="U1023" s="217"/>
      <c r="V1023" s="155"/>
      <c r="W1023" s="155"/>
    </row>
    <row r="1024" spans="1:23" s="156" customFormat="1" x14ac:dyDescent="0.25">
      <c r="A1024" s="113">
        <v>1017</v>
      </c>
      <c r="B1024" s="204"/>
      <c r="C1024" s="157" t="s">
        <v>904</v>
      </c>
      <c r="D1024" s="62"/>
      <c r="E1024" s="153">
        <v>60</v>
      </c>
      <c r="F1024" s="62" t="s">
        <v>147</v>
      </c>
      <c r="G1024" s="62">
        <v>1350</v>
      </c>
      <c r="H1024" s="139">
        <f t="shared" si="85"/>
        <v>81000</v>
      </c>
      <c r="I1024" s="140"/>
      <c r="J1024" s="217"/>
      <c r="K1024" s="217"/>
      <c r="L1024" s="217"/>
      <c r="M1024" s="217"/>
      <c r="N1024" s="217"/>
      <c r="O1024" s="217"/>
      <c r="P1024" s="217"/>
      <c r="Q1024" s="217"/>
      <c r="R1024" s="217"/>
      <c r="S1024" s="217"/>
      <c r="T1024" s="217"/>
      <c r="U1024" s="217"/>
      <c r="V1024" s="155"/>
      <c r="W1024" s="155"/>
    </row>
    <row r="1025" spans="1:23" s="156" customFormat="1" x14ac:dyDescent="0.25">
      <c r="A1025" s="113">
        <v>1018</v>
      </c>
      <c r="B1025" s="204"/>
      <c r="C1025" s="157" t="s">
        <v>905</v>
      </c>
      <c r="D1025" s="62"/>
      <c r="E1025" s="153">
        <v>60</v>
      </c>
      <c r="F1025" s="62" t="s">
        <v>147</v>
      </c>
      <c r="G1025" s="62">
        <v>1500</v>
      </c>
      <c r="H1025" s="139">
        <f t="shared" si="85"/>
        <v>90000</v>
      </c>
      <c r="I1025" s="140"/>
      <c r="J1025" s="217"/>
      <c r="K1025" s="217"/>
      <c r="L1025" s="217"/>
      <c r="M1025" s="217"/>
      <c r="N1025" s="217"/>
      <c r="O1025" s="217"/>
      <c r="P1025" s="217"/>
      <c r="Q1025" s="217"/>
      <c r="R1025" s="217"/>
      <c r="S1025" s="217"/>
      <c r="T1025" s="217"/>
      <c r="U1025" s="217"/>
      <c r="V1025" s="155"/>
      <c r="W1025" s="155"/>
    </row>
    <row r="1026" spans="1:23" s="156" customFormat="1" x14ac:dyDescent="0.25">
      <c r="A1026" s="113">
        <v>1019</v>
      </c>
      <c r="B1026" s="204"/>
      <c r="C1026" s="157" t="s">
        <v>906</v>
      </c>
      <c r="D1026" s="62"/>
      <c r="E1026" s="153">
        <v>60</v>
      </c>
      <c r="F1026" s="62" t="s">
        <v>147</v>
      </c>
      <c r="G1026" s="62">
        <v>500</v>
      </c>
      <c r="H1026" s="139">
        <f t="shared" si="85"/>
        <v>30000</v>
      </c>
      <c r="I1026" s="140"/>
      <c r="J1026" s="217"/>
      <c r="K1026" s="217"/>
      <c r="L1026" s="217"/>
      <c r="M1026" s="217"/>
      <c r="N1026" s="217"/>
      <c r="O1026" s="217"/>
      <c r="P1026" s="217"/>
      <c r="Q1026" s="217"/>
      <c r="R1026" s="217"/>
      <c r="S1026" s="217"/>
      <c r="T1026" s="217"/>
      <c r="U1026" s="217"/>
      <c r="V1026" s="155"/>
      <c r="W1026" s="155"/>
    </row>
    <row r="1027" spans="1:23" s="156" customFormat="1" x14ac:dyDescent="0.25">
      <c r="A1027" s="113">
        <v>1020</v>
      </c>
      <c r="B1027" s="204"/>
      <c r="C1027" s="157" t="s">
        <v>907</v>
      </c>
      <c r="D1027" s="62"/>
      <c r="E1027" s="153">
        <v>60</v>
      </c>
      <c r="F1027" s="62" t="s">
        <v>147</v>
      </c>
      <c r="G1027" s="62">
        <v>1000</v>
      </c>
      <c r="H1027" s="139">
        <f t="shared" si="85"/>
        <v>60000</v>
      </c>
      <c r="I1027" s="140"/>
      <c r="J1027" s="217"/>
      <c r="K1027" s="217"/>
      <c r="L1027" s="217"/>
      <c r="M1027" s="217"/>
      <c r="N1027" s="217"/>
      <c r="O1027" s="217"/>
      <c r="P1027" s="217"/>
      <c r="Q1027" s="217"/>
      <c r="R1027" s="217"/>
      <c r="S1027" s="217"/>
      <c r="T1027" s="217"/>
      <c r="U1027" s="217"/>
      <c r="V1027" s="155"/>
      <c r="W1027" s="155"/>
    </row>
    <row r="1028" spans="1:23" s="156" customFormat="1" x14ac:dyDescent="0.25">
      <c r="A1028" s="113">
        <v>1021</v>
      </c>
      <c r="B1028" s="204"/>
      <c r="C1028" s="157" t="s">
        <v>908</v>
      </c>
      <c r="D1028" s="62"/>
      <c r="E1028" s="153">
        <v>5</v>
      </c>
      <c r="F1028" s="62" t="s">
        <v>147</v>
      </c>
      <c r="G1028" s="62">
        <v>170</v>
      </c>
      <c r="H1028" s="139">
        <f t="shared" si="85"/>
        <v>850</v>
      </c>
      <c r="I1028" s="140"/>
      <c r="J1028" s="217"/>
      <c r="K1028" s="217"/>
      <c r="L1028" s="217"/>
      <c r="M1028" s="217"/>
      <c r="N1028" s="217"/>
      <c r="O1028" s="217"/>
      <c r="P1028" s="217"/>
      <c r="Q1028" s="217"/>
      <c r="R1028" s="217"/>
      <c r="S1028" s="217"/>
      <c r="T1028" s="217"/>
      <c r="U1028" s="217"/>
      <c r="V1028" s="155"/>
      <c r="W1028" s="155"/>
    </row>
    <row r="1029" spans="1:23" s="156" customFormat="1" x14ac:dyDescent="0.25">
      <c r="A1029" s="113">
        <v>1022</v>
      </c>
      <c r="B1029" s="204"/>
      <c r="C1029" s="157" t="s">
        <v>909</v>
      </c>
      <c r="D1029" s="62"/>
      <c r="E1029" s="153">
        <v>10</v>
      </c>
      <c r="F1029" s="62" t="s">
        <v>309</v>
      </c>
      <c r="G1029" s="62">
        <v>365</v>
      </c>
      <c r="H1029" s="139">
        <f t="shared" si="85"/>
        <v>3650</v>
      </c>
      <c r="I1029" s="140"/>
      <c r="J1029" s="217"/>
      <c r="K1029" s="217"/>
      <c r="L1029" s="217"/>
      <c r="M1029" s="217"/>
      <c r="N1029" s="217"/>
      <c r="O1029" s="217"/>
      <c r="P1029" s="217"/>
      <c r="Q1029" s="217"/>
      <c r="R1029" s="217"/>
      <c r="S1029" s="217"/>
      <c r="T1029" s="217"/>
      <c r="U1029" s="217"/>
      <c r="V1029" s="155"/>
      <c r="W1029" s="155"/>
    </row>
    <row r="1030" spans="1:23" s="156" customFormat="1" x14ac:dyDescent="0.25">
      <c r="A1030" s="113">
        <v>1023</v>
      </c>
      <c r="B1030" s="204"/>
      <c r="C1030" s="157" t="s">
        <v>910</v>
      </c>
      <c r="D1030" s="62"/>
      <c r="E1030" s="153">
        <v>60</v>
      </c>
      <c r="F1030" s="62" t="s">
        <v>147</v>
      </c>
      <c r="G1030" s="62">
        <v>1200</v>
      </c>
      <c r="H1030" s="139">
        <f t="shared" si="85"/>
        <v>72000</v>
      </c>
      <c r="I1030" s="140"/>
      <c r="J1030" s="217"/>
      <c r="K1030" s="217"/>
      <c r="L1030" s="217"/>
      <c r="M1030" s="217"/>
      <c r="N1030" s="217"/>
      <c r="O1030" s="217"/>
      <c r="P1030" s="217"/>
      <c r="Q1030" s="217"/>
      <c r="R1030" s="217"/>
      <c r="S1030" s="217"/>
      <c r="T1030" s="217"/>
      <c r="U1030" s="217"/>
      <c r="V1030" s="155"/>
      <c r="W1030" s="155"/>
    </row>
    <row r="1031" spans="1:23" s="156" customFormat="1" x14ac:dyDescent="0.25">
      <c r="A1031" s="113">
        <v>1024</v>
      </c>
      <c r="B1031" s="204"/>
      <c r="C1031" s="157" t="s">
        <v>911</v>
      </c>
      <c r="D1031" s="62"/>
      <c r="E1031" s="153">
        <v>60</v>
      </c>
      <c r="F1031" s="62" t="s">
        <v>147</v>
      </c>
      <c r="G1031" s="62">
        <v>95.15</v>
      </c>
      <c r="H1031" s="139">
        <f t="shared" si="85"/>
        <v>5709</v>
      </c>
      <c r="I1031" s="140"/>
      <c r="J1031" s="217"/>
      <c r="K1031" s="217"/>
      <c r="L1031" s="217"/>
      <c r="M1031" s="217"/>
      <c r="N1031" s="217"/>
      <c r="O1031" s="217"/>
      <c r="P1031" s="217"/>
      <c r="Q1031" s="217"/>
      <c r="R1031" s="217"/>
      <c r="S1031" s="217"/>
      <c r="T1031" s="217"/>
      <c r="U1031" s="217"/>
      <c r="V1031" s="155"/>
      <c r="W1031" s="155"/>
    </row>
    <row r="1032" spans="1:23" s="156" customFormat="1" x14ac:dyDescent="0.25">
      <c r="A1032" s="113">
        <v>1025</v>
      </c>
      <c r="B1032" s="204"/>
      <c r="C1032" s="157" t="s">
        <v>912</v>
      </c>
      <c r="D1032" s="62"/>
      <c r="E1032" s="153">
        <v>60</v>
      </c>
      <c r="F1032" s="62" t="s">
        <v>147</v>
      </c>
      <c r="G1032" s="62">
        <v>1200</v>
      </c>
      <c r="H1032" s="139">
        <f t="shared" si="85"/>
        <v>72000</v>
      </c>
      <c r="I1032" s="140"/>
      <c r="J1032" s="217"/>
      <c r="K1032" s="217"/>
      <c r="L1032" s="217"/>
      <c r="M1032" s="217"/>
      <c r="N1032" s="217"/>
      <c r="O1032" s="217"/>
      <c r="P1032" s="217"/>
      <c r="Q1032" s="217"/>
      <c r="R1032" s="217"/>
      <c r="S1032" s="217"/>
      <c r="T1032" s="217"/>
      <c r="U1032" s="217"/>
      <c r="V1032" s="155"/>
      <c r="W1032" s="155"/>
    </row>
    <row r="1033" spans="1:23" s="156" customFormat="1" x14ac:dyDescent="0.25">
      <c r="A1033" s="113">
        <v>1026</v>
      </c>
      <c r="B1033" s="204"/>
      <c r="C1033" s="157" t="s">
        <v>913</v>
      </c>
      <c r="D1033" s="62"/>
      <c r="E1033" s="153">
        <v>60</v>
      </c>
      <c r="F1033" s="62" t="s">
        <v>147</v>
      </c>
      <c r="G1033" s="62">
        <v>1500</v>
      </c>
      <c r="H1033" s="139">
        <f t="shared" si="85"/>
        <v>90000</v>
      </c>
      <c r="I1033" s="140"/>
      <c r="J1033" s="217"/>
      <c r="K1033" s="217"/>
      <c r="L1033" s="217"/>
      <c r="M1033" s="217"/>
      <c r="N1033" s="217"/>
      <c r="O1033" s="217"/>
      <c r="P1033" s="217"/>
      <c r="Q1033" s="217"/>
      <c r="R1033" s="217"/>
      <c r="S1033" s="217"/>
      <c r="T1033" s="217"/>
      <c r="U1033" s="217"/>
      <c r="V1033" s="155"/>
      <c r="W1033" s="155"/>
    </row>
    <row r="1034" spans="1:23" s="156" customFormat="1" x14ac:dyDescent="0.25">
      <c r="A1034" s="113">
        <v>1027</v>
      </c>
      <c r="B1034" s="204"/>
      <c r="C1034" s="157" t="s">
        <v>914</v>
      </c>
      <c r="D1034" s="62"/>
      <c r="E1034" s="153">
        <v>60</v>
      </c>
      <c r="F1034" s="62" t="s">
        <v>147</v>
      </c>
      <c r="G1034" s="62">
        <v>500</v>
      </c>
      <c r="H1034" s="139">
        <f t="shared" si="85"/>
        <v>30000</v>
      </c>
      <c r="I1034" s="140"/>
      <c r="J1034" s="217"/>
      <c r="K1034" s="217"/>
      <c r="L1034" s="217"/>
      <c r="M1034" s="217"/>
      <c r="N1034" s="217"/>
      <c r="O1034" s="217"/>
      <c r="P1034" s="217"/>
      <c r="Q1034" s="217"/>
      <c r="R1034" s="217"/>
      <c r="S1034" s="217"/>
      <c r="T1034" s="217"/>
      <c r="U1034" s="217"/>
      <c r="V1034" s="155"/>
      <c r="W1034" s="155"/>
    </row>
    <row r="1035" spans="1:23" s="156" customFormat="1" x14ac:dyDescent="0.25">
      <c r="A1035" s="113">
        <v>1028</v>
      </c>
      <c r="B1035" s="204"/>
      <c r="C1035" s="157" t="s">
        <v>915</v>
      </c>
      <c r="D1035" s="62"/>
      <c r="E1035" s="153">
        <v>60</v>
      </c>
      <c r="F1035" s="62" t="s">
        <v>147</v>
      </c>
      <c r="G1035" s="62">
        <v>900</v>
      </c>
      <c r="H1035" s="139">
        <f t="shared" si="85"/>
        <v>54000</v>
      </c>
      <c r="I1035" s="140"/>
      <c r="J1035" s="217"/>
      <c r="K1035" s="217"/>
      <c r="L1035" s="217"/>
      <c r="M1035" s="217"/>
      <c r="N1035" s="217"/>
      <c r="O1035" s="217"/>
      <c r="P1035" s="217"/>
      <c r="Q1035" s="217"/>
      <c r="R1035" s="217"/>
      <c r="S1035" s="217"/>
      <c r="T1035" s="217"/>
      <c r="U1035" s="217"/>
      <c r="V1035" s="155"/>
      <c r="W1035" s="155"/>
    </row>
    <row r="1036" spans="1:23" s="156" customFormat="1" x14ac:dyDescent="0.25">
      <c r="A1036" s="113">
        <v>1029</v>
      </c>
      <c r="B1036" s="203" t="s">
        <v>79</v>
      </c>
      <c r="C1036" s="167" t="s">
        <v>419</v>
      </c>
      <c r="D1036" s="169"/>
      <c r="E1036" s="168"/>
      <c r="F1036" s="169"/>
      <c r="G1036" s="169"/>
      <c r="H1036" s="170">
        <f>H1037</f>
        <v>31290764</v>
      </c>
      <c r="I1036" s="172" t="s">
        <v>73</v>
      </c>
      <c r="J1036" s="220">
        <v>2</v>
      </c>
      <c r="K1036" s="220">
        <v>6</v>
      </c>
      <c r="L1036" s="220">
        <v>2</v>
      </c>
      <c r="M1036" s="220">
        <v>4</v>
      </c>
      <c r="N1036" s="220">
        <v>3</v>
      </c>
      <c r="O1036" s="220">
        <v>4</v>
      </c>
      <c r="P1036" s="220">
        <v>2</v>
      </c>
      <c r="Q1036" s="220">
        <v>5</v>
      </c>
      <c r="R1036" s="220">
        <v>2</v>
      </c>
      <c r="S1036" s="220">
        <v>4</v>
      </c>
      <c r="T1036" s="220">
        <v>4</v>
      </c>
      <c r="U1036" s="219"/>
      <c r="V1036" s="155"/>
      <c r="W1036" s="155"/>
    </row>
    <row r="1037" spans="1:23" s="156" customFormat="1" x14ac:dyDescent="0.25">
      <c r="A1037" s="113">
        <v>1030</v>
      </c>
      <c r="B1037" s="163" t="s">
        <v>79</v>
      </c>
      <c r="C1037" s="164" t="s">
        <v>419</v>
      </c>
      <c r="D1037" s="160" t="s">
        <v>541</v>
      </c>
      <c r="E1037" s="159"/>
      <c r="F1037" s="160"/>
      <c r="G1037" s="160"/>
      <c r="H1037" s="161">
        <f>SUM(H1038:H1041)</f>
        <v>31290764</v>
      </c>
      <c r="I1037" s="165" t="s">
        <v>73</v>
      </c>
      <c r="J1037" s="206">
        <f>SUM(J1038:J1041)</f>
        <v>2</v>
      </c>
      <c r="K1037" s="206">
        <f t="shared" ref="K1037:T1037" si="86">SUM(K1038:K1041)</f>
        <v>6</v>
      </c>
      <c r="L1037" s="206">
        <f t="shared" si="86"/>
        <v>2</v>
      </c>
      <c r="M1037" s="206">
        <f t="shared" si="86"/>
        <v>4</v>
      </c>
      <c r="N1037" s="206">
        <f t="shared" si="86"/>
        <v>3</v>
      </c>
      <c r="O1037" s="206">
        <f t="shared" si="86"/>
        <v>4</v>
      </c>
      <c r="P1037" s="206">
        <f t="shared" si="86"/>
        <v>2</v>
      </c>
      <c r="Q1037" s="206">
        <f t="shared" si="86"/>
        <v>5</v>
      </c>
      <c r="R1037" s="206">
        <f t="shared" si="86"/>
        <v>2</v>
      </c>
      <c r="S1037" s="206">
        <f t="shared" si="86"/>
        <v>4</v>
      </c>
      <c r="T1037" s="206">
        <f t="shared" si="86"/>
        <v>4</v>
      </c>
      <c r="U1037" s="206"/>
      <c r="V1037" s="155"/>
      <c r="W1037" s="155"/>
    </row>
    <row r="1038" spans="1:23" s="156" customFormat="1" x14ac:dyDescent="0.25">
      <c r="A1038" s="113">
        <v>1031</v>
      </c>
      <c r="B1038" s="204"/>
      <c r="C1038" s="157" t="s">
        <v>421</v>
      </c>
      <c r="D1038" s="62"/>
      <c r="E1038" s="153">
        <v>10</v>
      </c>
      <c r="F1038" s="62" t="s">
        <v>147</v>
      </c>
      <c r="G1038" s="62">
        <v>980856.4</v>
      </c>
      <c r="H1038" s="139">
        <f t="shared" ref="H1038:H1044" si="87">G1038*E1038</f>
        <v>9808564</v>
      </c>
      <c r="I1038" s="140"/>
      <c r="J1038" s="217"/>
      <c r="K1038" s="218">
        <v>2</v>
      </c>
      <c r="L1038" s="218"/>
      <c r="M1038" s="218">
        <v>2</v>
      </c>
      <c r="N1038" s="218"/>
      <c r="O1038" s="218">
        <v>2</v>
      </c>
      <c r="P1038" s="218"/>
      <c r="Q1038" s="218">
        <v>2</v>
      </c>
      <c r="R1038" s="218"/>
      <c r="S1038" s="218">
        <v>2</v>
      </c>
      <c r="T1038" s="218"/>
      <c r="U1038" s="217"/>
      <c r="V1038" s="155"/>
      <c r="W1038" s="155"/>
    </row>
    <row r="1039" spans="1:23" s="156" customFormat="1" x14ac:dyDescent="0.25">
      <c r="A1039" s="113">
        <v>1032</v>
      </c>
      <c r="B1039" s="204"/>
      <c r="C1039" s="157" t="s">
        <v>487</v>
      </c>
      <c r="D1039" s="62"/>
      <c r="E1039" s="153">
        <v>4</v>
      </c>
      <c r="F1039" s="62" t="s">
        <v>147</v>
      </c>
      <c r="G1039" s="62">
        <v>512600</v>
      </c>
      <c r="H1039" s="139">
        <f t="shared" si="87"/>
        <v>2050400</v>
      </c>
      <c r="I1039" s="140"/>
      <c r="J1039" s="217"/>
      <c r="K1039" s="218">
        <v>1</v>
      </c>
      <c r="L1039" s="218"/>
      <c r="M1039" s="218"/>
      <c r="N1039" s="218">
        <v>1</v>
      </c>
      <c r="O1039" s="218"/>
      <c r="P1039" s="218"/>
      <c r="Q1039" s="218">
        <v>1</v>
      </c>
      <c r="R1039" s="218"/>
      <c r="S1039" s="218"/>
      <c r="T1039" s="218">
        <v>1</v>
      </c>
      <c r="U1039" s="217"/>
      <c r="V1039" s="155"/>
      <c r="W1039" s="155"/>
    </row>
    <row r="1040" spans="1:23" s="156" customFormat="1" x14ac:dyDescent="0.25">
      <c r="A1040" s="113">
        <v>1033</v>
      </c>
      <c r="B1040" s="204"/>
      <c r="C1040" s="157" t="s">
        <v>488</v>
      </c>
      <c r="D1040" s="62"/>
      <c r="E1040" s="153">
        <v>4</v>
      </c>
      <c r="F1040" s="62" t="s">
        <v>147</v>
      </c>
      <c r="G1040" s="62">
        <v>836750</v>
      </c>
      <c r="H1040" s="139">
        <f t="shared" si="87"/>
        <v>3347000</v>
      </c>
      <c r="I1040" s="140"/>
      <c r="J1040" s="217"/>
      <c r="K1040" s="218">
        <v>1</v>
      </c>
      <c r="L1040" s="217"/>
      <c r="M1040" s="217"/>
      <c r="N1040" s="218">
        <v>1</v>
      </c>
      <c r="O1040" s="217"/>
      <c r="P1040" s="217"/>
      <c r="Q1040" s="218">
        <v>1</v>
      </c>
      <c r="R1040" s="217"/>
      <c r="S1040" s="217"/>
      <c r="T1040" s="218">
        <v>1</v>
      </c>
      <c r="U1040" s="217"/>
      <c r="V1040" s="155"/>
      <c r="W1040" s="155"/>
    </row>
    <row r="1041" spans="1:23" s="156" customFormat="1" x14ac:dyDescent="0.25">
      <c r="A1041" s="113">
        <v>1034</v>
      </c>
      <c r="B1041" s="204"/>
      <c r="C1041" s="157" t="s">
        <v>576</v>
      </c>
      <c r="D1041" s="62"/>
      <c r="E1041" s="153">
        <v>20</v>
      </c>
      <c r="F1041" s="62" t="s">
        <v>147</v>
      </c>
      <c r="G1041" s="62">
        <v>804240</v>
      </c>
      <c r="H1041" s="139">
        <f t="shared" si="87"/>
        <v>16084800</v>
      </c>
      <c r="I1041" s="140"/>
      <c r="J1041" s="218">
        <v>2</v>
      </c>
      <c r="K1041" s="218">
        <v>2</v>
      </c>
      <c r="L1041" s="218">
        <v>2</v>
      </c>
      <c r="M1041" s="218">
        <v>2</v>
      </c>
      <c r="N1041" s="218">
        <v>1</v>
      </c>
      <c r="O1041" s="218">
        <v>2</v>
      </c>
      <c r="P1041" s="218">
        <v>2</v>
      </c>
      <c r="Q1041" s="218">
        <v>1</v>
      </c>
      <c r="R1041" s="218">
        <v>2</v>
      </c>
      <c r="S1041" s="218">
        <v>2</v>
      </c>
      <c r="T1041" s="218">
        <v>2</v>
      </c>
      <c r="U1041" s="217"/>
      <c r="V1041" s="155"/>
      <c r="W1041" s="155"/>
    </row>
    <row r="1042" spans="1:23" s="156" customFormat="1" x14ac:dyDescent="0.25">
      <c r="A1042" s="113">
        <v>1035</v>
      </c>
      <c r="B1042" s="203" t="s">
        <v>453</v>
      </c>
      <c r="C1042" s="167" t="s">
        <v>452</v>
      </c>
      <c r="D1042" s="169"/>
      <c r="E1042" s="168"/>
      <c r="F1042" s="169"/>
      <c r="G1042" s="169"/>
      <c r="H1042" s="170">
        <f>H1043</f>
        <v>15000000</v>
      </c>
      <c r="I1042" s="172" t="s">
        <v>73</v>
      </c>
      <c r="J1042" s="220"/>
      <c r="K1042" s="220">
        <v>4</v>
      </c>
      <c r="L1042" s="220"/>
      <c r="M1042" s="220"/>
      <c r="N1042" s="220">
        <v>4</v>
      </c>
      <c r="O1042" s="220"/>
      <c r="P1042" s="220"/>
      <c r="Q1042" s="220">
        <v>4</v>
      </c>
      <c r="R1042" s="220"/>
      <c r="S1042" s="220">
        <v>4</v>
      </c>
      <c r="T1042" s="220"/>
      <c r="U1042" s="219"/>
      <c r="V1042" s="155"/>
      <c r="W1042" s="155"/>
    </row>
    <row r="1043" spans="1:23" s="156" customFormat="1" x14ac:dyDescent="0.25">
      <c r="A1043" s="113">
        <v>1036</v>
      </c>
      <c r="B1043" s="163" t="s">
        <v>453</v>
      </c>
      <c r="C1043" s="164" t="s">
        <v>452</v>
      </c>
      <c r="D1043" s="160" t="s">
        <v>544</v>
      </c>
      <c r="E1043" s="159">
        <v>16</v>
      </c>
      <c r="F1043" s="160"/>
      <c r="G1043" s="160">
        <v>937500</v>
      </c>
      <c r="H1043" s="161">
        <f>H1044</f>
        <v>15000000</v>
      </c>
      <c r="I1043" s="165" t="s">
        <v>73</v>
      </c>
      <c r="J1043" s="206"/>
      <c r="K1043" s="206">
        <v>4</v>
      </c>
      <c r="L1043" s="206"/>
      <c r="M1043" s="206"/>
      <c r="N1043" s="206">
        <v>4</v>
      </c>
      <c r="O1043" s="206"/>
      <c r="P1043" s="206"/>
      <c r="Q1043" s="206">
        <v>4</v>
      </c>
      <c r="R1043" s="206"/>
      <c r="S1043" s="206">
        <v>4</v>
      </c>
      <c r="T1043" s="206"/>
      <c r="U1043" s="216"/>
      <c r="V1043" s="155"/>
      <c r="W1043" s="155"/>
    </row>
    <row r="1044" spans="1:23" s="156" customFormat="1" ht="25.5" x14ac:dyDescent="0.25">
      <c r="A1044" s="113">
        <v>1037</v>
      </c>
      <c r="B1044" s="204"/>
      <c r="C1044" s="59" t="s">
        <v>966</v>
      </c>
      <c r="D1044" s="62"/>
      <c r="E1044" s="153">
        <v>15000</v>
      </c>
      <c r="F1044" s="62" t="s">
        <v>147</v>
      </c>
      <c r="G1044" s="62">
        <v>1000</v>
      </c>
      <c r="H1044" s="139">
        <f t="shared" si="87"/>
        <v>15000000</v>
      </c>
      <c r="I1044" s="140"/>
      <c r="J1044" s="218"/>
      <c r="K1044" s="218">
        <v>1</v>
      </c>
      <c r="L1044" s="218"/>
      <c r="M1044" s="218"/>
      <c r="N1044" s="218">
        <v>1</v>
      </c>
      <c r="O1044" s="218"/>
      <c r="P1044" s="218"/>
      <c r="Q1044" s="218">
        <v>1</v>
      </c>
      <c r="R1044" s="218"/>
      <c r="S1044" s="218">
        <v>1</v>
      </c>
      <c r="T1044" s="218"/>
      <c r="U1044" s="217"/>
      <c r="V1044" s="155"/>
      <c r="W1044" s="155"/>
    </row>
    <row r="1045" spans="1:23" s="156" customFormat="1" x14ac:dyDescent="0.25">
      <c r="A1045" s="113">
        <v>1038</v>
      </c>
      <c r="B1045" s="203" t="s">
        <v>492</v>
      </c>
      <c r="C1045" s="167" t="s">
        <v>491</v>
      </c>
      <c r="D1045" s="169"/>
      <c r="E1045" s="168"/>
      <c r="F1045" s="169"/>
      <c r="G1045" s="169"/>
      <c r="H1045" s="170">
        <f>H1046</f>
        <v>1650000</v>
      </c>
      <c r="I1045" s="172" t="s">
        <v>73</v>
      </c>
      <c r="J1045" s="219"/>
      <c r="K1045" s="220">
        <v>1</v>
      </c>
      <c r="L1045" s="220"/>
      <c r="M1045" s="220"/>
      <c r="N1045" s="220">
        <v>1</v>
      </c>
      <c r="O1045" s="220"/>
      <c r="P1045" s="220"/>
      <c r="Q1045" s="220">
        <v>1</v>
      </c>
      <c r="R1045" s="220"/>
      <c r="S1045" s="220"/>
      <c r="T1045" s="220">
        <v>1</v>
      </c>
      <c r="U1045" s="219"/>
      <c r="V1045" s="155"/>
      <c r="W1045" s="155"/>
    </row>
    <row r="1046" spans="1:23" s="156" customFormat="1" x14ac:dyDescent="0.25">
      <c r="A1046" s="113">
        <v>1039</v>
      </c>
      <c r="B1046" s="163" t="s">
        <v>492</v>
      </c>
      <c r="C1046" s="164" t="s">
        <v>494</v>
      </c>
      <c r="D1046" s="160" t="s">
        <v>542</v>
      </c>
      <c r="E1046" s="159"/>
      <c r="F1046" s="160"/>
      <c r="G1046" s="160"/>
      <c r="H1046" s="161">
        <f>H1047</f>
        <v>1650000</v>
      </c>
      <c r="I1046" s="165" t="s">
        <v>73</v>
      </c>
      <c r="J1046" s="216"/>
      <c r="K1046" s="206">
        <v>1</v>
      </c>
      <c r="L1046" s="206"/>
      <c r="M1046" s="206"/>
      <c r="N1046" s="206">
        <v>1</v>
      </c>
      <c r="O1046" s="206"/>
      <c r="P1046" s="206"/>
      <c r="Q1046" s="206">
        <v>1</v>
      </c>
      <c r="R1046" s="206"/>
      <c r="S1046" s="206"/>
      <c r="T1046" s="206">
        <v>1</v>
      </c>
      <c r="U1046" s="216"/>
      <c r="V1046" s="155"/>
      <c r="W1046" s="155"/>
    </row>
    <row r="1047" spans="1:23" s="156" customFormat="1" x14ac:dyDescent="0.25">
      <c r="A1047" s="113">
        <v>1040</v>
      </c>
      <c r="B1047" s="204"/>
      <c r="C1047" s="157" t="s">
        <v>493</v>
      </c>
      <c r="D1047" s="62"/>
      <c r="E1047" s="153">
        <v>4</v>
      </c>
      <c r="F1047" s="62" t="s">
        <v>147</v>
      </c>
      <c r="G1047" s="62">
        <v>412500</v>
      </c>
      <c r="H1047" s="139">
        <f>G1047*E1047</f>
        <v>1650000</v>
      </c>
      <c r="I1047" s="140"/>
      <c r="J1047" s="217"/>
      <c r="K1047" s="218"/>
      <c r="L1047" s="218"/>
      <c r="M1047" s="218"/>
      <c r="N1047" s="218"/>
      <c r="O1047" s="218"/>
      <c r="P1047" s="218"/>
      <c r="Q1047" s="218"/>
      <c r="R1047" s="218"/>
      <c r="S1047" s="218"/>
      <c r="T1047" s="218"/>
      <c r="U1047" s="217"/>
      <c r="V1047" s="155"/>
      <c r="W1047" s="155"/>
    </row>
    <row r="1048" spans="1:23" s="156" customFormat="1" x14ac:dyDescent="0.25">
      <c r="A1048" s="113">
        <v>1041</v>
      </c>
      <c r="B1048" s="203" t="s">
        <v>71</v>
      </c>
      <c r="C1048" s="167" t="s">
        <v>495</v>
      </c>
      <c r="D1048" s="169"/>
      <c r="E1048" s="168"/>
      <c r="F1048" s="169"/>
      <c r="G1048" s="169"/>
      <c r="H1048" s="170">
        <f>H1049+H1058</f>
        <v>65152115</v>
      </c>
      <c r="I1048" s="172" t="s">
        <v>964</v>
      </c>
      <c r="J1048" s="220">
        <v>1</v>
      </c>
      <c r="K1048" s="219"/>
      <c r="L1048" s="219"/>
      <c r="M1048" s="219"/>
      <c r="N1048" s="219"/>
      <c r="O1048" s="219"/>
      <c r="P1048" s="219"/>
      <c r="Q1048" s="219"/>
      <c r="R1048" s="219"/>
      <c r="S1048" s="219"/>
      <c r="T1048" s="219"/>
      <c r="U1048" s="219"/>
      <c r="V1048" s="155"/>
      <c r="W1048" s="155"/>
    </row>
    <row r="1049" spans="1:23" s="156" customFormat="1" ht="25.5" x14ac:dyDescent="0.25">
      <c r="A1049" s="113">
        <v>1042</v>
      </c>
      <c r="B1049" s="163" t="s">
        <v>71</v>
      </c>
      <c r="C1049" s="158" t="s">
        <v>958</v>
      </c>
      <c r="D1049" s="160" t="s">
        <v>541</v>
      </c>
      <c r="E1049" s="159"/>
      <c r="F1049" s="160"/>
      <c r="G1049" s="160"/>
      <c r="H1049" s="161">
        <f>SUM(H1050:H1057)</f>
        <v>30652115</v>
      </c>
      <c r="I1049" s="165" t="s">
        <v>964</v>
      </c>
      <c r="J1049" s="206">
        <v>1</v>
      </c>
      <c r="K1049" s="216"/>
      <c r="L1049" s="216"/>
      <c r="M1049" s="216"/>
      <c r="N1049" s="216"/>
      <c r="O1049" s="216"/>
      <c r="P1049" s="216"/>
      <c r="Q1049" s="216"/>
      <c r="R1049" s="216"/>
      <c r="S1049" s="216"/>
      <c r="T1049" s="216"/>
      <c r="U1049" s="216"/>
      <c r="V1049" s="155"/>
      <c r="W1049" s="155"/>
    </row>
    <row r="1050" spans="1:23" s="156" customFormat="1" x14ac:dyDescent="0.25">
      <c r="A1050" s="113">
        <v>1043</v>
      </c>
      <c r="B1050" s="204"/>
      <c r="C1050" s="157" t="s">
        <v>950</v>
      </c>
      <c r="D1050" s="62"/>
      <c r="E1050" s="153">
        <v>201</v>
      </c>
      <c r="F1050" s="62" t="s">
        <v>129</v>
      </c>
      <c r="G1050" s="62">
        <v>5385</v>
      </c>
      <c r="H1050" s="139">
        <f>G1050*E1050</f>
        <v>1082385</v>
      </c>
      <c r="I1050" s="139"/>
      <c r="J1050" s="217"/>
      <c r="K1050" s="217"/>
      <c r="L1050" s="217"/>
      <c r="M1050" s="217"/>
      <c r="N1050" s="217"/>
      <c r="O1050" s="217"/>
      <c r="P1050" s="217"/>
      <c r="Q1050" s="217"/>
      <c r="R1050" s="217"/>
      <c r="S1050" s="217"/>
      <c r="T1050" s="217"/>
      <c r="U1050" s="217"/>
      <c r="V1050" s="155"/>
      <c r="W1050" s="155"/>
    </row>
    <row r="1051" spans="1:23" s="156" customFormat="1" x14ac:dyDescent="0.25">
      <c r="A1051" s="113">
        <v>1044</v>
      </c>
      <c r="B1051" s="204"/>
      <c r="C1051" s="157" t="s">
        <v>951</v>
      </c>
      <c r="D1051" s="62"/>
      <c r="E1051" s="153">
        <v>155</v>
      </c>
      <c r="F1051" s="62" t="s">
        <v>129</v>
      </c>
      <c r="G1051" s="62">
        <v>49990</v>
      </c>
      <c r="H1051" s="139">
        <f t="shared" ref="H1051:H1057" si="88">G1051*E1051</f>
        <v>7748450</v>
      </c>
      <c r="I1051" s="139"/>
      <c r="J1051" s="217"/>
      <c r="K1051" s="217"/>
      <c r="L1051" s="217"/>
      <c r="M1051" s="217"/>
      <c r="N1051" s="217"/>
      <c r="O1051" s="217"/>
      <c r="P1051" s="217"/>
      <c r="Q1051" s="217"/>
      <c r="R1051" s="217"/>
      <c r="S1051" s="217"/>
      <c r="T1051" s="217"/>
      <c r="U1051" s="217"/>
      <c r="V1051" s="155"/>
      <c r="W1051" s="155"/>
    </row>
    <row r="1052" spans="1:23" s="156" customFormat="1" x14ac:dyDescent="0.25">
      <c r="A1052" s="113">
        <v>1045</v>
      </c>
      <c r="B1052" s="204"/>
      <c r="C1052" s="157" t="s">
        <v>952</v>
      </c>
      <c r="D1052" s="62"/>
      <c r="E1052" s="153">
        <v>160</v>
      </c>
      <c r="F1052" s="62" t="s">
        <v>129</v>
      </c>
      <c r="G1052" s="62">
        <v>25980</v>
      </c>
      <c r="H1052" s="139">
        <f t="shared" si="88"/>
        <v>4156800</v>
      </c>
      <c r="I1052" s="139"/>
      <c r="J1052" s="217"/>
      <c r="K1052" s="217"/>
      <c r="L1052" s="217"/>
      <c r="M1052" s="217"/>
      <c r="N1052" s="217"/>
      <c r="O1052" s="217"/>
      <c r="P1052" s="217"/>
      <c r="Q1052" s="217"/>
      <c r="R1052" s="217"/>
      <c r="S1052" s="217"/>
      <c r="T1052" s="217"/>
      <c r="U1052" s="217"/>
      <c r="V1052" s="155"/>
      <c r="W1052" s="155"/>
    </row>
    <row r="1053" spans="1:23" s="156" customFormat="1" x14ac:dyDescent="0.25">
      <c r="A1053" s="113">
        <v>1046</v>
      </c>
      <c r="B1053" s="204"/>
      <c r="C1053" s="157" t="s">
        <v>953</v>
      </c>
      <c r="D1053" s="62"/>
      <c r="E1053" s="153">
        <v>150</v>
      </c>
      <c r="F1053" s="62" t="s">
        <v>129</v>
      </c>
      <c r="G1053" s="62">
        <v>24250</v>
      </c>
      <c r="H1053" s="139">
        <f t="shared" si="88"/>
        <v>3637500</v>
      </c>
      <c r="I1053" s="139"/>
      <c r="J1053" s="217"/>
      <c r="K1053" s="217"/>
      <c r="L1053" s="217"/>
      <c r="M1053" s="217"/>
      <c r="N1053" s="217"/>
      <c r="O1053" s="217"/>
      <c r="P1053" s="217"/>
      <c r="Q1053" s="217"/>
      <c r="R1053" s="217"/>
      <c r="S1053" s="217"/>
      <c r="T1053" s="217"/>
      <c r="U1053" s="217"/>
      <c r="V1053" s="155"/>
      <c r="W1053" s="155"/>
    </row>
    <row r="1054" spans="1:23" s="156" customFormat="1" x14ac:dyDescent="0.25">
      <c r="A1054" s="113">
        <v>1047</v>
      </c>
      <c r="B1054" s="204"/>
      <c r="C1054" s="157" t="s">
        <v>954</v>
      </c>
      <c r="D1054" s="62"/>
      <c r="E1054" s="153">
        <v>300</v>
      </c>
      <c r="F1054" s="62" t="s">
        <v>129</v>
      </c>
      <c r="G1054" s="62">
        <v>13000</v>
      </c>
      <c r="H1054" s="139">
        <f t="shared" si="88"/>
        <v>3900000</v>
      </c>
      <c r="I1054" s="139"/>
      <c r="J1054" s="217"/>
      <c r="K1054" s="217"/>
      <c r="L1054" s="217"/>
      <c r="M1054" s="217"/>
      <c r="N1054" s="217"/>
      <c r="O1054" s="217"/>
      <c r="P1054" s="217"/>
      <c r="Q1054" s="217"/>
      <c r="R1054" s="217"/>
      <c r="S1054" s="217"/>
      <c r="T1054" s="217"/>
      <c r="U1054" s="217"/>
      <c r="V1054" s="155"/>
      <c r="W1054" s="155"/>
    </row>
    <row r="1055" spans="1:23" s="156" customFormat="1" x14ac:dyDescent="0.25">
      <c r="A1055" s="113">
        <v>1048</v>
      </c>
      <c r="B1055" s="204"/>
      <c r="C1055" s="157" t="s">
        <v>955</v>
      </c>
      <c r="D1055" s="62"/>
      <c r="E1055" s="153">
        <v>200</v>
      </c>
      <c r="F1055" s="62" t="s">
        <v>129</v>
      </c>
      <c r="G1055" s="62">
        <v>32169</v>
      </c>
      <c r="H1055" s="139">
        <f t="shared" si="88"/>
        <v>6433800</v>
      </c>
      <c r="I1055" s="139"/>
      <c r="J1055" s="217"/>
      <c r="K1055" s="217"/>
      <c r="L1055" s="217"/>
      <c r="M1055" s="217"/>
      <c r="N1055" s="217"/>
      <c r="O1055" s="217"/>
      <c r="P1055" s="217"/>
      <c r="Q1055" s="217"/>
      <c r="R1055" s="217"/>
      <c r="S1055" s="217"/>
      <c r="T1055" s="217"/>
      <c r="U1055" s="217"/>
      <c r="V1055" s="155"/>
      <c r="W1055" s="155"/>
    </row>
    <row r="1056" spans="1:23" s="156" customFormat="1" x14ac:dyDescent="0.25">
      <c r="A1056" s="113">
        <v>1049</v>
      </c>
      <c r="B1056" s="204"/>
      <c r="C1056" s="157" t="s">
        <v>956</v>
      </c>
      <c r="D1056" s="62"/>
      <c r="E1056" s="153">
        <v>300</v>
      </c>
      <c r="F1056" s="62" t="s">
        <v>129</v>
      </c>
      <c r="G1056" s="62">
        <v>6930.6</v>
      </c>
      <c r="H1056" s="139">
        <f t="shared" si="88"/>
        <v>2079180</v>
      </c>
      <c r="I1056" s="139"/>
      <c r="J1056" s="217"/>
      <c r="K1056" s="217"/>
      <c r="L1056" s="217"/>
      <c r="M1056" s="217"/>
      <c r="N1056" s="217"/>
      <c r="O1056" s="217"/>
      <c r="P1056" s="217"/>
      <c r="Q1056" s="217"/>
      <c r="R1056" s="217"/>
      <c r="S1056" s="217"/>
      <c r="T1056" s="217"/>
      <c r="U1056" s="217"/>
      <c r="V1056" s="155"/>
      <c r="W1056" s="155"/>
    </row>
    <row r="1057" spans="1:23" s="156" customFormat="1" x14ac:dyDescent="0.25">
      <c r="A1057" s="113">
        <v>1050</v>
      </c>
      <c r="B1057" s="204"/>
      <c r="C1057" s="157" t="s">
        <v>957</v>
      </c>
      <c r="D1057" s="62"/>
      <c r="E1057" s="153">
        <v>200</v>
      </c>
      <c r="F1057" s="62" t="s">
        <v>129</v>
      </c>
      <c r="G1057" s="62">
        <v>8070</v>
      </c>
      <c r="H1057" s="139">
        <f t="shared" si="88"/>
        <v>1614000</v>
      </c>
      <c r="I1057" s="139"/>
      <c r="J1057" s="217"/>
      <c r="K1057" s="217"/>
      <c r="L1057" s="217"/>
      <c r="M1057" s="217"/>
      <c r="N1057" s="217"/>
      <c r="O1057" s="217"/>
      <c r="P1057" s="217"/>
      <c r="Q1057" s="217"/>
      <c r="R1057" s="217"/>
      <c r="S1057" s="217"/>
      <c r="T1057" s="217"/>
      <c r="U1057" s="217"/>
      <c r="V1057" s="155"/>
      <c r="W1057" s="155"/>
    </row>
    <row r="1058" spans="1:23" s="156" customFormat="1" ht="25.5" x14ac:dyDescent="0.25">
      <c r="A1058" s="113">
        <v>1051</v>
      </c>
      <c r="B1058" s="163" t="s">
        <v>71</v>
      </c>
      <c r="C1058" s="158" t="s">
        <v>1000</v>
      </c>
      <c r="D1058" s="160" t="s">
        <v>541</v>
      </c>
      <c r="E1058" s="159"/>
      <c r="F1058" s="160"/>
      <c r="G1058" s="160"/>
      <c r="H1058" s="161">
        <f>SUM(H1059:H1060)</f>
        <v>34500000</v>
      </c>
      <c r="I1058" s="165" t="s">
        <v>47</v>
      </c>
      <c r="J1058" s="206">
        <v>1</v>
      </c>
      <c r="K1058" s="216"/>
      <c r="L1058" s="216"/>
      <c r="M1058" s="216"/>
      <c r="N1058" s="216"/>
      <c r="O1058" s="216"/>
      <c r="P1058" s="216"/>
      <c r="Q1058" s="216"/>
      <c r="R1058" s="216"/>
      <c r="S1058" s="216"/>
      <c r="T1058" s="216"/>
      <c r="U1058" s="216"/>
      <c r="V1058" s="155"/>
      <c r="W1058" s="155"/>
    </row>
    <row r="1059" spans="1:23" s="156" customFormat="1" x14ac:dyDescent="0.25">
      <c r="A1059" s="113">
        <v>1052</v>
      </c>
      <c r="B1059" s="204"/>
      <c r="C1059" s="157" t="s">
        <v>1001</v>
      </c>
      <c r="D1059" s="62"/>
      <c r="E1059" s="153">
        <v>500</v>
      </c>
      <c r="F1059" s="62" t="s">
        <v>129</v>
      </c>
      <c r="G1059" s="62">
        <v>30000</v>
      </c>
      <c r="H1059" s="139">
        <f>G1059*E1059</f>
        <v>15000000</v>
      </c>
      <c r="I1059" s="139"/>
      <c r="J1059" s="217"/>
      <c r="K1059" s="217"/>
      <c r="L1059" s="217"/>
      <c r="M1059" s="217"/>
      <c r="N1059" s="217"/>
      <c r="O1059" s="217"/>
      <c r="P1059" s="217"/>
      <c r="Q1059" s="217"/>
      <c r="R1059" s="217"/>
      <c r="S1059" s="217"/>
      <c r="T1059" s="217"/>
      <c r="U1059" s="217"/>
      <c r="V1059" s="155"/>
      <c r="W1059" s="155"/>
    </row>
    <row r="1060" spans="1:23" s="156" customFormat="1" x14ac:dyDescent="0.25">
      <c r="A1060" s="113">
        <v>1053</v>
      </c>
      <c r="B1060" s="204"/>
      <c r="C1060" s="157" t="s">
        <v>1002</v>
      </c>
      <c r="D1060" s="62"/>
      <c r="E1060" s="153">
        <v>1500</v>
      </c>
      <c r="F1060" s="62" t="s">
        <v>129</v>
      </c>
      <c r="G1060" s="62">
        <v>13000</v>
      </c>
      <c r="H1060" s="139">
        <f>G1060*E1060</f>
        <v>19500000</v>
      </c>
      <c r="I1060" s="139"/>
      <c r="J1060" s="217"/>
      <c r="K1060" s="217"/>
      <c r="L1060" s="217"/>
      <c r="M1060" s="217"/>
      <c r="N1060" s="217"/>
      <c r="O1060" s="217"/>
      <c r="P1060" s="217"/>
      <c r="Q1060" s="217"/>
      <c r="R1060" s="217"/>
      <c r="S1060" s="217"/>
      <c r="T1060" s="217"/>
      <c r="U1060" s="217"/>
      <c r="V1060" s="155"/>
      <c r="W1060" s="155"/>
    </row>
    <row r="1061" spans="1:23" s="156" customFormat="1" x14ac:dyDescent="0.25">
      <c r="A1061" s="113">
        <v>1054</v>
      </c>
      <c r="B1061" s="203" t="s">
        <v>967</v>
      </c>
      <c r="C1061" s="167" t="s">
        <v>968</v>
      </c>
      <c r="D1061" s="169"/>
      <c r="E1061" s="168"/>
      <c r="F1061" s="169"/>
      <c r="G1061" s="169"/>
      <c r="H1061" s="170">
        <f>H1062</f>
        <v>625000</v>
      </c>
      <c r="I1061" s="172" t="s">
        <v>40</v>
      </c>
      <c r="J1061" s="220"/>
      <c r="K1061" s="220">
        <v>1</v>
      </c>
      <c r="L1061" s="219"/>
      <c r="M1061" s="219"/>
      <c r="N1061" s="219"/>
      <c r="O1061" s="219"/>
      <c r="P1061" s="219"/>
      <c r="Q1061" s="219"/>
      <c r="R1061" s="219"/>
      <c r="S1061" s="219"/>
      <c r="T1061" s="219"/>
      <c r="U1061" s="219"/>
      <c r="V1061" s="155"/>
      <c r="W1061" s="155"/>
    </row>
    <row r="1062" spans="1:23" s="156" customFormat="1" x14ac:dyDescent="0.25">
      <c r="A1062" s="113">
        <v>1055</v>
      </c>
      <c r="B1062" s="163" t="s">
        <v>967</v>
      </c>
      <c r="C1062" s="158" t="s">
        <v>969</v>
      </c>
      <c r="D1062" s="160" t="s">
        <v>544</v>
      </c>
      <c r="E1062" s="159"/>
      <c r="F1062" s="160"/>
      <c r="G1062" s="160"/>
      <c r="H1062" s="161">
        <f>SUM(H1063:H1070)</f>
        <v>625000</v>
      </c>
      <c r="I1062" s="165" t="s">
        <v>40</v>
      </c>
      <c r="J1062" s="206"/>
      <c r="K1062" s="206">
        <v>1</v>
      </c>
      <c r="L1062" s="216"/>
      <c r="M1062" s="216"/>
      <c r="N1062" s="216"/>
      <c r="O1062" s="216"/>
      <c r="P1062" s="216"/>
      <c r="Q1062" s="216"/>
      <c r="R1062" s="216"/>
      <c r="S1062" s="216"/>
      <c r="T1062" s="216"/>
      <c r="U1062" s="216"/>
      <c r="V1062" s="155"/>
      <c r="W1062" s="155"/>
    </row>
    <row r="1063" spans="1:23" s="156" customFormat="1" x14ac:dyDescent="0.25">
      <c r="A1063" s="113">
        <v>1056</v>
      </c>
      <c r="B1063" s="204"/>
      <c r="C1063" s="157" t="s">
        <v>970</v>
      </c>
      <c r="D1063" s="62"/>
      <c r="E1063" s="153">
        <v>8</v>
      </c>
      <c r="F1063" s="62" t="s">
        <v>129</v>
      </c>
      <c r="G1063" s="62">
        <v>14000</v>
      </c>
      <c r="H1063" s="139">
        <f>G1063*E1063</f>
        <v>112000</v>
      </c>
      <c r="I1063" s="139"/>
      <c r="J1063" s="217"/>
      <c r="K1063" s="217"/>
      <c r="L1063" s="217"/>
      <c r="M1063" s="217"/>
      <c r="N1063" s="217"/>
      <c r="O1063" s="217"/>
      <c r="P1063" s="217"/>
      <c r="Q1063" s="217"/>
      <c r="R1063" s="217"/>
      <c r="S1063" s="217"/>
      <c r="T1063" s="217"/>
      <c r="U1063" s="217"/>
      <c r="V1063" s="155"/>
      <c r="W1063" s="155"/>
    </row>
    <row r="1064" spans="1:23" s="156" customFormat="1" x14ac:dyDescent="0.25">
      <c r="A1064" s="113">
        <v>1057</v>
      </c>
      <c r="B1064" s="204"/>
      <c r="C1064" s="157" t="s">
        <v>807</v>
      </c>
      <c r="D1064" s="62"/>
      <c r="E1064" s="153">
        <v>8</v>
      </c>
      <c r="F1064" s="62" t="s">
        <v>129</v>
      </c>
      <c r="G1064" s="62">
        <v>14800</v>
      </c>
      <c r="H1064" s="139">
        <f t="shared" ref="H1064:H1070" si="89">G1064*E1064</f>
        <v>118400</v>
      </c>
      <c r="I1064" s="139"/>
      <c r="J1064" s="217"/>
      <c r="K1064" s="217"/>
      <c r="L1064" s="217"/>
      <c r="M1064" s="217"/>
      <c r="N1064" s="217"/>
      <c r="O1064" s="217"/>
      <c r="P1064" s="217"/>
      <c r="Q1064" s="217"/>
      <c r="R1064" s="217"/>
      <c r="S1064" s="217"/>
      <c r="T1064" s="217"/>
      <c r="U1064" s="217"/>
      <c r="V1064" s="155"/>
      <c r="W1064" s="155"/>
    </row>
    <row r="1065" spans="1:23" s="156" customFormat="1" x14ac:dyDescent="0.25">
      <c r="A1065" s="113">
        <v>1058</v>
      </c>
      <c r="B1065" s="204"/>
      <c r="C1065" s="157" t="s">
        <v>971</v>
      </c>
      <c r="D1065" s="62"/>
      <c r="E1065" s="153">
        <v>8</v>
      </c>
      <c r="F1065" s="62" t="s">
        <v>129</v>
      </c>
      <c r="G1065" s="62">
        <v>13000</v>
      </c>
      <c r="H1065" s="139">
        <f t="shared" si="89"/>
        <v>104000</v>
      </c>
      <c r="I1065" s="139"/>
      <c r="J1065" s="217"/>
      <c r="K1065" s="217"/>
      <c r="L1065" s="217"/>
      <c r="M1065" s="217"/>
      <c r="N1065" s="217"/>
      <c r="O1065" s="217"/>
      <c r="P1065" s="217"/>
      <c r="Q1065" s="217"/>
      <c r="R1065" s="217"/>
      <c r="S1065" s="217"/>
      <c r="T1065" s="217"/>
      <c r="U1065" s="217"/>
      <c r="V1065" s="155"/>
      <c r="W1065" s="155"/>
    </row>
    <row r="1066" spans="1:23" s="156" customFormat="1" x14ac:dyDescent="0.25">
      <c r="A1066" s="113">
        <v>1059</v>
      </c>
      <c r="B1066" s="204"/>
      <c r="C1066" s="157" t="s">
        <v>972</v>
      </c>
      <c r="D1066" s="62"/>
      <c r="E1066" s="153">
        <v>8</v>
      </c>
      <c r="F1066" s="62" t="s">
        <v>129</v>
      </c>
      <c r="G1066" s="62">
        <v>9000</v>
      </c>
      <c r="H1066" s="139">
        <f t="shared" si="89"/>
        <v>72000</v>
      </c>
      <c r="I1066" s="139"/>
      <c r="J1066" s="217"/>
      <c r="K1066" s="217"/>
      <c r="L1066" s="217"/>
      <c r="M1066" s="217"/>
      <c r="N1066" s="217"/>
      <c r="O1066" s="217"/>
      <c r="P1066" s="217"/>
      <c r="Q1066" s="217"/>
      <c r="R1066" s="217"/>
      <c r="S1066" s="217"/>
      <c r="T1066" s="217"/>
      <c r="U1066" s="217"/>
      <c r="V1066" s="155"/>
      <c r="W1066" s="155"/>
    </row>
    <row r="1067" spans="1:23" s="156" customFormat="1" x14ac:dyDescent="0.25">
      <c r="A1067" s="113">
        <v>1060</v>
      </c>
      <c r="B1067" s="204"/>
      <c r="C1067" s="157" t="s">
        <v>973</v>
      </c>
      <c r="D1067" s="62"/>
      <c r="E1067" s="153">
        <v>7</v>
      </c>
      <c r="F1067" s="62" t="s">
        <v>129</v>
      </c>
      <c r="G1067" s="62">
        <v>14800</v>
      </c>
      <c r="H1067" s="139">
        <f t="shared" si="89"/>
        <v>103600</v>
      </c>
      <c r="I1067" s="139"/>
      <c r="J1067" s="217"/>
      <c r="K1067" s="217"/>
      <c r="L1067" s="217"/>
      <c r="M1067" s="217"/>
      <c r="N1067" s="217"/>
      <c r="O1067" s="217"/>
      <c r="P1067" s="217"/>
      <c r="Q1067" s="217"/>
      <c r="R1067" s="217"/>
      <c r="S1067" s="217"/>
      <c r="T1067" s="217"/>
      <c r="U1067" s="217"/>
      <c r="V1067" s="155"/>
      <c r="W1067" s="155"/>
    </row>
    <row r="1068" spans="1:23" s="156" customFormat="1" x14ac:dyDescent="0.25">
      <c r="A1068" s="113">
        <v>1061</v>
      </c>
      <c r="B1068" s="204"/>
      <c r="C1068" s="157" t="s">
        <v>974</v>
      </c>
      <c r="D1068" s="62"/>
      <c r="E1068" s="153">
        <v>10</v>
      </c>
      <c r="F1068" s="62" t="s">
        <v>129</v>
      </c>
      <c r="G1068" s="62">
        <v>4000</v>
      </c>
      <c r="H1068" s="139">
        <f t="shared" si="89"/>
        <v>40000</v>
      </c>
      <c r="I1068" s="139"/>
      <c r="J1068" s="217"/>
      <c r="K1068" s="217"/>
      <c r="L1068" s="217"/>
      <c r="M1068" s="217"/>
      <c r="N1068" s="217"/>
      <c r="O1068" s="217"/>
      <c r="P1068" s="217"/>
      <c r="Q1068" s="217"/>
      <c r="R1068" s="217"/>
      <c r="S1068" s="217"/>
      <c r="T1068" s="217"/>
      <c r="U1068" s="217"/>
      <c r="V1068" s="155"/>
      <c r="W1068" s="155"/>
    </row>
    <row r="1069" spans="1:23" s="156" customFormat="1" x14ac:dyDescent="0.25">
      <c r="A1069" s="113">
        <v>1062</v>
      </c>
      <c r="B1069" s="204"/>
      <c r="C1069" s="157" t="s">
        <v>975</v>
      </c>
      <c r="D1069" s="62"/>
      <c r="E1069" s="153">
        <v>10</v>
      </c>
      <c r="F1069" s="62" t="s">
        <v>129</v>
      </c>
      <c r="G1069" s="62">
        <v>6000</v>
      </c>
      <c r="H1069" s="139">
        <f t="shared" si="89"/>
        <v>60000</v>
      </c>
      <c r="I1069" s="139"/>
      <c r="J1069" s="217"/>
      <c r="K1069" s="217"/>
      <c r="L1069" s="217"/>
      <c r="M1069" s="217"/>
      <c r="N1069" s="217"/>
      <c r="O1069" s="217"/>
      <c r="P1069" s="217"/>
      <c r="Q1069" s="217"/>
      <c r="R1069" s="217"/>
      <c r="S1069" s="217"/>
      <c r="T1069" s="217"/>
      <c r="U1069" s="217"/>
      <c r="V1069" s="155"/>
      <c r="W1069" s="155"/>
    </row>
    <row r="1070" spans="1:23" s="156" customFormat="1" x14ac:dyDescent="0.25">
      <c r="A1070" s="113">
        <v>1063</v>
      </c>
      <c r="B1070" s="204"/>
      <c r="C1070" s="157" t="s">
        <v>976</v>
      </c>
      <c r="D1070" s="62"/>
      <c r="E1070" s="153">
        <v>5</v>
      </c>
      <c r="F1070" s="62" t="s">
        <v>129</v>
      </c>
      <c r="G1070" s="62">
        <v>3000</v>
      </c>
      <c r="H1070" s="139">
        <f t="shared" si="89"/>
        <v>15000</v>
      </c>
      <c r="I1070" s="139"/>
      <c r="J1070" s="217"/>
      <c r="K1070" s="217"/>
      <c r="L1070" s="217"/>
      <c r="M1070" s="217"/>
      <c r="N1070" s="217"/>
      <c r="O1070" s="217"/>
      <c r="P1070" s="217"/>
      <c r="Q1070" s="217"/>
      <c r="R1070" s="217"/>
      <c r="S1070" s="217"/>
      <c r="T1070" s="217"/>
      <c r="U1070" s="217"/>
      <c r="V1070" s="155"/>
      <c r="W1070" s="155"/>
    </row>
    <row r="1071" spans="1:23" s="156" customFormat="1" x14ac:dyDescent="0.25">
      <c r="A1071" s="113">
        <v>1064</v>
      </c>
      <c r="B1071" s="203" t="s">
        <v>71</v>
      </c>
      <c r="C1071" s="167" t="s">
        <v>495</v>
      </c>
      <c r="D1071" s="169"/>
      <c r="E1071" s="168"/>
      <c r="F1071" s="169"/>
      <c r="G1071" s="169"/>
      <c r="H1071" s="170">
        <f>H1072+H1074</f>
        <v>7680000</v>
      </c>
      <c r="I1071" s="172" t="s">
        <v>40</v>
      </c>
      <c r="J1071" s="219"/>
      <c r="K1071" s="220">
        <v>2</v>
      </c>
      <c r="L1071" s="220"/>
      <c r="M1071" s="220">
        <v>1</v>
      </c>
      <c r="N1071" s="220">
        <v>2</v>
      </c>
      <c r="O1071" s="220"/>
      <c r="P1071" s="220"/>
      <c r="Q1071" s="220">
        <v>3</v>
      </c>
      <c r="R1071" s="220"/>
      <c r="S1071" s="220">
        <v>2</v>
      </c>
      <c r="T1071" s="219"/>
      <c r="U1071" s="219"/>
      <c r="V1071" s="155"/>
      <c r="W1071" s="155"/>
    </row>
    <row r="1072" spans="1:23" s="156" customFormat="1" ht="25.5" x14ac:dyDescent="0.25">
      <c r="A1072" s="113">
        <v>1065</v>
      </c>
      <c r="B1072" s="163" t="s">
        <v>71</v>
      </c>
      <c r="C1072" s="158" t="s">
        <v>374</v>
      </c>
      <c r="D1072" s="160" t="s">
        <v>541</v>
      </c>
      <c r="E1072" s="159">
        <v>2</v>
      </c>
      <c r="F1072" s="160"/>
      <c r="G1072" s="160">
        <f>H1073</f>
        <v>540000</v>
      </c>
      <c r="H1072" s="161">
        <f>G1072*E1072</f>
        <v>1080000</v>
      </c>
      <c r="I1072" s="165" t="s">
        <v>40</v>
      </c>
      <c r="J1072" s="216"/>
      <c r="K1072" s="216"/>
      <c r="L1072" s="216"/>
      <c r="M1072" s="206">
        <v>1</v>
      </c>
      <c r="N1072" s="206"/>
      <c r="O1072" s="206"/>
      <c r="P1072" s="206"/>
      <c r="Q1072" s="206">
        <v>1</v>
      </c>
      <c r="R1072" s="216"/>
      <c r="S1072" s="216"/>
      <c r="T1072" s="216"/>
      <c r="U1072" s="216"/>
      <c r="V1072" s="155"/>
      <c r="W1072" s="155"/>
    </row>
    <row r="1073" spans="1:36" s="156" customFormat="1" x14ac:dyDescent="0.25">
      <c r="A1073" s="113">
        <v>1066</v>
      </c>
      <c r="B1073" s="204"/>
      <c r="C1073" s="157" t="s">
        <v>448</v>
      </c>
      <c r="D1073" s="62"/>
      <c r="E1073" s="153">
        <v>12</v>
      </c>
      <c r="F1073" s="62" t="s">
        <v>130</v>
      </c>
      <c r="G1073" s="62">
        <v>45000</v>
      </c>
      <c r="H1073" s="139">
        <v>540000</v>
      </c>
      <c r="I1073" s="166"/>
      <c r="J1073" s="217"/>
      <c r="K1073" s="217"/>
      <c r="L1073" s="217"/>
      <c r="M1073" s="217"/>
      <c r="N1073" s="217"/>
      <c r="O1073" s="217"/>
      <c r="P1073" s="217"/>
      <c r="Q1073" s="217"/>
      <c r="R1073" s="217"/>
      <c r="S1073" s="217"/>
      <c r="T1073" s="217"/>
      <c r="U1073" s="217"/>
      <c r="V1073" s="155"/>
      <c r="W1073" s="155"/>
    </row>
    <row r="1074" spans="1:36" s="156" customFormat="1" ht="25.5" x14ac:dyDescent="0.25">
      <c r="A1074" s="113">
        <v>1067</v>
      </c>
      <c r="B1074" s="163" t="s">
        <v>71</v>
      </c>
      <c r="C1074" s="158" t="s">
        <v>410</v>
      </c>
      <c r="D1074" s="160" t="s">
        <v>541</v>
      </c>
      <c r="E1074" s="159">
        <v>8</v>
      </c>
      <c r="F1074" s="160"/>
      <c r="G1074" s="160">
        <f>SUM(H1075:H1078)</f>
        <v>825000</v>
      </c>
      <c r="H1074" s="161">
        <f>G1074*E1074</f>
        <v>6600000</v>
      </c>
      <c r="I1074" s="165" t="s">
        <v>40</v>
      </c>
      <c r="J1074" s="206"/>
      <c r="K1074" s="206">
        <v>2</v>
      </c>
      <c r="L1074" s="206"/>
      <c r="M1074" s="206"/>
      <c r="N1074" s="206">
        <v>2</v>
      </c>
      <c r="O1074" s="206"/>
      <c r="P1074" s="206"/>
      <c r="Q1074" s="206">
        <v>2</v>
      </c>
      <c r="R1074" s="206"/>
      <c r="S1074" s="206">
        <v>2</v>
      </c>
      <c r="T1074" s="216"/>
      <c r="U1074" s="216"/>
      <c r="V1074" s="155"/>
      <c r="W1074" s="155"/>
    </row>
    <row r="1075" spans="1:36" s="156" customFormat="1" x14ac:dyDescent="0.25">
      <c r="A1075" s="113">
        <v>1068</v>
      </c>
      <c r="B1075" s="204"/>
      <c r="C1075" s="157" t="s">
        <v>449</v>
      </c>
      <c r="D1075" s="62"/>
      <c r="E1075" s="153">
        <v>12</v>
      </c>
      <c r="F1075" s="62" t="s">
        <v>129</v>
      </c>
      <c r="G1075" s="62">
        <v>17340</v>
      </c>
      <c r="H1075" s="139">
        <f>G1075*E1075</f>
        <v>208080</v>
      </c>
      <c r="I1075" s="140"/>
      <c r="J1075" s="217"/>
      <c r="K1075" s="217"/>
      <c r="L1075" s="217"/>
      <c r="M1075" s="217"/>
      <c r="N1075" s="217"/>
      <c r="O1075" s="217"/>
      <c r="P1075" s="217"/>
      <c r="Q1075" s="217"/>
      <c r="R1075" s="217"/>
      <c r="S1075" s="217"/>
      <c r="T1075" s="217"/>
      <c r="U1075" s="217"/>
      <c r="V1075" s="155"/>
      <c r="W1075" s="155"/>
    </row>
    <row r="1076" spans="1:36" s="156" customFormat="1" x14ac:dyDescent="0.25">
      <c r="A1076" s="113">
        <v>1069</v>
      </c>
      <c r="B1076" s="204"/>
      <c r="C1076" s="157" t="s">
        <v>450</v>
      </c>
      <c r="D1076" s="62"/>
      <c r="E1076" s="153">
        <v>18</v>
      </c>
      <c r="F1076" s="62" t="s">
        <v>129</v>
      </c>
      <c r="G1076" s="62">
        <v>19000</v>
      </c>
      <c r="H1076" s="139">
        <f t="shared" ref="H1076:H1078" si="90">G1076*E1076</f>
        <v>342000</v>
      </c>
      <c r="I1076" s="140"/>
      <c r="J1076" s="217"/>
      <c r="K1076" s="217"/>
      <c r="L1076" s="217"/>
      <c r="M1076" s="217"/>
      <c r="N1076" s="217"/>
      <c r="O1076" s="217"/>
      <c r="P1076" s="217"/>
      <c r="Q1076" s="217"/>
      <c r="R1076" s="217"/>
      <c r="S1076" s="217"/>
      <c r="T1076" s="217"/>
      <c r="U1076" s="217"/>
      <c r="V1076" s="155"/>
      <c r="W1076" s="155"/>
    </row>
    <row r="1077" spans="1:36" s="156" customFormat="1" x14ac:dyDescent="0.25">
      <c r="A1077" s="113">
        <v>1070</v>
      </c>
      <c r="B1077" s="204"/>
      <c r="C1077" s="157" t="s">
        <v>451</v>
      </c>
      <c r="D1077" s="62"/>
      <c r="E1077" s="153">
        <v>13</v>
      </c>
      <c r="F1077" s="62" t="s">
        <v>129</v>
      </c>
      <c r="G1077" s="62">
        <v>15000</v>
      </c>
      <c r="H1077" s="139">
        <f t="shared" si="90"/>
        <v>195000</v>
      </c>
      <c r="I1077" s="140"/>
      <c r="J1077" s="217"/>
      <c r="K1077" s="217"/>
      <c r="L1077" s="217"/>
      <c r="M1077" s="217"/>
      <c r="N1077" s="217"/>
      <c r="O1077" s="217"/>
      <c r="P1077" s="217"/>
      <c r="Q1077" s="217"/>
      <c r="R1077" s="217"/>
      <c r="S1077" s="217"/>
      <c r="T1077" s="217"/>
      <c r="U1077" s="217"/>
      <c r="V1077" s="155"/>
      <c r="W1077" s="155"/>
    </row>
    <row r="1078" spans="1:36" s="156" customFormat="1" x14ac:dyDescent="0.25">
      <c r="A1078" s="113">
        <v>1071</v>
      </c>
      <c r="B1078" s="204"/>
      <c r="C1078" s="157" t="s">
        <v>295</v>
      </c>
      <c r="D1078" s="62"/>
      <c r="E1078" s="153">
        <v>9</v>
      </c>
      <c r="F1078" s="62" t="s">
        <v>129</v>
      </c>
      <c r="G1078" s="62">
        <v>8880</v>
      </c>
      <c r="H1078" s="139">
        <f t="shared" si="90"/>
        <v>79920</v>
      </c>
      <c r="I1078" s="140"/>
      <c r="J1078" s="217"/>
      <c r="K1078" s="217"/>
      <c r="L1078" s="217"/>
      <c r="M1078" s="217"/>
      <c r="N1078" s="217"/>
      <c r="O1078" s="217"/>
      <c r="P1078" s="217"/>
      <c r="Q1078" s="217"/>
      <c r="R1078" s="217"/>
      <c r="S1078" s="217"/>
      <c r="T1078" s="217"/>
      <c r="U1078" s="217"/>
      <c r="V1078" s="155"/>
      <c r="W1078" s="155"/>
    </row>
    <row r="1079" spans="1:36" x14ac:dyDescent="0.25">
      <c r="A1079" s="184">
        <v>1072</v>
      </c>
      <c r="B1079" s="45"/>
      <c r="C1079" s="141" t="s">
        <v>34</v>
      </c>
      <c r="D1079" s="46"/>
      <c r="E1079" s="142"/>
      <c r="F1079" s="143"/>
      <c r="G1079" s="144"/>
      <c r="H1079" s="145">
        <f>H10+H436+H819+H832+H891+H900+H928+H946+H1036+H1045+H1048+H1071+H1042+H1061</f>
        <v>225588032.51800001</v>
      </c>
      <c r="I1079" s="110"/>
      <c r="J1079" s="108">
        <f>J10+J436+J819+J832+J891+J900+J928+J946+J1036+J1045+J1048+J1071+J1042</f>
        <v>11</v>
      </c>
      <c r="K1079" s="108">
        <f>K10+K436+K819+K832+K891+K900+K928+K946+K1036+K1045+K1048+K1071+K1042</f>
        <v>109</v>
      </c>
      <c r="L1079" s="108">
        <f>L10+L436+L819+L832+L891+L900+L928+L946+L1036+L1045+L1048+L1071+L1042</f>
        <v>6</v>
      </c>
      <c r="M1079" s="108">
        <f>M10+M436+M819+M832+M891+M900+M928+M946+M1036+M1045+M1048+M1071+M1042</f>
        <v>19</v>
      </c>
      <c r="N1079" s="108">
        <f>N10+N436+N819+N832+N891+N900+N928+N946+N1036+N1045+N1048+N1071+N1042</f>
        <v>20</v>
      </c>
      <c r="O1079" s="108">
        <f>O10+O436+O819+O832+O891+O900+O928+O946+O1036+O1045+O1048+O1071+O1042</f>
        <v>10</v>
      </c>
      <c r="P1079" s="108">
        <f>P10+P436+P819+P832+P891+P900+P928+P946+P1036+P1045+P1048+P1071+P1042</f>
        <v>11</v>
      </c>
      <c r="Q1079" s="108">
        <f>Q10+Q436+Q819+Q832+Q891+Q900+Q928+Q946+Q1036+Q1045+Q1048+Q1071+Q1042</f>
        <v>24</v>
      </c>
      <c r="R1079" s="108">
        <f>R10+R436+R819+R832+R891+R900+R928+R946+R1036+R1045+R1048+R1071+R1042</f>
        <v>8</v>
      </c>
      <c r="S1079" s="108">
        <f>S10+S436+S819+S832+S891+S900+S928+S946+S1036+S1045+S1048+S1071+S1042</f>
        <v>25</v>
      </c>
      <c r="T1079" s="108">
        <f>T10+T436+T819+T832+T891+T900+T928+T946+T1036+T1045+T1048+T1071+T1042</f>
        <v>9</v>
      </c>
      <c r="U1079" s="108"/>
      <c r="V1079" s="43"/>
      <c r="W1079" s="43"/>
    </row>
    <row r="1080" spans="1:36" x14ac:dyDescent="0.25">
      <c r="A1080" s="114"/>
      <c r="B1080" s="20"/>
      <c r="C1080" s="21"/>
      <c r="D1080" s="22"/>
      <c r="E1080" s="23"/>
      <c r="F1080" s="22"/>
      <c r="G1080" s="22"/>
      <c r="H1080" s="47"/>
      <c r="I1080" s="149"/>
      <c r="O1080" s="10"/>
      <c r="V1080" s="43"/>
      <c r="W1080" s="43"/>
    </row>
    <row r="1081" spans="1:36" x14ac:dyDescent="0.25">
      <c r="A1081" s="114"/>
      <c r="B1081" s="24" t="s">
        <v>22</v>
      </c>
      <c r="C1081" s="30"/>
      <c r="D1081" s="26"/>
      <c r="E1081" s="34"/>
      <c r="F1081" s="26"/>
      <c r="G1081" s="26"/>
      <c r="H1081" s="60" t="s">
        <v>8</v>
      </c>
      <c r="I1081" s="150"/>
      <c r="V1081" s="43"/>
      <c r="W1081" s="43"/>
    </row>
    <row r="1082" spans="1:36" x14ac:dyDescent="0.25">
      <c r="A1082" s="114"/>
      <c r="C1082" s="30"/>
      <c r="D1082" s="26"/>
      <c r="E1082" s="34"/>
      <c r="F1082" s="26"/>
      <c r="G1082" s="26"/>
      <c r="I1082" s="151"/>
      <c r="V1082" s="43"/>
      <c r="W1082" s="43"/>
    </row>
    <row r="1083" spans="1:36" x14ac:dyDescent="0.25">
      <c r="A1083" s="114"/>
      <c r="C1083" s="30"/>
      <c r="D1083" s="26"/>
      <c r="E1083" s="34"/>
      <c r="F1083" s="26"/>
      <c r="G1083" s="26"/>
      <c r="I1083" s="28"/>
      <c r="V1083" s="43"/>
      <c r="W1083" s="43"/>
    </row>
    <row r="1084" spans="1:36" x14ac:dyDescent="0.25">
      <c r="A1084" s="114"/>
      <c r="C1084" s="30"/>
      <c r="D1084" s="26"/>
      <c r="E1084" s="34"/>
      <c r="F1084" s="26"/>
      <c r="G1084" s="26"/>
      <c r="I1084" s="28"/>
      <c r="V1084" s="43"/>
      <c r="W1084" s="43"/>
    </row>
    <row r="1085" spans="1:36" x14ac:dyDescent="0.25">
      <c r="A1085" s="115"/>
      <c r="B1085" s="42" t="s">
        <v>103</v>
      </c>
      <c r="C1085" s="146"/>
      <c r="D1085" s="122"/>
      <c r="E1085" s="122"/>
      <c r="F1085" s="122"/>
      <c r="G1085" s="147"/>
      <c r="H1085" s="32" t="s">
        <v>91</v>
      </c>
      <c r="I1085" s="28"/>
      <c r="J1085" s="29"/>
      <c r="K1085" s="29"/>
      <c r="L1085" s="29"/>
      <c r="M1085" s="29"/>
      <c r="N1085" s="29"/>
      <c r="O1085" s="29"/>
      <c r="P1085" s="29"/>
      <c r="Q1085" s="29"/>
      <c r="V1085" s="43"/>
      <c r="W1085" s="43"/>
    </row>
    <row r="1086" spans="1:36" x14ac:dyDescent="0.25">
      <c r="A1086" s="114"/>
      <c r="B1086" s="30" t="s">
        <v>575</v>
      </c>
      <c r="C1086" s="25"/>
      <c r="D1086" s="26"/>
      <c r="E1086" s="34"/>
      <c r="F1086" s="26"/>
      <c r="G1086" s="26"/>
      <c r="H1086" s="11" t="s">
        <v>93</v>
      </c>
      <c r="I1086" s="28"/>
      <c r="V1086" s="43"/>
      <c r="W1086" s="43"/>
    </row>
    <row r="1087" spans="1:36" s="27" customFormat="1" x14ac:dyDescent="0.25">
      <c r="A1087" s="114"/>
      <c r="B1087" s="30" t="s">
        <v>43</v>
      </c>
      <c r="C1087" s="39"/>
      <c r="D1087" s="26"/>
      <c r="E1087" s="34"/>
      <c r="F1087" s="26"/>
      <c r="G1087" s="26"/>
      <c r="H1087" s="11" t="s">
        <v>42</v>
      </c>
      <c r="I1087" s="28"/>
      <c r="J1087" s="19"/>
      <c r="K1087" s="19"/>
      <c r="L1087" s="19"/>
      <c r="M1087" s="19"/>
      <c r="N1087" s="19"/>
      <c r="O1087" s="19"/>
      <c r="P1087" s="19"/>
      <c r="Q1087" s="19"/>
      <c r="R1087" s="29"/>
      <c r="S1087" s="29"/>
      <c r="T1087" s="29"/>
      <c r="U1087" s="29"/>
      <c r="V1087" s="43"/>
      <c r="W1087" s="43"/>
      <c r="X1087" s="10"/>
      <c r="Y1087" s="10"/>
      <c r="Z1087" s="10"/>
      <c r="AA1087" s="10"/>
      <c r="AB1087" s="10"/>
      <c r="AC1087" s="10"/>
      <c r="AD1087" s="10"/>
      <c r="AE1087" s="10"/>
      <c r="AF1087" s="10"/>
      <c r="AG1087" s="10"/>
      <c r="AH1087" s="10"/>
      <c r="AI1087" s="10"/>
      <c r="AJ1087" s="10"/>
    </row>
    <row r="1088" spans="1:36" x14ac:dyDescent="0.25">
      <c r="I1088" s="182"/>
      <c r="V1088" s="43"/>
      <c r="W1088" s="43"/>
    </row>
    <row r="1089" spans="8:23" x14ac:dyDescent="0.25">
      <c r="I1089" s="183"/>
      <c r="V1089" s="43"/>
      <c r="W1089" s="43"/>
    </row>
    <row r="1090" spans="8:23" x14ac:dyDescent="0.25">
      <c r="I1090" s="182"/>
      <c r="V1090" s="43"/>
      <c r="W1090" s="43"/>
    </row>
    <row r="1091" spans="8:23" x14ac:dyDescent="0.25">
      <c r="I1091" s="182"/>
      <c r="V1091" s="43"/>
      <c r="W1091" s="43"/>
    </row>
    <row r="1092" spans="8:23" x14ac:dyDescent="0.25">
      <c r="I1092" s="182"/>
      <c r="V1092" s="43"/>
      <c r="W1092" s="43"/>
    </row>
    <row r="1093" spans="8:23" x14ac:dyDescent="0.25">
      <c r="I1093" s="182"/>
      <c r="V1093" s="43"/>
      <c r="W1093" s="43"/>
    </row>
    <row r="1094" spans="8:23" x14ac:dyDescent="0.25">
      <c r="I1094" s="182"/>
      <c r="V1094" s="43"/>
      <c r="W1094" s="43"/>
    </row>
    <row r="1095" spans="8:23" x14ac:dyDescent="0.25">
      <c r="I1095" s="183"/>
      <c r="V1095" s="43"/>
      <c r="W1095" s="43"/>
    </row>
    <row r="1096" spans="8:23" x14ac:dyDescent="0.25">
      <c r="H1096" s="207"/>
      <c r="I1096" s="151"/>
      <c r="V1096" s="43"/>
      <c r="W1096" s="43"/>
    </row>
    <row r="1097" spans="8:23" x14ac:dyDescent="0.25">
      <c r="I1097" s="183"/>
      <c r="V1097" s="43"/>
      <c r="W1097" s="43"/>
    </row>
    <row r="1098" spans="8:23" x14ac:dyDescent="0.25">
      <c r="H1098" s="207"/>
      <c r="I1098" s="151"/>
      <c r="V1098" s="43"/>
      <c r="W1098" s="43"/>
    </row>
    <row r="1099" spans="8:23" x14ac:dyDescent="0.25">
      <c r="V1099" s="43"/>
      <c r="W1099" s="43"/>
    </row>
    <row r="1100" spans="8:23" x14ac:dyDescent="0.25">
      <c r="V1100" s="43"/>
      <c r="W1100" s="43"/>
    </row>
    <row r="1101" spans="8:23" x14ac:dyDescent="0.25">
      <c r="V1101" s="43"/>
      <c r="W1101" s="43"/>
    </row>
    <row r="1102" spans="8:23" x14ac:dyDescent="0.25">
      <c r="V1102" s="43"/>
      <c r="W1102" s="43"/>
    </row>
    <row r="1103" spans="8:23" x14ac:dyDescent="0.25">
      <c r="V1103" s="15"/>
      <c r="W1103" s="15"/>
    </row>
    <row r="1104" spans="8:23" x14ac:dyDescent="0.25">
      <c r="V1104" s="13"/>
      <c r="W1104" s="13"/>
    </row>
    <row r="1105" spans="22:36" x14ac:dyDescent="0.25">
      <c r="V1105" s="15"/>
      <c r="W1105" s="15"/>
      <c r="AE1105" s="47"/>
    </row>
    <row r="1106" spans="22:36" x14ac:dyDescent="0.25">
      <c r="X1106" s="35"/>
      <c r="Z1106" s="35"/>
    </row>
    <row r="1107" spans="22:36" x14ac:dyDescent="0.25">
      <c r="X1107" s="35"/>
      <c r="Z1107" s="35"/>
    </row>
    <row r="1108" spans="22:36" x14ac:dyDescent="0.25">
      <c r="X1108" s="35"/>
      <c r="Y1108" s="43"/>
      <c r="Z1108" s="27"/>
      <c r="AA1108" s="48"/>
      <c r="AB1108" s="43"/>
      <c r="AC1108" s="43"/>
      <c r="AD1108" s="48"/>
      <c r="AE1108" s="27"/>
      <c r="AF1108" s="43"/>
      <c r="AG1108" s="43"/>
      <c r="AH1108" s="27"/>
      <c r="AI1108" s="27"/>
    </row>
    <row r="1109" spans="22:36" x14ac:dyDescent="0.25">
      <c r="X1109" s="35"/>
      <c r="Y1109" s="4"/>
      <c r="AA1109" s="232"/>
      <c r="AB1109" s="233"/>
      <c r="AC1109" s="47"/>
      <c r="AD1109" s="47"/>
      <c r="AE1109" s="47"/>
      <c r="AF1109" s="47"/>
      <c r="AG1109" s="47"/>
      <c r="AH1109" s="49"/>
      <c r="AI1109" s="50"/>
    </row>
    <row r="1110" spans="22:36" x14ac:dyDescent="0.25">
      <c r="X1110" s="35"/>
      <c r="Y1110" s="4"/>
      <c r="AA1110" s="232"/>
      <c r="AB1110" s="233"/>
      <c r="AC1110" s="47"/>
      <c r="AD1110" s="47"/>
      <c r="AE1110" s="47"/>
      <c r="AF1110" s="47"/>
      <c r="AG1110" s="47"/>
      <c r="AH1110" s="51"/>
      <c r="AI1110" s="50"/>
    </row>
    <row r="1111" spans="22:36" x14ac:dyDescent="0.25">
      <c r="X1111" s="35"/>
      <c r="Y1111" s="4"/>
      <c r="AA1111" s="232"/>
      <c r="AB1111" s="233"/>
      <c r="AC1111" s="47"/>
      <c r="AD1111" s="47"/>
      <c r="AE1111" s="47"/>
      <c r="AF1111" s="47"/>
      <c r="AG1111" s="47"/>
      <c r="AH1111" s="51"/>
      <c r="AI1111" s="50"/>
    </row>
    <row r="1112" spans="22:36" x14ac:dyDescent="0.25">
      <c r="X1112" s="35"/>
      <c r="Y1112" s="4"/>
      <c r="AA1112" s="47"/>
      <c r="AB1112" s="50"/>
      <c r="AC1112" s="48"/>
      <c r="AD1112" s="48"/>
      <c r="AE1112" s="52"/>
      <c r="AF1112" s="47"/>
      <c r="AG1112" s="48"/>
      <c r="AH1112" s="53"/>
      <c r="AI1112" s="52"/>
    </row>
    <row r="1113" spans="22:36" x14ac:dyDescent="0.25">
      <c r="X1113" s="35"/>
      <c r="AC1113" s="47"/>
      <c r="AF1113" s="47"/>
      <c r="AG1113" s="19"/>
      <c r="AH1113" s="51"/>
    </row>
    <row r="1114" spans="22:36" x14ac:dyDescent="0.25">
      <c r="X1114" s="35"/>
      <c r="Y1114" s="4"/>
      <c r="AA1114" s="47"/>
      <c r="AC1114" s="47"/>
      <c r="AD1114" s="47"/>
      <c r="AE1114" s="50"/>
      <c r="AF1114" s="47"/>
      <c r="AG1114" s="47"/>
      <c r="AH1114" s="51"/>
      <c r="AI1114" s="50"/>
    </row>
    <row r="1115" spans="22:36" x14ac:dyDescent="0.25">
      <c r="X1115" s="35"/>
      <c r="Y1115" s="43"/>
      <c r="Z1115" s="43"/>
      <c r="AA1115" s="43"/>
      <c r="AC1115" s="48"/>
      <c r="AD1115" s="48"/>
      <c r="AE1115" s="52"/>
      <c r="AF1115" s="47"/>
      <c r="AG1115" s="48"/>
      <c r="AH1115" s="53"/>
      <c r="AI1115" s="52"/>
    </row>
    <row r="1116" spans="22:36" x14ac:dyDescent="0.25">
      <c r="X1116" s="35"/>
      <c r="Y1116" s="54"/>
      <c r="Z1116" s="35"/>
      <c r="AH1116" s="47"/>
    </row>
    <row r="1117" spans="22:36" x14ac:dyDescent="0.25">
      <c r="X1117" s="35"/>
      <c r="Y1117" s="54"/>
      <c r="Z1117" s="35"/>
      <c r="AH1117" s="47"/>
    </row>
    <row r="1118" spans="22:36" x14ac:dyDescent="0.25">
      <c r="V1118" s="29"/>
      <c r="W1118" s="29"/>
      <c r="X1118" s="55"/>
      <c r="Z1118" s="47"/>
      <c r="AA1118" s="27"/>
      <c r="AB1118" s="27"/>
      <c r="AC1118" s="27"/>
      <c r="AD1118" s="27"/>
      <c r="AE1118" s="27"/>
      <c r="AF1118" s="27"/>
      <c r="AG1118" s="27"/>
      <c r="AH1118" s="48"/>
      <c r="AI1118" s="27"/>
      <c r="AJ1118" s="27"/>
    </row>
    <row r="1119" spans="22:36" x14ac:dyDescent="0.25">
      <c r="X1119" s="35"/>
      <c r="Z1119" s="56"/>
      <c r="AG1119" s="50"/>
    </row>
    <row r="1120" spans="22:36" x14ac:dyDescent="0.25">
      <c r="X1120" s="35"/>
      <c r="Z1120" s="56"/>
    </row>
    <row r="1121" spans="27:33" x14ac:dyDescent="0.25">
      <c r="AC1121" s="47"/>
      <c r="AE1121" s="47"/>
      <c r="AG1121" s="47"/>
    </row>
    <row r="1123" spans="27:33" x14ac:dyDescent="0.25">
      <c r="AC1123" s="47"/>
    </row>
    <row r="1125" spans="27:33" x14ac:dyDescent="0.25">
      <c r="AA1125" s="19"/>
    </row>
    <row r="1126" spans="27:33" x14ac:dyDescent="0.25">
      <c r="AA1126" s="19"/>
      <c r="AE1126" s="50"/>
    </row>
    <row r="1127" spans="27:33" x14ac:dyDescent="0.25">
      <c r="AA1127" s="19"/>
    </row>
    <row r="1128" spans="27:33" x14ac:dyDescent="0.25">
      <c r="AA1128" s="19"/>
    </row>
    <row r="1129" spans="27:33" x14ac:dyDescent="0.25">
      <c r="AA1129" s="29"/>
    </row>
    <row r="1130" spans="27:33" x14ac:dyDescent="0.25">
      <c r="AA1130" s="19"/>
    </row>
    <row r="1131" spans="27:33" x14ac:dyDescent="0.25">
      <c r="AA1131" s="19"/>
    </row>
    <row r="1132" spans="27:33" x14ac:dyDescent="0.25">
      <c r="AA1132" s="19"/>
      <c r="AD1132" s="19"/>
    </row>
    <row r="1242" spans="1:1" x14ac:dyDescent="0.25">
      <c r="A1242" s="116">
        <v>44452</v>
      </c>
    </row>
  </sheetData>
  <mergeCells count="12">
    <mergeCell ref="A6:J6"/>
    <mergeCell ref="L6:U6"/>
    <mergeCell ref="A1:U1"/>
    <mergeCell ref="A2:U2"/>
    <mergeCell ref="A3:U3"/>
    <mergeCell ref="A4:U4"/>
    <mergeCell ref="A5:U5"/>
    <mergeCell ref="E7:G7"/>
    <mergeCell ref="J7:U7"/>
    <mergeCell ref="E8:G8"/>
    <mergeCell ref="AA1109:AA1111"/>
    <mergeCell ref="AB1109:AB1111"/>
  </mergeCells>
  <printOptions horizontalCentered="1"/>
  <pageMargins left="0.5" right="0.59" top="0.74803149606299202" bottom="0.74803149606299202" header="0.31496062992126" footer="0.31496062992126"/>
  <pageSetup paperSize="9" scale="71" orientation="landscape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DADD3-4981-44DE-8D7A-18CA897CE9F4}">
  <sheetPr>
    <tabColor rgb="FFFFFF00"/>
  </sheetPr>
  <dimension ref="A1:T42"/>
  <sheetViews>
    <sheetView zoomScale="85" zoomScaleNormal="85" workbookViewId="0">
      <selection activeCell="I39" sqref="I39"/>
    </sheetView>
  </sheetViews>
  <sheetFormatPr defaultRowHeight="15" x14ac:dyDescent="0.25"/>
  <cols>
    <col min="1" max="1" width="13" customWidth="1"/>
    <col min="2" max="2" width="15" bestFit="1" customWidth="1"/>
    <col min="3" max="3" width="14" bestFit="1" customWidth="1"/>
    <col min="4" max="4" width="13.140625" bestFit="1" customWidth="1"/>
    <col min="5" max="5" width="11.85546875" bestFit="1" customWidth="1"/>
    <col min="6" max="7" width="14.28515625" bestFit="1" customWidth="1"/>
    <col min="8" max="8" width="13.140625" bestFit="1" customWidth="1"/>
    <col min="9" max="9" width="12.140625" bestFit="1" customWidth="1"/>
    <col min="10" max="10" width="13.140625" bestFit="1" customWidth="1"/>
    <col min="11" max="11" width="14.28515625" bestFit="1" customWidth="1"/>
    <col min="12" max="12" width="13.140625" bestFit="1" customWidth="1"/>
    <col min="13" max="13" width="12.140625" bestFit="1" customWidth="1"/>
    <col min="14" max="15" width="14.28515625" bestFit="1" customWidth="1"/>
    <col min="16" max="16" width="10.7109375" customWidth="1"/>
    <col min="17" max="17" width="12.140625" bestFit="1" customWidth="1"/>
    <col min="18" max="18" width="13.5703125" customWidth="1"/>
    <col min="19" max="19" width="15.28515625" bestFit="1" customWidth="1"/>
    <col min="20" max="20" width="12.28515625" bestFit="1" customWidth="1"/>
  </cols>
  <sheetData>
    <row r="1" spans="1:18" x14ac:dyDescent="0.25">
      <c r="A1" s="243" t="s">
        <v>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</row>
    <row r="2" spans="1:18" x14ac:dyDescent="0.25">
      <c r="A2" s="243" t="s">
        <v>39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</row>
    <row r="3" spans="1:18" x14ac:dyDescent="0.25">
      <c r="A3" s="243" t="s">
        <v>48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</row>
    <row r="4" spans="1:18" x14ac:dyDescent="0.25">
      <c r="A4" s="242"/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</row>
    <row r="5" spans="1:18" x14ac:dyDescent="0.25">
      <c r="A5" s="244" t="s">
        <v>49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</row>
    <row r="6" spans="1:18" x14ac:dyDescent="0.25">
      <c r="A6" s="242"/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</row>
    <row r="7" spans="1:18" x14ac:dyDescent="0.25">
      <c r="A7" s="234"/>
      <c r="B7" s="234"/>
      <c r="C7" s="234"/>
      <c r="D7" s="234"/>
      <c r="E7" s="234"/>
      <c r="F7" s="234"/>
      <c r="G7" s="234"/>
      <c r="H7" s="234"/>
      <c r="I7" s="234"/>
      <c r="J7" s="235"/>
      <c r="K7" s="235"/>
      <c r="L7" s="235"/>
      <c r="M7" s="235"/>
      <c r="N7" s="235"/>
      <c r="O7" s="235"/>
      <c r="P7" s="235"/>
      <c r="Q7" s="235"/>
      <c r="R7" s="235"/>
    </row>
    <row r="8" spans="1:18" x14ac:dyDescent="0.25">
      <c r="A8" s="236" t="s">
        <v>50</v>
      </c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</row>
    <row r="9" spans="1:18" x14ac:dyDescent="0.25">
      <c r="A9" s="65" t="s">
        <v>51</v>
      </c>
      <c r="B9" s="65" t="s">
        <v>52</v>
      </c>
      <c r="C9" s="65" t="s">
        <v>53</v>
      </c>
      <c r="D9" s="65" t="s">
        <v>54</v>
      </c>
      <c r="E9" s="66" t="s">
        <v>55</v>
      </c>
      <c r="F9" s="65" t="s">
        <v>56</v>
      </c>
      <c r="G9" s="65" t="s">
        <v>57</v>
      </c>
      <c r="H9" s="65" t="s">
        <v>58</v>
      </c>
      <c r="I9" s="66" t="s">
        <v>59</v>
      </c>
      <c r="J9" s="65" t="s">
        <v>60</v>
      </c>
      <c r="K9" s="65" t="s">
        <v>61</v>
      </c>
      <c r="L9" s="65" t="s">
        <v>62</v>
      </c>
      <c r="M9" s="66" t="s">
        <v>63</v>
      </c>
      <c r="N9" s="65" t="s">
        <v>64</v>
      </c>
      <c r="O9" s="65" t="s">
        <v>65</v>
      </c>
      <c r="P9" s="65" t="s">
        <v>66</v>
      </c>
      <c r="Q9" s="66" t="s">
        <v>67</v>
      </c>
      <c r="R9" s="65" t="s">
        <v>6</v>
      </c>
    </row>
    <row r="10" spans="1:18" x14ac:dyDescent="0.25">
      <c r="A10" s="237" t="s">
        <v>68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9"/>
    </row>
    <row r="11" spans="1:18" x14ac:dyDescent="0.25">
      <c r="A11" s="76" t="s">
        <v>47</v>
      </c>
      <c r="B11" s="117">
        <f>'PPMP 2024'!J819+'PPMP 2024'!J891</f>
        <v>4</v>
      </c>
      <c r="C11" s="68"/>
      <c r="D11" s="68"/>
      <c r="E11" s="119">
        <f>SUM(B11:D11)</f>
        <v>4</v>
      </c>
      <c r="F11" s="68"/>
      <c r="G11" s="68"/>
      <c r="H11" s="68"/>
      <c r="I11" s="133">
        <f>SUM(F11:H12)</f>
        <v>0</v>
      </c>
      <c r="J11" s="68"/>
      <c r="K11" s="68"/>
      <c r="L11" s="68"/>
      <c r="M11" s="133">
        <f>SUM(J11:L11)</f>
        <v>0</v>
      </c>
      <c r="N11" s="68"/>
      <c r="O11" s="68"/>
      <c r="P11" s="68"/>
      <c r="Q11" s="133">
        <f>SUM(N11:P11)</f>
        <v>0</v>
      </c>
      <c r="R11" s="120">
        <f>E11+I11+M11+Q11</f>
        <v>4</v>
      </c>
    </row>
    <row r="12" spans="1:18" x14ac:dyDescent="0.25">
      <c r="A12" s="76" t="s">
        <v>964</v>
      </c>
      <c r="B12" s="117">
        <f>'PPMP 2024'!J1048</f>
        <v>1</v>
      </c>
      <c r="C12" s="68"/>
      <c r="D12" s="68"/>
      <c r="E12" s="119">
        <f t="shared" ref="E12:E14" si="0">SUM(B12:D12)</f>
        <v>1</v>
      </c>
      <c r="F12" s="68"/>
      <c r="G12" s="68"/>
      <c r="H12" s="68"/>
      <c r="I12" s="133"/>
      <c r="J12" s="68"/>
      <c r="K12" s="68"/>
      <c r="L12" s="68"/>
      <c r="M12" s="133">
        <f t="shared" ref="M12:M14" si="1">SUM(J12:L12)</f>
        <v>0</v>
      </c>
      <c r="N12" s="68"/>
      <c r="O12" s="68"/>
      <c r="P12" s="68"/>
      <c r="Q12" s="133">
        <f t="shared" ref="Q12:Q14" si="2">SUM(N12:P12)</f>
        <v>0</v>
      </c>
      <c r="R12" s="120">
        <f t="shared" ref="R12:R14" si="3">E12+I12+M12+Q12</f>
        <v>1</v>
      </c>
    </row>
    <row r="13" spans="1:18" x14ac:dyDescent="0.25">
      <c r="A13" s="67" t="s">
        <v>40</v>
      </c>
      <c r="B13" s="18">
        <f>'PPMP 2024'!J10+'PPMP 2024'!J436+'PPMP 2024'!J832+'PPMP 2024'!J900+'PPMP 2024'!J928+'PPMP 2024'!J946</f>
        <v>4</v>
      </c>
      <c r="C13" s="18">
        <v>98</v>
      </c>
      <c r="D13" s="18">
        <f>'PPMP 2024'!L10+'PPMP 2024'!L436+'PPMP 2024'!L819+'PPMP 2024'!L832+'PPMP 2024'!L900+'PPMP 2024'!L928+'PPMP 2024'!L946+'PPMP 2024'!L1071</f>
        <v>4</v>
      </c>
      <c r="E13" s="119">
        <f t="shared" si="0"/>
        <v>106</v>
      </c>
      <c r="F13" s="18">
        <f>'PPMP 2024'!M10+'PPMP 2024'!M436+'PPMP 2024'!M819+'PPMP 2024'!M832+'PPMP 2024'!M891+'PPMP 2024'!M900+'PPMP 2024'!M928+'PPMP 2024'!M946+'PPMP 2024'!M1071</f>
        <v>15</v>
      </c>
      <c r="G13" s="18">
        <f>'PPMP 2024'!N10+'PPMP 2024'!N436+'PPMP 2024'!N819+'PPMP 2024'!N832+'PPMP 2024'!N891+'PPMP 2024'!N900+'PPMP 2024'!N928+'PPMP 2024'!N946+'PPMP 2024'!N1071</f>
        <v>12</v>
      </c>
      <c r="H13" s="18">
        <f>'PPMP 2024'!O10+'PPMP 2024'!O436+'PPMP 2024'!O832+'PPMP 2024'!O891+'PPMP 2024'!O900+'PPMP 2024'!O928+'PPMP 2024'!O946</f>
        <v>6</v>
      </c>
      <c r="I13" s="119">
        <f>F13+G13+H13</f>
        <v>33</v>
      </c>
      <c r="J13" s="18">
        <f>'PPMP 2024'!P10+'PPMP 2024'!P436+'PPMP 2024'!P819+'PPMP 2024'!P832+'PPMP 2024'!P891+'PPMP 2024'!P900+'PPMP 2024'!P928+'PPMP 2024'!P946+'PPMP 2024'!P1071</f>
        <v>9</v>
      </c>
      <c r="K13" s="18">
        <f>'PPMP 2024'!Q10+'PPMP 2024'!Q436+'PPMP 2024'!Q832+'PPMP 2024'!Q900+'PPMP 2024'!Q928+'PPMP 2024'!Q946+'PPMP 2024'!Q1071</f>
        <v>14</v>
      </c>
      <c r="L13" s="18">
        <f>'PPMP 2024'!R10+'PPMP 2024'!R436+'PPMP 2024'!R819+'PPMP 2024'!R832+'PPMP 2024'!R900+'PPMP 2024'!R928+'PPMP 2024'!R946+'PPMP 2024'!R1071</f>
        <v>6</v>
      </c>
      <c r="M13" s="133">
        <f t="shared" si="1"/>
        <v>29</v>
      </c>
      <c r="N13" s="18">
        <f>'PPMP 2024'!S10+'PPMP 2024'!S436+'PPMP 2024'!S819+'PPMP 2024'!S832+'PPMP 2024'!S891+'PPMP 2024'!S900+'PPMP 2024'!S928+'PPMP 2024'!S946+'PPMP 2024'!S1071</f>
        <v>17</v>
      </c>
      <c r="O13" s="18">
        <f>'PPMP 2024'!T10+'PPMP 2024'!T436+'PPMP 2024'!T819+'PPMP 2024'!T832+'PPMP 2024'!T891+'PPMP 2024'!T900+'PPMP 2024'!T928+'PPMP 2024'!T946</f>
        <v>4</v>
      </c>
      <c r="P13" s="18"/>
      <c r="Q13" s="133">
        <f t="shared" si="2"/>
        <v>21</v>
      </c>
      <c r="R13" s="120">
        <f t="shared" si="3"/>
        <v>189</v>
      </c>
    </row>
    <row r="14" spans="1:18" x14ac:dyDescent="0.25">
      <c r="A14" s="67" t="s">
        <v>73</v>
      </c>
      <c r="B14" s="18">
        <f>'PPMP 2024'!J1036</f>
        <v>2</v>
      </c>
      <c r="C14" s="18">
        <v>11</v>
      </c>
      <c r="D14" s="18">
        <f>'PPMP 2024'!L1036</f>
        <v>2</v>
      </c>
      <c r="E14" s="119">
        <f t="shared" si="0"/>
        <v>15</v>
      </c>
      <c r="F14" s="18">
        <f>'PPMP 2024'!M1036</f>
        <v>4</v>
      </c>
      <c r="G14" s="18">
        <v>8</v>
      </c>
      <c r="H14" s="18">
        <f>'PPMP 2024'!O1036</f>
        <v>4</v>
      </c>
      <c r="I14" s="133">
        <f t="shared" ref="I14" si="4">SUM(F14:H15)</f>
        <v>16</v>
      </c>
      <c r="J14" s="18">
        <f>'PPMP 2024'!P1036</f>
        <v>2</v>
      </c>
      <c r="K14" s="18">
        <v>10</v>
      </c>
      <c r="L14" s="18">
        <f>'PPMP 2024'!R1036</f>
        <v>2</v>
      </c>
      <c r="M14" s="133">
        <f t="shared" si="1"/>
        <v>14</v>
      </c>
      <c r="N14" s="18">
        <v>8</v>
      </c>
      <c r="O14" s="18">
        <f>'PPMP 2024'!T1036+'PPMP 2024'!T1045</f>
        <v>5</v>
      </c>
      <c r="P14" s="18"/>
      <c r="Q14" s="133">
        <f t="shared" si="2"/>
        <v>13</v>
      </c>
      <c r="R14" s="120">
        <f t="shared" si="3"/>
        <v>58</v>
      </c>
    </row>
    <row r="15" spans="1:18" x14ac:dyDescent="0.25">
      <c r="A15" s="69" t="s">
        <v>6</v>
      </c>
      <c r="B15" s="118"/>
      <c r="C15" s="118"/>
      <c r="D15" s="118"/>
      <c r="E15" s="119">
        <f>E11+E13+E14+E12</f>
        <v>126</v>
      </c>
      <c r="F15" s="120"/>
      <c r="G15" s="120"/>
      <c r="H15" s="120"/>
      <c r="I15" s="119">
        <f>I11+I13+I14</f>
        <v>49</v>
      </c>
      <c r="J15" s="120"/>
      <c r="K15" s="120"/>
      <c r="L15" s="120"/>
      <c r="M15" s="133">
        <f>SUM(M11:M14)</f>
        <v>43</v>
      </c>
      <c r="N15" s="120"/>
      <c r="O15" s="120"/>
      <c r="P15" s="120"/>
      <c r="Q15" s="119">
        <f>SUM(Q11:Q14)</f>
        <v>34</v>
      </c>
      <c r="R15" s="120">
        <f>E15+I15+M15+Q15</f>
        <v>252</v>
      </c>
    </row>
    <row r="16" spans="1:18" x14ac:dyDescent="0.25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</row>
    <row r="17" spans="1:20" x14ac:dyDescent="0.25">
      <c r="A17" s="240" t="s">
        <v>69</v>
      </c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</row>
    <row r="18" spans="1:20" ht="25.5" x14ac:dyDescent="0.25">
      <c r="A18" s="71" t="s">
        <v>70</v>
      </c>
      <c r="B18" s="72" t="s">
        <v>52</v>
      </c>
      <c r="C18" s="72" t="s">
        <v>53</v>
      </c>
      <c r="D18" s="72" t="s">
        <v>54</v>
      </c>
      <c r="E18" s="73" t="s">
        <v>55</v>
      </c>
      <c r="F18" s="72" t="s">
        <v>56</v>
      </c>
      <c r="G18" s="72" t="s">
        <v>57</v>
      </c>
      <c r="H18" s="72" t="s">
        <v>58</v>
      </c>
      <c r="I18" s="73" t="s">
        <v>59</v>
      </c>
      <c r="J18" s="72" t="s">
        <v>60</v>
      </c>
      <c r="K18" s="72" t="s">
        <v>61</v>
      </c>
      <c r="L18" s="72" t="s">
        <v>62</v>
      </c>
      <c r="M18" s="73" t="s">
        <v>63</v>
      </c>
      <c r="N18" s="72" t="s">
        <v>64</v>
      </c>
      <c r="O18" s="72" t="s">
        <v>65</v>
      </c>
      <c r="P18" s="72" t="s">
        <v>66</v>
      </c>
      <c r="Q18" s="73" t="s">
        <v>67</v>
      </c>
      <c r="R18" s="74" t="s">
        <v>6</v>
      </c>
    </row>
    <row r="19" spans="1:20" x14ac:dyDescent="0.25">
      <c r="A19" s="76" t="s">
        <v>47</v>
      </c>
      <c r="B19" s="125">
        <f>'PPMP 2024'!H891+'PPMP 2024'!H819</f>
        <v>26375739.800000001</v>
      </c>
      <c r="C19" s="130"/>
      <c r="D19" s="128"/>
      <c r="E19" s="127">
        <f>SUM(B19:D19)</f>
        <v>26375739.800000001</v>
      </c>
      <c r="F19" s="128"/>
      <c r="G19" s="128"/>
      <c r="H19" s="128"/>
      <c r="I19" s="131">
        <f>SUM(F19:H19)</f>
        <v>0</v>
      </c>
      <c r="J19" s="128"/>
      <c r="K19" s="128"/>
      <c r="L19" s="128"/>
      <c r="M19" s="131">
        <f>SUM(J19:L19)</f>
        <v>0</v>
      </c>
      <c r="N19" s="128"/>
      <c r="O19" s="128"/>
      <c r="P19" s="128"/>
      <c r="Q19" s="132">
        <f>SUM(N19:P19)</f>
        <v>0</v>
      </c>
      <c r="R19" s="129">
        <f>Q19+M19+I19+E19</f>
        <v>26375739.800000001</v>
      </c>
      <c r="S19" s="75"/>
    </row>
    <row r="20" spans="1:20" x14ac:dyDescent="0.25">
      <c r="A20" s="76" t="s">
        <v>964</v>
      </c>
      <c r="B20" s="125">
        <f>'PPMP 2024'!H1048</f>
        <v>65152115</v>
      </c>
      <c r="C20" s="130"/>
      <c r="D20" s="128"/>
      <c r="E20" s="127">
        <f>SUM(B20:D20)</f>
        <v>65152115</v>
      </c>
      <c r="F20" s="128"/>
      <c r="G20" s="128"/>
      <c r="H20" s="128"/>
      <c r="I20" s="131"/>
      <c r="J20" s="128"/>
      <c r="K20" s="128"/>
      <c r="L20" s="128"/>
      <c r="M20" s="131"/>
      <c r="N20" s="128"/>
      <c r="O20" s="128"/>
      <c r="P20" s="128"/>
      <c r="Q20" s="132"/>
      <c r="R20" s="129">
        <f>Q20+M20+I20+E20</f>
        <v>65152115</v>
      </c>
      <c r="S20" s="75"/>
    </row>
    <row r="21" spans="1:20" x14ac:dyDescent="0.25">
      <c r="A21" s="76" t="s">
        <v>40</v>
      </c>
      <c r="B21" s="138">
        <f>'PPMP 2024'!G877+'PPMP 2024'!G909+'PPMP 2024'!G909+'PPMP 2024'!G929</f>
        <v>3853872.8</v>
      </c>
      <c r="C21" s="134">
        <v>8574985</v>
      </c>
      <c r="D21" s="134">
        <f>'PPMP 2024'!G877+'PPMP 2024'!G909+'PPMP 2024'!G909+'PPMP 2024'!G929</f>
        <v>3853872.8</v>
      </c>
      <c r="E21" s="127">
        <f>SUM(B21:D21)</f>
        <v>16282730.600000001</v>
      </c>
      <c r="F21" s="134">
        <v>10855718.27</v>
      </c>
      <c r="G21" s="134">
        <v>10332957.890000001</v>
      </c>
      <c r="H21" s="134">
        <v>6915958.0099999998</v>
      </c>
      <c r="I21" s="131">
        <f t="shared" ref="I21:I22" si="5">SUM(F21:H21)</f>
        <v>28104634.170000002</v>
      </c>
      <c r="J21" s="134">
        <v>9383958.0099999998</v>
      </c>
      <c r="K21" s="134">
        <v>11522957.859999999</v>
      </c>
      <c r="L21" s="134">
        <v>6915958.0300000003</v>
      </c>
      <c r="M21" s="131">
        <f t="shared" ref="M21:M22" si="6">SUM(J21:L21)</f>
        <v>27822873.899999999</v>
      </c>
      <c r="N21" s="134">
        <f>'PPMP 2024'!H11+'PPMP 2024'!H168+'PPMP 2024'!G190+'PPMP 2024'!G426+'PPMP 2024'!H740+'PPMP 2024'!G833+'PPMP 2024'!G846+'PPMP 2024'!G858+'PPMP 2024'!G863+'PPMP 2024'!G877+'PPMP 2024'!G901+'PPMP 2024'!G909+'PPMP 2024'!G909+'PPMP 2024'!G929+'PPMP 2024'!G947+'PPMP 2024'!G1074+'PPMP 2024'!G1074</f>
        <v>12017015.050000001</v>
      </c>
      <c r="O21" s="134">
        <f>'PPMP 2024'!G877+'PPMP 2024'!G909+'PPMP 2024'!G909+'PPMP 2024'!G929</f>
        <v>3853872.8</v>
      </c>
      <c r="P21" s="134"/>
      <c r="Q21" s="132">
        <f t="shared" ref="Q21:Q22" si="7">SUM(N21:P21)</f>
        <v>15870887.850000001</v>
      </c>
      <c r="R21" s="129">
        <f>Q21+M21+I21+E21</f>
        <v>88081126.520000011</v>
      </c>
      <c r="S21" s="77"/>
      <c r="T21" s="78"/>
    </row>
    <row r="22" spans="1:20" x14ac:dyDescent="0.25">
      <c r="A22" s="76" t="s">
        <v>73</v>
      </c>
      <c r="B22" s="125">
        <f>'PPMP 2024'!G1041+'PPMP 2024'!G1041</f>
        <v>1608480</v>
      </c>
      <c r="C22" s="125">
        <v>9082042.8000000007</v>
      </c>
      <c r="D22" s="125">
        <f>'PPMP 2024'!G1041+'PPMP 2024'!G1041</f>
        <v>1608480</v>
      </c>
      <c r="E22" s="127">
        <f t="shared" ref="E22" si="8">SUM(B22:D22)</f>
        <v>12299002.800000001</v>
      </c>
      <c r="F22" s="125">
        <f>'PPMP 2024'!G1041+'PPMP 2024'!G1041</f>
        <v>1608480</v>
      </c>
      <c r="G22" s="125">
        <v>6316090</v>
      </c>
      <c r="H22" s="125">
        <f>'PPMP 2024'!G1038+'PPMP 2024'!G1038+'PPMP 2024'!G1041+'PPMP 2024'!G1041</f>
        <v>3570192.8</v>
      </c>
      <c r="I22" s="131">
        <f t="shared" si="5"/>
        <v>11494762.800000001</v>
      </c>
      <c r="J22" s="125">
        <f>'PPMP 2024'!G1041+'PPMP 2024'!G1041</f>
        <v>1608480</v>
      </c>
      <c r="K22" s="125">
        <v>8277802.7999999998</v>
      </c>
      <c r="L22" s="125">
        <f>'PPMP 2024'!G1041+'PPMP 2024'!G1041</f>
        <v>1608480</v>
      </c>
      <c r="M22" s="131">
        <f t="shared" si="6"/>
        <v>11494762.800000001</v>
      </c>
      <c r="N22" s="125">
        <v>7320192.7999999998</v>
      </c>
      <c r="O22" s="125">
        <f>'PPMP 2024'!G1039+'PPMP 2024'!G1040+'PPMP 2024'!G1041+'PPMP 2024'!G1041+'PPMP 2024'!G1047</f>
        <v>3370330</v>
      </c>
      <c r="P22" s="125"/>
      <c r="Q22" s="132">
        <f t="shared" si="7"/>
        <v>10690522.800000001</v>
      </c>
      <c r="R22" s="129">
        <f t="shared" ref="R22" si="9">Q22+M22+I22+E22</f>
        <v>45979051.200000003</v>
      </c>
      <c r="S22" s="77"/>
      <c r="T22" s="78"/>
    </row>
    <row r="23" spans="1:20" x14ac:dyDescent="0.25">
      <c r="A23" s="79" t="s">
        <v>6</v>
      </c>
      <c r="B23" s="126"/>
      <c r="C23" s="126"/>
      <c r="D23" s="126"/>
      <c r="E23" s="127">
        <f>SUM(E19:E22)</f>
        <v>120109588.2</v>
      </c>
      <c r="F23" s="126"/>
      <c r="G23" s="126"/>
      <c r="H23" s="126"/>
      <c r="I23" s="131">
        <f>SUM(I19:I22)</f>
        <v>39599396.969999999</v>
      </c>
      <c r="J23" s="126"/>
      <c r="K23" s="126"/>
      <c r="L23" s="126"/>
      <c r="M23" s="127">
        <f>SUM(M19:M22)</f>
        <v>39317636.700000003</v>
      </c>
      <c r="N23" s="126"/>
      <c r="O23" s="124"/>
      <c r="P23" s="124"/>
      <c r="Q23" s="132">
        <f>SUM(Q19:Q22)</f>
        <v>26561410.650000002</v>
      </c>
      <c r="R23" s="129">
        <f>Q23+M23+I23+E23</f>
        <v>225588032.52000001</v>
      </c>
      <c r="S23" s="75"/>
    </row>
    <row r="24" spans="1:20" x14ac:dyDescent="0.25">
      <c r="A24" s="80"/>
      <c r="B24" s="80"/>
      <c r="C24" s="221"/>
      <c r="D24" s="80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2"/>
      <c r="S24" s="78"/>
    </row>
    <row r="25" spans="1:20" x14ac:dyDescent="0.25">
      <c r="A25" s="83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35"/>
      <c r="R25" s="85"/>
      <c r="S25" s="35"/>
      <c r="T25" s="78"/>
    </row>
    <row r="26" spans="1:20" x14ac:dyDescent="0.25">
      <c r="A26" s="83"/>
      <c r="B26" s="83"/>
      <c r="C26" s="215"/>
      <c r="D26" s="86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3"/>
      <c r="Q26" s="86"/>
      <c r="R26" s="86"/>
    </row>
    <row r="27" spans="1:20" x14ac:dyDescent="0.25">
      <c r="A27" s="83"/>
      <c r="B27" s="83"/>
      <c r="C27" s="86"/>
      <c r="D27" s="88"/>
      <c r="E27" s="86"/>
      <c r="F27" s="88"/>
      <c r="G27" s="215"/>
      <c r="H27" s="215"/>
      <c r="I27" s="215"/>
      <c r="J27" s="215"/>
      <c r="K27" s="215"/>
      <c r="L27" s="215"/>
      <c r="M27" s="83"/>
      <c r="N27" s="83"/>
      <c r="O27" s="83"/>
      <c r="P27" s="83"/>
      <c r="Q27" s="83"/>
      <c r="R27" s="86"/>
      <c r="S27" s="89"/>
    </row>
    <row r="28" spans="1:20" x14ac:dyDescent="0.25">
      <c r="A28" s="83"/>
      <c r="B28" s="83"/>
      <c r="C28" s="83"/>
      <c r="D28" s="90"/>
      <c r="E28" s="86"/>
      <c r="F28" s="91"/>
      <c r="G28" s="84"/>
      <c r="H28" s="84"/>
      <c r="I28" s="84"/>
      <c r="J28" s="83"/>
      <c r="K28" s="83"/>
      <c r="L28" s="83"/>
      <c r="M28" s="83"/>
      <c r="N28" s="83"/>
      <c r="O28" s="83"/>
      <c r="P28" s="83"/>
      <c r="Q28" s="83"/>
      <c r="R28" s="92"/>
    </row>
    <row r="29" spans="1:20" x14ac:dyDescent="0.25">
      <c r="A29" s="83"/>
      <c r="B29" s="83"/>
      <c r="C29" s="83"/>
      <c r="D29" s="83"/>
      <c r="E29" s="83"/>
      <c r="F29" s="91"/>
      <c r="G29" s="84"/>
      <c r="H29" s="84"/>
      <c r="I29" s="84"/>
      <c r="J29" s="83"/>
      <c r="K29" s="83"/>
      <c r="L29" s="83"/>
      <c r="M29" s="83"/>
      <c r="N29" s="83"/>
      <c r="O29" s="83"/>
      <c r="P29" s="83"/>
      <c r="Q29" s="83"/>
      <c r="R29" s="90"/>
    </row>
    <row r="30" spans="1:20" x14ac:dyDescent="0.25">
      <c r="A30" s="83"/>
      <c r="B30" s="83"/>
      <c r="C30" s="83"/>
      <c r="D30" s="83"/>
      <c r="E30" s="86"/>
      <c r="F30" s="91"/>
      <c r="G30" s="84"/>
      <c r="H30" s="84"/>
      <c r="I30" s="84"/>
      <c r="J30" s="83"/>
      <c r="K30" s="83"/>
      <c r="L30" s="83"/>
      <c r="M30" s="83"/>
      <c r="N30" s="83"/>
      <c r="O30" s="83"/>
      <c r="P30" s="83"/>
      <c r="Q30" s="83"/>
      <c r="R30" s="83"/>
    </row>
    <row r="31" spans="1:20" x14ac:dyDescent="0.25">
      <c r="A31" s="83"/>
      <c r="B31" s="83"/>
      <c r="C31" s="83"/>
      <c r="D31" s="83"/>
      <c r="E31" s="83"/>
      <c r="F31" s="91"/>
      <c r="G31" s="84"/>
      <c r="H31" s="84"/>
      <c r="I31" s="84"/>
      <c r="J31" s="83"/>
      <c r="K31" s="83"/>
      <c r="L31" s="83"/>
      <c r="M31" s="83"/>
      <c r="N31" s="83"/>
      <c r="O31" s="83"/>
      <c r="P31" s="83"/>
      <c r="Q31" s="83"/>
      <c r="R31" s="90"/>
    </row>
    <row r="32" spans="1:20" x14ac:dyDescent="0.25">
      <c r="A32" s="83"/>
      <c r="B32" s="83"/>
      <c r="C32" s="83"/>
      <c r="D32" s="83"/>
      <c r="E32" s="83"/>
      <c r="F32" s="91"/>
      <c r="G32" s="84"/>
      <c r="H32" s="84"/>
      <c r="I32" s="84"/>
      <c r="J32" s="83"/>
      <c r="K32" s="83"/>
      <c r="L32" s="83"/>
      <c r="M32" s="83"/>
      <c r="N32" s="83"/>
      <c r="O32" s="83"/>
      <c r="P32" s="83"/>
      <c r="Q32" s="83"/>
      <c r="R32" s="83"/>
    </row>
    <row r="33" spans="1:19" x14ac:dyDescent="0.25">
      <c r="A33" s="83"/>
      <c r="B33" s="83"/>
      <c r="C33" s="83"/>
      <c r="D33" s="83"/>
      <c r="E33" s="83"/>
      <c r="F33" s="91"/>
      <c r="G33" s="84"/>
      <c r="H33" s="84"/>
      <c r="I33" s="84"/>
      <c r="J33" s="83"/>
      <c r="K33" s="83"/>
      <c r="L33" s="83"/>
      <c r="M33" s="83"/>
      <c r="N33" s="83"/>
      <c r="O33" s="83"/>
      <c r="P33" s="83"/>
      <c r="Q33" s="83"/>
      <c r="R33" s="83"/>
    </row>
    <row r="34" spans="1:19" x14ac:dyDescent="0.25">
      <c r="F34" s="91"/>
      <c r="G34" s="84"/>
      <c r="H34" s="84"/>
      <c r="I34" s="84"/>
    </row>
    <row r="35" spans="1:19" s="75" customFormat="1" x14ac:dyDescent="0.25">
      <c r="B35" s="93"/>
      <c r="C35" s="93"/>
      <c r="D35" s="93"/>
      <c r="E35" s="94"/>
      <c r="F35" s="95"/>
      <c r="G35" s="96"/>
      <c r="H35" s="96"/>
      <c r="I35" s="97"/>
      <c r="J35" s="93"/>
      <c r="K35" s="93"/>
      <c r="L35" s="93"/>
      <c r="M35" s="94"/>
      <c r="N35" s="93"/>
      <c r="O35" s="93"/>
      <c r="P35" s="93"/>
      <c r="Q35" s="98"/>
      <c r="R35" s="98"/>
      <c r="S35" s="98"/>
    </row>
    <row r="36" spans="1:19" x14ac:dyDescent="0.25">
      <c r="A36" s="99"/>
      <c r="B36" s="100"/>
      <c r="C36" s="101"/>
      <c r="D36" s="101"/>
      <c r="E36" s="102"/>
      <c r="F36" s="103"/>
      <c r="G36" s="103"/>
      <c r="H36" s="103"/>
      <c r="I36" s="104"/>
      <c r="J36" s="101"/>
      <c r="K36" s="101"/>
      <c r="L36" s="101"/>
      <c r="M36" s="102"/>
      <c r="N36" s="101"/>
      <c r="O36" s="101"/>
      <c r="P36" s="105"/>
      <c r="S36" s="89"/>
    </row>
    <row r="37" spans="1:19" x14ac:dyDescent="0.25">
      <c r="A37" s="99"/>
      <c r="B37" s="100"/>
      <c r="C37" s="101"/>
      <c r="D37" s="101"/>
      <c r="E37" s="102"/>
      <c r="F37" s="101"/>
      <c r="G37" s="101"/>
      <c r="H37" s="101"/>
      <c r="I37" s="102"/>
      <c r="J37" s="102"/>
      <c r="K37" s="101"/>
      <c r="L37" s="101"/>
      <c r="M37" s="102"/>
      <c r="N37" s="101"/>
      <c r="O37" s="101"/>
      <c r="P37" s="105"/>
    </row>
    <row r="38" spans="1:19" x14ac:dyDescent="0.25">
      <c r="A38" s="99"/>
      <c r="B38" s="100"/>
      <c r="C38" s="101"/>
      <c r="D38" s="101"/>
      <c r="E38" s="102"/>
      <c r="F38" s="101"/>
      <c r="G38" s="101"/>
      <c r="H38" s="101"/>
      <c r="I38" s="102"/>
      <c r="J38" s="101"/>
      <c r="K38" s="101"/>
      <c r="L38" s="101"/>
      <c r="M38" s="102"/>
      <c r="N38" s="101"/>
      <c r="O38" s="101"/>
      <c r="P38" s="105"/>
    </row>
    <row r="39" spans="1:19" x14ac:dyDescent="0.25">
      <c r="B39" s="106"/>
      <c r="C39" s="105"/>
      <c r="D39" s="101"/>
      <c r="E39" s="102"/>
      <c r="F39" s="105"/>
      <c r="G39" s="101"/>
      <c r="H39" s="101"/>
      <c r="I39" s="102"/>
      <c r="J39" s="101"/>
      <c r="K39" s="105"/>
      <c r="L39" s="101"/>
      <c r="M39" s="102"/>
      <c r="N39" s="101"/>
      <c r="O39" s="101"/>
      <c r="P39" s="105"/>
    </row>
    <row r="40" spans="1:19" x14ac:dyDescent="0.25">
      <c r="B40" s="105"/>
      <c r="C40" s="105"/>
      <c r="D40" s="101"/>
      <c r="E40" s="102"/>
      <c r="F40" s="105"/>
      <c r="G40" s="101"/>
      <c r="H40" s="101"/>
      <c r="I40" s="102"/>
      <c r="J40" s="101"/>
      <c r="K40" s="105"/>
      <c r="L40" s="101"/>
      <c r="M40" s="102"/>
      <c r="N40" s="105"/>
      <c r="O40" s="101"/>
      <c r="P40" s="105"/>
    </row>
    <row r="41" spans="1:19" x14ac:dyDescent="0.25">
      <c r="B41" s="105"/>
      <c r="C41" s="105"/>
      <c r="D41" s="101"/>
      <c r="E41" s="102"/>
      <c r="F41" s="105"/>
      <c r="G41" s="105"/>
      <c r="H41" s="101"/>
      <c r="I41" s="102"/>
      <c r="J41" s="101"/>
      <c r="K41" s="105"/>
      <c r="L41" s="101"/>
      <c r="M41" s="102"/>
      <c r="N41" s="105"/>
      <c r="O41" s="101"/>
      <c r="P41" s="105"/>
    </row>
    <row r="42" spans="1:19" x14ac:dyDescent="0.25">
      <c r="B42" s="105"/>
      <c r="C42" s="105"/>
      <c r="D42" s="101"/>
      <c r="E42" s="102"/>
      <c r="F42" s="105"/>
      <c r="G42" s="105"/>
      <c r="H42" s="101"/>
      <c r="I42" s="102"/>
      <c r="J42" s="105"/>
      <c r="K42" s="105"/>
      <c r="L42" s="101"/>
      <c r="M42" s="102"/>
      <c r="N42" s="105"/>
      <c r="O42" s="101"/>
      <c r="P42" s="105"/>
    </row>
  </sheetData>
  <mergeCells count="11">
    <mergeCell ref="A6:R6"/>
    <mergeCell ref="A1:R1"/>
    <mergeCell ref="A2:R2"/>
    <mergeCell ref="A3:R3"/>
    <mergeCell ref="A4:R4"/>
    <mergeCell ref="A5:R5"/>
    <mergeCell ref="A7:I7"/>
    <mergeCell ref="J7:R7"/>
    <mergeCell ref="A8:R8"/>
    <mergeCell ref="A10:R10"/>
    <mergeCell ref="A17:R17"/>
  </mergeCells>
  <printOptions horizontalCentered="1"/>
  <pageMargins left="0.38" right="0.12" top="0.75" bottom="0.75" header="0.3" footer="0.3"/>
  <pageSetup paperSize="9" scale="6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APP</vt:lpstr>
      <vt:lpstr>PPMP</vt:lpstr>
      <vt:lpstr>SPI</vt:lpstr>
      <vt:lpstr>IAPP 2024</vt:lpstr>
      <vt:lpstr>PPMP 2024</vt:lpstr>
      <vt:lpstr>SPI 2024</vt:lpstr>
      <vt:lpstr>APP!Print_Area</vt:lpstr>
      <vt:lpstr>'IAPP 2024'!Print_Area</vt:lpstr>
      <vt:lpstr>PPMP!Print_Area</vt:lpstr>
      <vt:lpstr>'PPMP 2024'!Print_Area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077</dc:creator>
  <cp:lastModifiedBy>SSg Gerardo P. Meneses</cp:lastModifiedBy>
  <cp:lastPrinted>2023-06-15T06:04:56Z</cp:lastPrinted>
  <dcterms:created xsi:type="dcterms:W3CDTF">2021-04-09T00:49:08Z</dcterms:created>
  <dcterms:modified xsi:type="dcterms:W3CDTF">2023-08-30T10:35:01Z</dcterms:modified>
</cp:coreProperties>
</file>